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40Ar_Si" sheetId="139" r:id="rId1"/>
    <sheet name="srim40Ar_Al" sheetId="106" r:id="rId2"/>
    <sheet name="srim40Ar_Au" sheetId="132" r:id="rId3"/>
    <sheet name="srim40Ar_C" sheetId="140" r:id="rId4"/>
    <sheet name="srim40Ar_Air" sheetId="141" r:id="rId5"/>
    <sheet name="srim40Ar_Kapton" sheetId="118" r:id="rId6"/>
    <sheet name="srim40Ar_Mylar" sheetId="130" r:id="rId7"/>
    <sheet name="srim40Ar_EJ212" sheetId="131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41" l="1"/>
  <c r="M228" i="141"/>
  <c r="J228" i="141"/>
  <c r="G228" i="141"/>
  <c r="D228" i="141"/>
  <c r="P227" i="141"/>
  <c r="M227" i="141"/>
  <c r="J227" i="141"/>
  <c r="G227" i="141"/>
  <c r="D227" i="141"/>
  <c r="P226" i="141"/>
  <c r="M226" i="141"/>
  <c r="J226" i="141"/>
  <c r="G226" i="141"/>
  <c r="D226" i="141"/>
  <c r="P225" i="141"/>
  <c r="M225" i="141"/>
  <c r="J225" i="141"/>
  <c r="G225" i="141"/>
  <c r="D225" i="141"/>
  <c r="P224" i="141"/>
  <c r="M224" i="141"/>
  <c r="J224" i="141"/>
  <c r="G224" i="141"/>
  <c r="D224" i="141"/>
  <c r="P223" i="141"/>
  <c r="M223" i="141"/>
  <c r="J223" i="141"/>
  <c r="G223" i="141"/>
  <c r="D223" i="141"/>
  <c r="P222" i="141"/>
  <c r="M222" i="141"/>
  <c r="J222" i="141"/>
  <c r="G222" i="141"/>
  <c r="D222" i="141"/>
  <c r="P221" i="141"/>
  <c r="M221" i="141"/>
  <c r="J221" i="141"/>
  <c r="G221" i="141"/>
  <c r="D221" i="141"/>
  <c r="P220" i="141"/>
  <c r="M220" i="141"/>
  <c r="J220" i="141"/>
  <c r="G220" i="141"/>
  <c r="D220" i="141"/>
  <c r="P219" i="141"/>
  <c r="M219" i="141"/>
  <c r="J219" i="141"/>
  <c r="G219" i="141"/>
  <c r="D219" i="141"/>
  <c r="P218" i="141"/>
  <c r="M218" i="141"/>
  <c r="J218" i="141"/>
  <c r="G218" i="141"/>
  <c r="D218" i="141"/>
  <c r="P217" i="141"/>
  <c r="M217" i="141"/>
  <c r="J217" i="141"/>
  <c r="G217" i="141"/>
  <c r="D217" i="141"/>
  <c r="P216" i="141"/>
  <c r="M216" i="141"/>
  <c r="J216" i="141"/>
  <c r="G216" i="141"/>
  <c r="D216" i="141"/>
  <c r="P215" i="141"/>
  <c r="M215" i="141"/>
  <c r="J215" i="141"/>
  <c r="G215" i="141"/>
  <c r="D215" i="141"/>
  <c r="P214" i="141"/>
  <c r="M214" i="141"/>
  <c r="J214" i="141"/>
  <c r="G214" i="141"/>
  <c r="D214" i="141"/>
  <c r="P213" i="141"/>
  <c r="M213" i="141"/>
  <c r="J213" i="141"/>
  <c r="G213" i="141"/>
  <c r="D213" i="141"/>
  <c r="P212" i="141"/>
  <c r="M212" i="141"/>
  <c r="J212" i="141"/>
  <c r="G212" i="141"/>
  <c r="D212" i="141"/>
  <c r="P211" i="141"/>
  <c r="M211" i="141"/>
  <c r="J211" i="141"/>
  <c r="G211" i="141"/>
  <c r="D211" i="141"/>
  <c r="P210" i="141"/>
  <c r="M210" i="141"/>
  <c r="J210" i="141"/>
  <c r="G210" i="141"/>
  <c r="D210" i="141"/>
  <c r="P209" i="141"/>
  <c r="M209" i="141"/>
  <c r="J209" i="141"/>
  <c r="G209" i="141"/>
  <c r="D209" i="141"/>
  <c r="P208" i="141"/>
  <c r="M208" i="141"/>
  <c r="J208" i="141"/>
  <c r="G208" i="141"/>
  <c r="D208" i="141"/>
  <c r="P207" i="141"/>
  <c r="M207" i="141"/>
  <c r="J207" i="141"/>
  <c r="G207" i="141"/>
  <c r="D207" i="141"/>
  <c r="P206" i="141"/>
  <c r="M206" i="141"/>
  <c r="J206" i="141"/>
  <c r="G206" i="141"/>
  <c r="D206" i="141"/>
  <c r="P205" i="141"/>
  <c r="M205" i="141"/>
  <c r="J205" i="141"/>
  <c r="G205" i="141"/>
  <c r="D205" i="141"/>
  <c r="P204" i="141"/>
  <c r="M204" i="141"/>
  <c r="J204" i="141"/>
  <c r="G204" i="141"/>
  <c r="D204" i="141"/>
  <c r="P203" i="141"/>
  <c r="M203" i="141"/>
  <c r="J203" i="141"/>
  <c r="G203" i="141"/>
  <c r="D203" i="141"/>
  <c r="P202" i="141"/>
  <c r="M202" i="141"/>
  <c r="J202" i="141"/>
  <c r="G202" i="141"/>
  <c r="D202" i="141"/>
  <c r="P201" i="141"/>
  <c r="M201" i="141"/>
  <c r="J201" i="141"/>
  <c r="G201" i="141"/>
  <c r="D201" i="141"/>
  <c r="P200" i="141"/>
  <c r="M200" i="141"/>
  <c r="J200" i="141"/>
  <c r="G200" i="141"/>
  <c r="D200" i="141"/>
  <c r="P199" i="141"/>
  <c r="M199" i="141"/>
  <c r="J199" i="141"/>
  <c r="G199" i="141"/>
  <c r="D199" i="141"/>
  <c r="P198" i="141"/>
  <c r="M198" i="141"/>
  <c r="J198" i="141"/>
  <c r="G198" i="141"/>
  <c r="D198" i="141"/>
  <c r="P197" i="141"/>
  <c r="M197" i="141"/>
  <c r="J197" i="141"/>
  <c r="G197" i="141"/>
  <c r="D197" i="141"/>
  <c r="P196" i="141"/>
  <c r="M196" i="141"/>
  <c r="J196" i="141"/>
  <c r="G196" i="141"/>
  <c r="D196" i="141"/>
  <c r="P195" i="141"/>
  <c r="M195" i="141"/>
  <c r="J195" i="141"/>
  <c r="G195" i="141"/>
  <c r="D195" i="141"/>
  <c r="P194" i="141"/>
  <c r="M194" i="141"/>
  <c r="J194" i="141"/>
  <c r="G194" i="141"/>
  <c r="D194" i="141"/>
  <c r="P193" i="141"/>
  <c r="M193" i="141"/>
  <c r="J193" i="141"/>
  <c r="G193" i="141"/>
  <c r="D193" i="141"/>
  <c r="P192" i="141"/>
  <c r="M192" i="141"/>
  <c r="J192" i="141"/>
  <c r="G192" i="141"/>
  <c r="D192" i="141"/>
  <c r="P191" i="141"/>
  <c r="M191" i="141"/>
  <c r="J191" i="141"/>
  <c r="G191" i="141"/>
  <c r="D191" i="141"/>
  <c r="P190" i="141"/>
  <c r="M190" i="141"/>
  <c r="J190" i="141"/>
  <c r="G190" i="141"/>
  <c r="D190" i="141"/>
  <c r="P189" i="141"/>
  <c r="M189" i="141"/>
  <c r="J189" i="141"/>
  <c r="G189" i="141"/>
  <c r="D189" i="141"/>
  <c r="P188" i="141"/>
  <c r="M188" i="141"/>
  <c r="J188" i="141"/>
  <c r="G188" i="141"/>
  <c r="D188" i="141"/>
  <c r="P187" i="141"/>
  <c r="M187" i="141"/>
  <c r="J187" i="141"/>
  <c r="G187" i="141"/>
  <c r="D187" i="141"/>
  <c r="P186" i="141"/>
  <c r="M186" i="141"/>
  <c r="J186" i="141"/>
  <c r="G186" i="141"/>
  <c r="D186" i="141"/>
  <c r="P185" i="141"/>
  <c r="M185" i="141"/>
  <c r="J185" i="141"/>
  <c r="G185" i="141"/>
  <c r="D185" i="141"/>
  <c r="P184" i="141"/>
  <c r="M184" i="141"/>
  <c r="J184" i="141"/>
  <c r="G184" i="141"/>
  <c r="D184" i="141"/>
  <c r="P183" i="141"/>
  <c r="M183" i="141"/>
  <c r="J183" i="141"/>
  <c r="G183" i="141"/>
  <c r="D183" i="141"/>
  <c r="P182" i="141"/>
  <c r="M182" i="141"/>
  <c r="J182" i="141"/>
  <c r="G182" i="141"/>
  <c r="D182" i="141"/>
  <c r="P181" i="141"/>
  <c r="M181" i="141"/>
  <c r="J181" i="141"/>
  <c r="G181" i="141"/>
  <c r="D181" i="141"/>
  <c r="P180" i="141"/>
  <c r="M180" i="141"/>
  <c r="J180" i="141"/>
  <c r="G180" i="141"/>
  <c r="D180" i="141"/>
  <c r="P179" i="141"/>
  <c r="M179" i="141"/>
  <c r="J179" i="141"/>
  <c r="G179" i="141"/>
  <c r="D179" i="141"/>
  <c r="P178" i="141"/>
  <c r="M178" i="141"/>
  <c r="J178" i="141"/>
  <c r="G178" i="141"/>
  <c r="D178" i="141"/>
  <c r="P177" i="141"/>
  <c r="M177" i="141"/>
  <c r="J177" i="141"/>
  <c r="G177" i="141"/>
  <c r="D177" i="141"/>
  <c r="P176" i="141"/>
  <c r="M176" i="141"/>
  <c r="J176" i="141"/>
  <c r="G176" i="141"/>
  <c r="D176" i="141"/>
  <c r="P175" i="141"/>
  <c r="M175" i="141"/>
  <c r="J175" i="141"/>
  <c r="G175" i="141"/>
  <c r="D175" i="141"/>
  <c r="P174" i="141"/>
  <c r="M174" i="141"/>
  <c r="J174" i="141"/>
  <c r="G174" i="141"/>
  <c r="D174" i="141"/>
  <c r="P173" i="141"/>
  <c r="M173" i="141"/>
  <c r="J173" i="141"/>
  <c r="G173" i="141"/>
  <c r="D173" i="141"/>
  <c r="P172" i="141"/>
  <c r="M172" i="141"/>
  <c r="J172" i="141"/>
  <c r="G172" i="141"/>
  <c r="D172" i="141"/>
  <c r="P171" i="141"/>
  <c r="M171" i="141"/>
  <c r="J171" i="141"/>
  <c r="G171" i="141"/>
  <c r="D171" i="141"/>
  <c r="P170" i="141"/>
  <c r="M170" i="141"/>
  <c r="J170" i="141"/>
  <c r="G170" i="141"/>
  <c r="D170" i="141"/>
  <c r="P169" i="141"/>
  <c r="M169" i="141"/>
  <c r="J169" i="141"/>
  <c r="G169" i="141"/>
  <c r="D169" i="141"/>
  <c r="P168" i="141"/>
  <c r="M168" i="141"/>
  <c r="J168" i="141"/>
  <c r="G168" i="141"/>
  <c r="D168" i="141"/>
  <c r="P167" i="141"/>
  <c r="M167" i="141"/>
  <c r="J167" i="141"/>
  <c r="G167" i="141"/>
  <c r="D167" i="141"/>
  <c r="P166" i="141"/>
  <c r="M166" i="141"/>
  <c r="J166" i="141"/>
  <c r="G166" i="141"/>
  <c r="D166" i="141"/>
  <c r="P165" i="141"/>
  <c r="M165" i="141"/>
  <c r="J165" i="141"/>
  <c r="G165" i="141"/>
  <c r="D165" i="141"/>
  <c r="P164" i="141"/>
  <c r="M164" i="141"/>
  <c r="J164" i="141"/>
  <c r="G164" i="141"/>
  <c r="D164" i="141"/>
  <c r="P163" i="141"/>
  <c r="M163" i="141"/>
  <c r="J163" i="141"/>
  <c r="G163" i="141"/>
  <c r="D163" i="141"/>
  <c r="P162" i="141"/>
  <c r="M162" i="141"/>
  <c r="J162" i="141"/>
  <c r="G162" i="141"/>
  <c r="D162" i="141"/>
  <c r="P161" i="141"/>
  <c r="M161" i="141"/>
  <c r="J161" i="141"/>
  <c r="G161" i="141"/>
  <c r="D161" i="141"/>
  <c r="P160" i="141"/>
  <c r="M160" i="141"/>
  <c r="J160" i="141"/>
  <c r="G160" i="141"/>
  <c r="D160" i="141"/>
  <c r="P159" i="141"/>
  <c r="M159" i="141"/>
  <c r="J159" i="141"/>
  <c r="G159" i="141"/>
  <c r="D159" i="141"/>
  <c r="P158" i="141"/>
  <c r="M158" i="141"/>
  <c r="J158" i="141"/>
  <c r="G158" i="141"/>
  <c r="D158" i="141"/>
  <c r="P157" i="141"/>
  <c r="M157" i="141"/>
  <c r="J157" i="141"/>
  <c r="G157" i="141"/>
  <c r="D157" i="141"/>
  <c r="P156" i="141"/>
  <c r="M156" i="141"/>
  <c r="J156" i="141"/>
  <c r="G156" i="141"/>
  <c r="D156" i="141"/>
  <c r="P155" i="141"/>
  <c r="M155" i="141"/>
  <c r="J155" i="141"/>
  <c r="G155" i="141"/>
  <c r="D155" i="141"/>
  <c r="P154" i="141"/>
  <c r="M154" i="141"/>
  <c r="J154" i="141"/>
  <c r="G154" i="141"/>
  <c r="D154" i="141"/>
  <c r="P153" i="141"/>
  <c r="M153" i="141"/>
  <c r="J153" i="141"/>
  <c r="G153" i="141"/>
  <c r="D153" i="141"/>
  <c r="P152" i="141"/>
  <c r="M152" i="141"/>
  <c r="J152" i="141"/>
  <c r="G152" i="141"/>
  <c r="D152" i="141"/>
  <c r="P151" i="141"/>
  <c r="M151" i="141"/>
  <c r="J151" i="141"/>
  <c r="G151" i="141"/>
  <c r="D151" i="141"/>
  <c r="P150" i="141"/>
  <c r="M150" i="141"/>
  <c r="J150" i="141"/>
  <c r="G150" i="141"/>
  <c r="D150" i="141"/>
  <c r="P149" i="141"/>
  <c r="M149" i="141"/>
  <c r="J149" i="141"/>
  <c r="G149" i="141"/>
  <c r="D149" i="141"/>
  <c r="P148" i="141"/>
  <c r="M148" i="141"/>
  <c r="J148" i="141"/>
  <c r="G148" i="141"/>
  <c r="D148" i="141"/>
  <c r="P147" i="141"/>
  <c r="M147" i="141"/>
  <c r="J147" i="141"/>
  <c r="G147" i="141"/>
  <c r="D147" i="141"/>
  <c r="P146" i="141"/>
  <c r="M146" i="141"/>
  <c r="J146" i="141"/>
  <c r="G146" i="141"/>
  <c r="D146" i="141"/>
  <c r="P145" i="141"/>
  <c r="M145" i="141"/>
  <c r="J145" i="141"/>
  <c r="G145" i="141"/>
  <c r="D145" i="141"/>
  <c r="P144" i="141"/>
  <c r="M144" i="141"/>
  <c r="J144" i="141"/>
  <c r="G144" i="141"/>
  <c r="D144" i="141"/>
  <c r="P143" i="141"/>
  <c r="M143" i="141"/>
  <c r="J143" i="141"/>
  <c r="G143" i="141"/>
  <c r="D143" i="141"/>
  <c r="P142" i="141"/>
  <c r="M142" i="141"/>
  <c r="J142" i="141"/>
  <c r="G142" i="141"/>
  <c r="D142" i="141"/>
  <c r="P141" i="141"/>
  <c r="M141" i="141"/>
  <c r="J141" i="141"/>
  <c r="G141" i="141"/>
  <c r="D141" i="141"/>
  <c r="P140" i="141"/>
  <c r="M140" i="141"/>
  <c r="J140" i="141"/>
  <c r="G140" i="141"/>
  <c r="D140" i="141"/>
  <c r="P139" i="141"/>
  <c r="M139" i="141"/>
  <c r="J139" i="141"/>
  <c r="G139" i="141"/>
  <c r="D139" i="141"/>
  <c r="P138" i="141"/>
  <c r="M138" i="141"/>
  <c r="J138" i="141"/>
  <c r="G138" i="141"/>
  <c r="D138" i="141"/>
  <c r="P137" i="141"/>
  <c r="M137" i="141"/>
  <c r="J137" i="141"/>
  <c r="G137" i="141"/>
  <c r="D137" i="141"/>
  <c r="P136" i="141"/>
  <c r="M136" i="141"/>
  <c r="J136" i="141"/>
  <c r="G136" i="141"/>
  <c r="D136" i="141"/>
  <c r="P135" i="141"/>
  <c r="M135" i="141"/>
  <c r="J135" i="141"/>
  <c r="G135" i="141"/>
  <c r="D135" i="141"/>
  <c r="P134" i="141"/>
  <c r="M134" i="141"/>
  <c r="J134" i="141"/>
  <c r="G134" i="141"/>
  <c r="D134" i="141"/>
  <c r="P133" i="141"/>
  <c r="M133" i="141"/>
  <c r="J133" i="141"/>
  <c r="G133" i="141"/>
  <c r="D133" i="141"/>
  <c r="P132" i="141"/>
  <c r="M132" i="141"/>
  <c r="J132" i="141"/>
  <c r="G132" i="141"/>
  <c r="D132" i="141"/>
  <c r="P131" i="141"/>
  <c r="M131" i="141"/>
  <c r="J131" i="141"/>
  <c r="G131" i="141"/>
  <c r="D131" i="141"/>
  <c r="P130" i="141"/>
  <c r="M130" i="141"/>
  <c r="J130" i="141"/>
  <c r="G130" i="141"/>
  <c r="D130" i="141"/>
  <c r="P129" i="141"/>
  <c r="M129" i="141"/>
  <c r="J129" i="141"/>
  <c r="G129" i="141"/>
  <c r="D129" i="141"/>
  <c r="P128" i="141"/>
  <c r="M128" i="141"/>
  <c r="J128" i="141"/>
  <c r="G128" i="141"/>
  <c r="D128" i="141"/>
  <c r="P127" i="141"/>
  <c r="M127" i="141"/>
  <c r="J127" i="141"/>
  <c r="G127" i="141"/>
  <c r="D127" i="141"/>
  <c r="P126" i="141"/>
  <c r="M126" i="141"/>
  <c r="J126" i="141"/>
  <c r="G126" i="141"/>
  <c r="D126" i="141"/>
  <c r="P125" i="141"/>
  <c r="M125" i="141"/>
  <c r="J125" i="141"/>
  <c r="G125" i="141"/>
  <c r="D125" i="141"/>
  <c r="P124" i="141"/>
  <c r="M124" i="141"/>
  <c r="J124" i="141"/>
  <c r="G124" i="141"/>
  <c r="D124" i="141"/>
  <c r="P123" i="141"/>
  <c r="M123" i="141"/>
  <c r="J123" i="141"/>
  <c r="G123" i="141"/>
  <c r="D123" i="141"/>
  <c r="P122" i="141"/>
  <c r="M122" i="141"/>
  <c r="J122" i="141"/>
  <c r="G122" i="141"/>
  <c r="D122" i="141"/>
  <c r="P121" i="141"/>
  <c r="M121" i="141"/>
  <c r="J121" i="141"/>
  <c r="G121" i="141"/>
  <c r="D121" i="141"/>
  <c r="P120" i="141"/>
  <c r="M120" i="141"/>
  <c r="J120" i="141"/>
  <c r="G120" i="141"/>
  <c r="D120" i="141"/>
  <c r="P119" i="141"/>
  <c r="M119" i="141"/>
  <c r="J119" i="141"/>
  <c r="G119" i="141"/>
  <c r="D119" i="141"/>
  <c r="P118" i="141"/>
  <c r="M118" i="141"/>
  <c r="J118" i="141"/>
  <c r="G118" i="141"/>
  <c r="D118" i="141"/>
  <c r="P117" i="141"/>
  <c r="M117" i="141"/>
  <c r="J117" i="141"/>
  <c r="G117" i="141"/>
  <c r="D117" i="141"/>
  <c r="P116" i="141"/>
  <c r="M116" i="141"/>
  <c r="J116" i="141"/>
  <c r="G116" i="141"/>
  <c r="D116" i="141"/>
  <c r="P115" i="141"/>
  <c r="M115" i="141"/>
  <c r="J115" i="141"/>
  <c r="G115" i="141"/>
  <c r="D115" i="141"/>
  <c r="P114" i="141"/>
  <c r="M114" i="141"/>
  <c r="J114" i="141"/>
  <c r="G114" i="141"/>
  <c r="D114" i="141"/>
  <c r="P113" i="141"/>
  <c r="M113" i="141"/>
  <c r="J113" i="141"/>
  <c r="G113" i="141"/>
  <c r="D113" i="141"/>
  <c r="P112" i="141"/>
  <c r="M112" i="141"/>
  <c r="J112" i="141"/>
  <c r="G112" i="141"/>
  <c r="D112" i="141"/>
  <c r="P111" i="141"/>
  <c r="M111" i="141"/>
  <c r="J111" i="141"/>
  <c r="G111" i="141"/>
  <c r="D111" i="141"/>
  <c r="P110" i="141"/>
  <c r="M110" i="141"/>
  <c r="J110" i="141"/>
  <c r="G110" i="141"/>
  <c r="D110" i="141"/>
  <c r="P109" i="141"/>
  <c r="M109" i="141"/>
  <c r="J109" i="141"/>
  <c r="G109" i="141"/>
  <c r="D109" i="141"/>
  <c r="P108" i="141"/>
  <c r="M108" i="141"/>
  <c r="J108" i="141"/>
  <c r="G108" i="141"/>
  <c r="D108" i="141"/>
  <c r="P107" i="141"/>
  <c r="M107" i="141"/>
  <c r="J107" i="141"/>
  <c r="G107" i="141"/>
  <c r="D107" i="141"/>
  <c r="P106" i="141"/>
  <c r="M106" i="141"/>
  <c r="J106" i="141"/>
  <c r="G106" i="141"/>
  <c r="D106" i="141"/>
  <c r="P105" i="141"/>
  <c r="M105" i="141"/>
  <c r="J105" i="141"/>
  <c r="G105" i="141"/>
  <c r="D105" i="141"/>
  <c r="P104" i="141"/>
  <c r="M104" i="141"/>
  <c r="J104" i="141"/>
  <c r="G104" i="141"/>
  <c r="D104" i="141"/>
  <c r="P103" i="141"/>
  <c r="M103" i="141"/>
  <c r="J103" i="141"/>
  <c r="G103" i="141"/>
  <c r="D103" i="141"/>
  <c r="P102" i="141"/>
  <c r="M102" i="141"/>
  <c r="J102" i="141"/>
  <c r="G102" i="141"/>
  <c r="D102" i="141"/>
  <c r="P101" i="141"/>
  <c r="M101" i="141"/>
  <c r="J101" i="141"/>
  <c r="G101" i="141"/>
  <c r="D101" i="141"/>
  <c r="P100" i="141"/>
  <c r="M100" i="141"/>
  <c r="J100" i="141"/>
  <c r="G100" i="141"/>
  <c r="D100" i="141"/>
  <c r="P99" i="141"/>
  <c r="M99" i="141"/>
  <c r="J99" i="141"/>
  <c r="G99" i="141"/>
  <c r="D99" i="141"/>
  <c r="P98" i="141"/>
  <c r="M98" i="141"/>
  <c r="J98" i="141"/>
  <c r="G98" i="141"/>
  <c r="D98" i="141"/>
  <c r="P97" i="141"/>
  <c r="M97" i="141"/>
  <c r="J97" i="141"/>
  <c r="G97" i="141"/>
  <c r="D97" i="141"/>
  <c r="P96" i="141"/>
  <c r="M96" i="141"/>
  <c r="J96" i="141"/>
  <c r="G96" i="141"/>
  <c r="D96" i="141"/>
  <c r="P95" i="141"/>
  <c r="M95" i="141"/>
  <c r="J95" i="141"/>
  <c r="G95" i="141"/>
  <c r="D95" i="141"/>
  <c r="P94" i="141"/>
  <c r="M94" i="141"/>
  <c r="J94" i="141"/>
  <c r="G94" i="141"/>
  <c r="D94" i="141"/>
  <c r="P93" i="141"/>
  <c r="M93" i="141"/>
  <c r="J93" i="141"/>
  <c r="G93" i="141"/>
  <c r="D93" i="141"/>
  <c r="P92" i="141"/>
  <c r="M92" i="141"/>
  <c r="J92" i="141"/>
  <c r="G92" i="141"/>
  <c r="D92" i="141"/>
  <c r="P91" i="141"/>
  <c r="M91" i="141"/>
  <c r="J91" i="141"/>
  <c r="G91" i="141"/>
  <c r="D91" i="141"/>
  <c r="P90" i="141"/>
  <c r="M90" i="141"/>
  <c r="J90" i="141"/>
  <c r="G90" i="141"/>
  <c r="D90" i="141"/>
  <c r="P89" i="141"/>
  <c r="M89" i="141"/>
  <c r="J89" i="141"/>
  <c r="G89" i="141"/>
  <c r="D89" i="141"/>
  <c r="P88" i="141"/>
  <c r="M88" i="141"/>
  <c r="J88" i="141"/>
  <c r="G88" i="141"/>
  <c r="D88" i="141"/>
  <c r="P87" i="141"/>
  <c r="M87" i="141"/>
  <c r="J87" i="141"/>
  <c r="G87" i="141"/>
  <c r="D87" i="141"/>
  <c r="P86" i="141"/>
  <c r="M86" i="141"/>
  <c r="J86" i="141"/>
  <c r="G86" i="141"/>
  <c r="D86" i="141"/>
  <c r="P85" i="141"/>
  <c r="M85" i="141"/>
  <c r="J85" i="141"/>
  <c r="G85" i="141"/>
  <c r="D85" i="141"/>
  <c r="P84" i="141"/>
  <c r="M84" i="141"/>
  <c r="J84" i="141"/>
  <c r="G84" i="141"/>
  <c r="D84" i="141"/>
  <c r="P83" i="141"/>
  <c r="M83" i="141"/>
  <c r="J83" i="141"/>
  <c r="G83" i="141"/>
  <c r="D83" i="141"/>
  <c r="P82" i="141"/>
  <c r="M82" i="141"/>
  <c r="J82" i="141"/>
  <c r="G82" i="141"/>
  <c r="D82" i="141"/>
  <c r="P81" i="141"/>
  <c r="M81" i="141"/>
  <c r="J81" i="141"/>
  <c r="G81" i="141"/>
  <c r="D81" i="141"/>
  <c r="P80" i="141"/>
  <c r="M80" i="141"/>
  <c r="J80" i="141"/>
  <c r="G80" i="141"/>
  <c r="D80" i="141"/>
  <c r="P79" i="141"/>
  <c r="M79" i="141"/>
  <c r="J79" i="141"/>
  <c r="G79" i="141"/>
  <c r="D79" i="141"/>
  <c r="P78" i="141"/>
  <c r="M78" i="141"/>
  <c r="J78" i="141"/>
  <c r="G78" i="141"/>
  <c r="D78" i="141"/>
  <c r="P77" i="141"/>
  <c r="M77" i="141"/>
  <c r="J77" i="141"/>
  <c r="G77" i="141"/>
  <c r="D77" i="141"/>
  <c r="P76" i="141"/>
  <c r="M76" i="141"/>
  <c r="J76" i="141"/>
  <c r="G76" i="141"/>
  <c r="D76" i="141"/>
  <c r="P75" i="141"/>
  <c r="M75" i="141"/>
  <c r="J75" i="141"/>
  <c r="G75" i="141"/>
  <c r="D75" i="141"/>
  <c r="P74" i="141"/>
  <c r="M74" i="141"/>
  <c r="J74" i="141"/>
  <c r="G74" i="141"/>
  <c r="D74" i="141"/>
  <c r="P73" i="141"/>
  <c r="M73" i="141"/>
  <c r="J73" i="141"/>
  <c r="G73" i="141"/>
  <c r="D73" i="141"/>
  <c r="P72" i="141"/>
  <c r="M72" i="141"/>
  <c r="J72" i="141"/>
  <c r="G72" i="141"/>
  <c r="D72" i="141"/>
  <c r="P71" i="141"/>
  <c r="M71" i="141"/>
  <c r="J71" i="141"/>
  <c r="G71" i="141"/>
  <c r="D71" i="141"/>
  <c r="P70" i="141"/>
  <c r="M70" i="141"/>
  <c r="J70" i="141"/>
  <c r="G70" i="141"/>
  <c r="D70" i="141"/>
  <c r="P69" i="141"/>
  <c r="M69" i="141"/>
  <c r="J69" i="141"/>
  <c r="G69" i="141"/>
  <c r="D69" i="141"/>
  <c r="P68" i="141"/>
  <c r="M68" i="141"/>
  <c r="J68" i="141"/>
  <c r="G68" i="141"/>
  <c r="D68" i="141"/>
  <c r="P67" i="141"/>
  <c r="M67" i="141"/>
  <c r="J67" i="141"/>
  <c r="G67" i="141"/>
  <c r="D67" i="141"/>
  <c r="P66" i="141"/>
  <c r="M66" i="141"/>
  <c r="J66" i="141"/>
  <c r="G66" i="141"/>
  <c r="D66" i="141"/>
  <c r="P65" i="141"/>
  <c r="M65" i="141"/>
  <c r="J65" i="141"/>
  <c r="G65" i="141"/>
  <c r="D65" i="141"/>
  <c r="P64" i="141"/>
  <c r="M64" i="141"/>
  <c r="J64" i="141"/>
  <c r="G64" i="141"/>
  <c r="D64" i="141"/>
  <c r="P63" i="141"/>
  <c r="M63" i="141"/>
  <c r="J63" i="141"/>
  <c r="G63" i="141"/>
  <c r="D63" i="141"/>
  <c r="P62" i="141"/>
  <c r="M62" i="141"/>
  <c r="J62" i="141"/>
  <c r="G62" i="141"/>
  <c r="D62" i="141"/>
  <c r="P61" i="141"/>
  <c r="M61" i="141"/>
  <c r="J61" i="141"/>
  <c r="G61" i="141"/>
  <c r="D61" i="141"/>
  <c r="P60" i="141"/>
  <c r="M60" i="141"/>
  <c r="J60" i="141"/>
  <c r="G60" i="141"/>
  <c r="D60" i="141"/>
  <c r="P59" i="141"/>
  <c r="M59" i="141"/>
  <c r="J59" i="141"/>
  <c r="G59" i="141"/>
  <c r="D59" i="141"/>
  <c r="P58" i="141"/>
  <c r="M58" i="141"/>
  <c r="J58" i="141"/>
  <c r="G58" i="141"/>
  <c r="D58" i="141"/>
  <c r="P57" i="141"/>
  <c r="M57" i="141"/>
  <c r="J57" i="141"/>
  <c r="G57" i="141"/>
  <c r="D57" i="141"/>
  <c r="P56" i="141"/>
  <c r="M56" i="141"/>
  <c r="J56" i="141"/>
  <c r="G56" i="141"/>
  <c r="D56" i="141"/>
  <c r="P55" i="141"/>
  <c r="M55" i="141"/>
  <c r="J55" i="141"/>
  <c r="G55" i="141"/>
  <c r="D55" i="141"/>
  <c r="P54" i="141"/>
  <c r="M54" i="141"/>
  <c r="J54" i="141"/>
  <c r="G54" i="141"/>
  <c r="D54" i="141"/>
  <c r="P53" i="141"/>
  <c r="M53" i="141"/>
  <c r="J53" i="141"/>
  <c r="G53" i="141"/>
  <c r="D53" i="141"/>
  <c r="P52" i="141"/>
  <c r="M52" i="141"/>
  <c r="J52" i="141"/>
  <c r="G52" i="141"/>
  <c r="D52" i="141"/>
  <c r="P51" i="141"/>
  <c r="M51" i="141"/>
  <c r="J51" i="141"/>
  <c r="G51" i="141"/>
  <c r="D51" i="141"/>
  <c r="P50" i="141"/>
  <c r="M50" i="141"/>
  <c r="J50" i="141"/>
  <c r="G50" i="141"/>
  <c r="D50" i="141"/>
  <c r="P49" i="141"/>
  <c r="M49" i="141"/>
  <c r="J49" i="141"/>
  <c r="G49" i="141"/>
  <c r="D49" i="141"/>
  <c r="P48" i="141"/>
  <c r="M48" i="141"/>
  <c r="J48" i="141"/>
  <c r="G48" i="141"/>
  <c r="D48" i="141"/>
  <c r="P47" i="141"/>
  <c r="M47" i="141"/>
  <c r="J47" i="141"/>
  <c r="G47" i="141"/>
  <c r="D47" i="141"/>
  <c r="P46" i="141"/>
  <c r="M46" i="141"/>
  <c r="J46" i="141"/>
  <c r="G46" i="141"/>
  <c r="D46" i="141"/>
  <c r="P45" i="141"/>
  <c r="M45" i="141"/>
  <c r="J45" i="141"/>
  <c r="G45" i="141"/>
  <c r="D45" i="141"/>
  <c r="P44" i="141"/>
  <c r="M44" i="141"/>
  <c r="J44" i="141"/>
  <c r="G44" i="141"/>
  <c r="D44" i="141"/>
  <c r="P43" i="141"/>
  <c r="M43" i="141"/>
  <c r="J43" i="141"/>
  <c r="G43" i="141"/>
  <c r="D43" i="141"/>
  <c r="P42" i="141"/>
  <c r="M42" i="141"/>
  <c r="J42" i="141"/>
  <c r="G42" i="141"/>
  <c r="D42" i="141"/>
  <c r="P41" i="141"/>
  <c r="M41" i="141"/>
  <c r="J41" i="141"/>
  <c r="G41" i="141"/>
  <c r="D41" i="141"/>
  <c r="P40" i="141"/>
  <c r="M40" i="141"/>
  <c r="J40" i="141"/>
  <c r="G40" i="141"/>
  <c r="D40" i="141"/>
  <c r="P39" i="141"/>
  <c r="M39" i="141"/>
  <c r="J39" i="141"/>
  <c r="G39" i="141"/>
  <c r="D39" i="141"/>
  <c r="P38" i="141"/>
  <c r="M38" i="141"/>
  <c r="J38" i="141"/>
  <c r="G38" i="141"/>
  <c r="D38" i="141"/>
  <c r="P37" i="141"/>
  <c r="M37" i="141"/>
  <c r="J37" i="141"/>
  <c r="G37" i="141"/>
  <c r="D37" i="141"/>
  <c r="P36" i="141"/>
  <c r="M36" i="141"/>
  <c r="J36" i="141"/>
  <c r="G36" i="141"/>
  <c r="D36" i="141"/>
  <c r="P35" i="141"/>
  <c r="M35" i="141"/>
  <c r="J35" i="141"/>
  <c r="G35" i="141"/>
  <c r="D35" i="141"/>
  <c r="P34" i="141"/>
  <c r="M34" i="141"/>
  <c r="J34" i="141"/>
  <c r="G34" i="141"/>
  <c r="D34" i="141"/>
  <c r="P33" i="141"/>
  <c r="M33" i="141"/>
  <c r="J33" i="141"/>
  <c r="G33" i="141"/>
  <c r="D33" i="141"/>
  <c r="P32" i="141"/>
  <c r="M32" i="141"/>
  <c r="J32" i="141"/>
  <c r="G32" i="141"/>
  <c r="D32" i="141"/>
  <c r="P31" i="141"/>
  <c r="M31" i="141"/>
  <c r="J31" i="141"/>
  <c r="G31" i="141"/>
  <c r="D31" i="141"/>
  <c r="P30" i="141"/>
  <c r="M30" i="141"/>
  <c r="J30" i="141"/>
  <c r="G30" i="141"/>
  <c r="D30" i="141"/>
  <c r="P29" i="141"/>
  <c r="M29" i="141"/>
  <c r="J29" i="141"/>
  <c r="G29" i="141"/>
  <c r="D29" i="141"/>
  <c r="P28" i="141"/>
  <c r="M28" i="141"/>
  <c r="J28" i="141"/>
  <c r="G28" i="141"/>
  <c r="D28" i="141"/>
  <c r="P27" i="141"/>
  <c r="M27" i="141"/>
  <c r="J27" i="141"/>
  <c r="G27" i="141"/>
  <c r="D27" i="141"/>
  <c r="P26" i="141"/>
  <c r="M26" i="141"/>
  <c r="J26" i="141"/>
  <c r="G26" i="141"/>
  <c r="D26" i="141"/>
  <c r="P25" i="141"/>
  <c r="M25" i="141"/>
  <c r="J25" i="141"/>
  <c r="G25" i="141"/>
  <c r="D25" i="141"/>
  <c r="P24" i="141"/>
  <c r="M24" i="141"/>
  <c r="J24" i="141"/>
  <c r="G24" i="141"/>
  <c r="D24" i="141"/>
  <c r="P23" i="141"/>
  <c r="M23" i="141"/>
  <c r="J23" i="141"/>
  <c r="G23" i="141"/>
  <c r="D23" i="141"/>
  <c r="P22" i="141"/>
  <c r="M22" i="141"/>
  <c r="J22" i="141"/>
  <c r="G22" i="141"/>
  <c r="D22" i="141"/>
  <c r="P21" i="141"/>
  <c r="M21" i="141"/>
  <c r="J21" i="141"/>
  <c r="G21" i="141"/>
  <c r="D21" i="141"/>
  <c r="P20" i="141"/>
  <c r="M20" i="141"/>
  <c r="J20" i="141"/>
  <c r="G20" i="141"/>
  <c r="D20" i="141"/>
  <c r="AC31" i="141"/>
  <c r="I14" i="141"/>
  <c r="H14" i="141"/>
  <c r="D13" i="141"/>
  <c r="D12" i="141"/>
  <c r="T8" i="141"/>
  <c r="W7" i="141"/>
  <c r="W6" i="141"/>
  <c r="W5" i="141"/>
  <c r="P5" i="141"/>
  <c r="W4" i="141"/>
  <c r="Z6" i="141" l="1"/>
  <c r="Z5" i="141"/>
  <c r="Z4" i="141"/>
  <c r="W8" i="141"/>
  <c r="Y4" i="141" s="1"/>
  <c r="X9" i="141"/>
  <c r="Z7" i="141" s="1"/>
  <c r="Y5" i="141" l="1"/>
  <c r="Y7" i="141"/>
  <c r="Y6" i="141"/>
  <c r="P179" i="140" l="1"/>
  <c r="P178" i="140"/>
  <c r="P177" i="140"/>
  <c r="P176" i="140"/>
  <c r="P175" i="140"/>
  <c r="M164" i="140"/>
  <c r="J112" i="140"/>
  <c r="J111" i="140"/>
  <c r="J110" i="140"/>
  <c r="P228" i="140"/>
  <c r="M228" i="140"/>
  <c r="J228" i="140"/>
  <c r="G228" i="140"/>
  <c r="D228" i="140"/>
  <c r="P227" i="140"/>
  <c r="M227" i="140"/>
  <c r="J227" i="140"/>
  <c r="G227" i="140"/>
  <c r="D227" i="140"/>
  <c r="P226" i="140"/>
  <c r="M226" i="140"/>
  <c r="J226" i="140"/>
  <c r="G226" i="140"/>
  <c r="D226" i="140"/>
  <c r="P225" i="140"/>
  <c r="M225" i="140"/>
  <c r="J225" i="140"/>
  <c r="G225" i="140"/>
  <c r="D225" i="140"/>
  <c r="P224" i="140"/>
  <c r="M224" i="140"/>
  <c r="J224" i="140"/>
  <c r="G224" i="140"/>
  <c r="D224" i="140"/>
  <c r="P223" i="140"/>
  <c r="M223" i="140"/>
  <c r="J223" i="140"/>
  <c r="G223" i="140"/>
  <c r="D223" i="140"/>
  <c r="P222" i="140"/>
  <c r="M222" i="140"/>
  <c r="J222" i="140"/>
  <c r="G222" i="140"/>
  <c r="D222" i="140"/>
  <c r="P221" i="140"/>
  <c r="M221" i="140"/>
  <c r="J221" i="140"/>
  <c r="G221" i="140"/>
  <c r="D221" i="140"/>
  <c r="P220" i="140"/>
  <c r="M220" i="140"/>
  <c r="J220" i="140"/>
  <c r="G220" i="140"/>
  <c r="D220" i="140"/>
  <c r="P219" i="140"/>
  <c r="M219" i="140"/>
  <c r="J219" i="140"/>
  <c r="G219" i="140"/>
  <c r="D219" i="140"/>
  <c r="P218" i="140"/>
  <c r="M218" i="140"/>
  <c r="J218" i="140"/>
  <c r="G218" i="140"/>
  <c r="D218" i="140"/>
  <c r="P217" i="140"/>
  <c r="M217" i="140"/>
  <c r="J217" i="140"/>
  <c r="G217" i="140"/>
  <c r="D217" i="140"/>
  <c r="P216" i="140"/>
  <c r="M216" i="140"/>
  <c r="J216" i="140"/>
  <c r="G216" i="140"/>
  <c r="D216" i="140"/>
  <c r="P215" i="140"/>
  <c r="M215" i="140"/>
  <c r="J215" i="140"/>
  <c r="G215" i="140"/>
  <c r="D215" i="140"/>
  <c r="P214" i="140"/>
  <c r="M214" i="140"/>
  <c r="J214" i="140"/>
  <c r="G214" i="140"/>
  <c r="D214" i="140"/>
  <c r="P213" i="140"/>
  <c r="M213" i="140"/>
  <c r="J213" i="140"/>
  <c r="G213" i="140"/>
  <c r="D213" i="140"/>
  <c r="P212" i="140"/>
  <c r="M212" i="140"/>
  <c r="J212" i="140"/>
  <c r="G212" i="140"/>
  <c r="D212" i="140"/>
  <c r="P211" i="140"/>
  <c r="M211" i="140"/>
  <c r="J211" i="140"/>
  <c r="G211" i="140"/>
  <c r="D211" i="140"/>
  <c r="P210" i="140"/>
  <c r="M210" i="140"/>
  <c r="J210" i="140"/>
  <c r="G210" i="140"/>
  <c r="D210" i="140"/>
  <c r="P209" i="140"/>
  <c r="M209" i="140"/>
  <c r="J209" i="140"/>
  <c r="G209" i="140"/>
  <c r="D209" i="140"/>
  <c r="P208" i="140"/>
  <c r="M208" i="140"/>
  <c r="J208" i="140"/>
  <c r="G208" i="140"/>
  <c r="D208" i="140"/>
  <c r="P207" i="140"/>
  <c r="M207" i="140"/>
  <c r="J207" i="140"/>
  <c r="G207" i="140"/>
  <c r="D207" i="140"/>
  <c r="P206" i="140"/>
  <c r="M206" i="140"/>
  <c r="J206" i="140"/>
  <c r="G206" i="140"/>
  <c r="D206" i="140"/>
  <c r="P205" i="140"/>
  <c r="M205" i="140"/>
  <c r="J205" i="140"/>
  <c r="G205" i="140"/>
  <c r="D205" i="140"/>
  <c r="P204" i="140"/>
  <c r="M204" i="140"/>
  <c r="J204" i="140"/>
  <c r="G204" i="140"/>
  <c r="D204" i="140"/>
  <c r="P203" i="140"/>
  <c r="M203" i="140"/>
  <c r="J203" i="140"/>
  <c r="G203" i="140"/>
  <c r="D203" i="140"/>
  <c r="P202" i="140"/>
  <c r="M202" i="140"/>
  <c r="J202" i="140"/>
  <c r="G202" i="140"/>
  <c r="D202" i="140"/>
  <c r="P201" i="140"/>
  <c r="M201" i="140"/>
  <c r="J201" i="140"/>
  <c r="G201" i="140"/>
  <c r="D201" i="140"/>
  <c r="P200" i="140"/>
  <c r="M200" i="140"/>
  <c r="J200" i="140"/>
  <c r="G200" i="140"/>
  <c r="D200" i="140"/>
  <c r="P199" i="140"/>
  <c r="M199" i="140"/>
  <c r="J199" i="140"/>
  <c r="G199" i="140"/>
  <c r="D199" i="140"/>
  <c r="P198" i="140"/>
  <c r="M198" i="140"/>
  <c r="J198" i="140"/>
  <c r="G198" i="140"/>
  <c r="D198" i="140"/>
  <c r="P197" i="140"/>
  <c r="M197" i="140"/>
  <c r="J197" i="140"/>
  <c r="G197" i="140"/>
  <c r="D197" i="140"/>
  <c r="P196" i="140"/>
  <c r="M196" i="140"/>
  <c r="J196" i="140"/>
  <c r="G196" i="140"/>
  <c r="D196" i="140"/>
  <c r="P195" i="140"/>
  <c r="M195" i="140"/>
  <c r="J195" i="140"/>
  <c r="G195" i="140"/>
  <c r="D195" i="140"/>
  <c r="P194" i="140"/>
  <c r="M194" i="140"/>
  <c r="J194" i="140"/>
  <c r="G194" i="140"/>
  <c r="D194" i="140"/>
  <c r="P193" i="140"/>
  <c r="M193" i="140"/>
  <c r="J193" i="140"/>
  <c r="G193" i="140"/>
  <c r="D193" i="140"/>
  <c r="P192" i="140"/>
  <c r="M192" i="140"/>
  <c r="J192" i="140"/>
  <c r="G192" i="140"/>
  <c r="D192" i="140"/>
  <c r="P191" i="140"/>
  <c r="M191" i="140"/>
  <c r="J191" i="140"/>
  <c r="G191" i="140"/>
  <c r="D191" i="140"/>
  <c r="P190" i="140"/>
  <c r="M190" i="140"/>
  <c r="J190" i="140"/>
  <c r="G190" i="140"/>
  <c r="D190" i="140"/>
  <c r="P189" i="140"/>
  <c r="M189" i="140"/>
  <c r="J189" i="140"/>
  <c r="G189" i="140"/>
  <c r="D189" i="140"/>
  <c r="P188" i="140"/>
  <c r="M188" i="140"/>
  <c r="J188" i="140"/>
  <c r="G188" i="140"/>
  <c r="D188" i="140"/>
  <c r="P187" i="140"/>
  <c r="M187" i="140"/>
  <c r="J187" i="140"/>
  <c r="G187" i="140"/>
  <c r="D187" i="140"/>
  <c r="P186" i="140"/>
  <c r="M186" i="140"/>
  <c r="J186" i="140"/>
  <c r="G186" i="140"/>
  <c r="D186" i="140"/>
  <c r="P185" i="140"/>
  <c r="M185" i="140"/>
  <c r="J185" i="140"/>
  <c r="G185" i="140"/>
  <c r="D185" i="140"/>
  <c r="P184" i="140"/>
  <c r="M184" i="140"/>
  <c r="J184" i="140"/>
  <c r="G184" i="140"/>
  <c r="D184" i="140"/>
  <c r="P183" i="140"/>
  <c r="M183" i="140"/>
  <c r="J183" i="140"/>
  <c r="G183" i="140"/>
  <c r="D183" i="140"/>
  <c r="P182" i="140"/>
  <c r="M182" i="140"/>
  <c r="J182" i="140"/>
  <c r="G182" i="140"/>
  <c r="D182" i="140"/>
  <c r="P181" i="140"/>
  <c r="M181" i="140"/>
  <c r="J181" i="140"/>
  <c r="G181" i="140"/>
  <c r="D181" i="140"/>
  <c r="P180" i="140"/>
  <c r="M180" i="140"/>
  <c r="J180" i="140"/>
  <c r="G180" i="140"/>
  <c r="D180" i="140"/>
  <c r="M179" i="140"/>
  <c r="J179" i="140"/>
  <c r="G179" i="140"/>
  <c r="D179" i="140"/>
  <c r="M178" i="140"/>
  <c r="J178" i="140"/>
  <c r="G178" i="140"/>
  <c r="D178" i="140"/>
  <c r="M177" i="140"/>
  <c r="J177" i="140"/>
  <c r="G177" i="140"/>
  <c r="D177" i="140"/>
  <c r="M176" i="140"/>
  <c r="J176" i="140"/>
  <c r="G176" i="140"/>
  <c r="D176" i="140"/>
  <c r="M175" i="140"/>
  <c r="J175" i="140"/>
  <c r="G175" i="140"/>
  <c r="D175" i="140"/>
  <c r="P174" i="140"/>
  <c r="M174" i="140"/>
  <c r="J174" i="140"/>
  <c r="G174" i="140"/>
  <c r="D174" i="140"/>
  <c r="P173" i="140"/>
  <c r="M173" i="140"/>
  <c r="J173" i="140"/>
  <c r="G173" i="140"/>
  <c r="D173" i="140"/>
  <c r="P172" i="140"/>
  <c r="M172" i="140"/>
  <c r="J172" i="140"/>
  <c r="G172" i="140"/>
  <c r="D172" i="140"/>
  <c r="P171" i="140"/>
  <c r="M171" i="140"/>
  <c r="J171" i="140"/>
  <c r="G171" i="140"/>
  <c r="D171" i="140"/>
  <c r="P170" i="140"/>
  <c r="M170" i="140"/>
  <c r="J170" i="140"/>
  <c r="G170" i="140"/>
  <c r="D170" i="140"/>
  <c r="P169" i="140"/>
  <c r="M169" i="140"/>
  <c r="J169" i="140"/>
  <c r="G169" i="140"/>
  <c r="D169" i="140"/>
  <c r="P168" i="140"/>
  <c r="M168" i="140"/>
  <c r="J168" i="140"/>
  <c r="G168" i="140"/>
  <c r="D168" i="140"/>
  <c r="P167" i="140"/>
  <c r="M167" i="140"/>
  <c r="J167" i="140"/>
  <c r="G167" i="140"/>
  <c r="D167" i="140"/>
  <c r="P166" i="140"/>
  <c r="M166" i="140"/>
  <c r="J166" i="140"/>
  <c r="G166" i="140"/>
  <c r="D166" i="140"/>
  <c r="P165" i="140"/>
  <c r="M165" i="140"/>
  <c r="J165" i="140"/>
  <c r="G165" i="140"/>
  <c r="D165" i="140"/>
  <c r="P164" i="140"/>
  <c r="J164" i="140"/>
  <c r="G164" i="140"/>
  <c r="D164" i="140"/>
  <c r="P163" i="140"/>
  <c r="M163" i="140"/>
  <c r="J163" i="140"/>
  <c r="G163" i="140"/>
  <c r="D163" i="140"/>
  <c r="P162" i="140"/>
  <c r="M162" i="140"/>
  <c r="J162" i="140"/>
  <c r="G162" i="140"/>
  <c r="D162" i="140"/>
  <c r="P161" i="140"/>
  <c r="M161" i="140"/>
  <c r="J161" i="140"/>
  <c r="G161" i="140"/>
  <c r="D161" i="140"/>
  <c r="P160" i="140"/>
  <c r="M160" i="140"/>
  <c r="J160" i="140"/>
  <c r="G160" i="140"/>
  <c r="D160" i="140"/>
  <c r="P159" i="140"/>
  <c r="M159" i="140"/>
  <c r="J159" i="140"/>
  <c r="G159" i="140"/>
  <c r="D159" i="140"/>
  <c r="P158" i="140"/>
  <c r="M158" i="140"/>
  <c r="J158" i="140"/>
  <c r="G158" i="140"/>
  <c r="D158" i="140"/>
  <c r="P157" i="140"/>
  <c r="M157" i="140"/>
  <c r="J157" i="140"/>
  <c r="G157" i="140"/>
  <c r="D157" i="140"/>
  <c r="P156" i="140"/>
  <c r="M156" i="140"/>
  <c r="J156" i="140"/>
  <c r="G156" i="140"/>
  <c r="D156" i="140"/>
  <c r="P155" i="140"/>
  <c r="M155" i="140"/>
  <c r="J155" i="140"/>
  <c r="G155" i="140"/>
  <c r="D155" i="140"/>
  <c r="P154" i="140"/>
  <c r="M154" i="140"/>
  <c r="J154" i="140"/>
  <c r="G154" i="140"/>
  <c r="D154" i="140"/>
  <c r="P153" i="140"/>
  <c r="M153" i="140"/>
  <c r="J153" i="140"/>
  <c r="G153" i="140"/>
  <c r="D153" i="140"/>
  <c r="P152" i="140"/>
  <c r="M152" i="140"/>
  <c r="J152" i="140"/>
  <c r="G152" i="140"/>
  <c r="D152" i="140"/>
  <c r="P151" i="140"/>
  <c r="M151" i="140"/>
  <c r="J151" i="140"/>
  <c r="G151" i="140"/>
  <c r="D151" i="140"/>
  <c r="P150" i="140"/>
  <c r="M150" i="140"/>
  <c r="J150" i="140"/>
  <c r="G150" i="140"/>
  <c r="D150" i="140"/>
  <c r="P149" i="140"/>
  <c r="M149" i="140"/>
  <c r="J149" i="140"/>
  <c r="G149" i="140"/>
  <c r="D149" i="140"/>
  <c r="P148" i="140"/>
  <c r="M148" i="140"/>
  <c r="J148" i="140"/>
  <c r="G148" i="140"/>
  <c r="D148" i="140"/>
  <c r="P147" i="140"/>
  <c r="M147" i="140"/>
  <c r="J147" i="140"/>
  <c r="G147" i="140"/>
  <c r="D147" i="140"/>
  <c r="P146" i="140"/>
  <c r="M146" i="140"/>
  <c r="J146" i="140"/>
  <c r="G146" i="140"/>
  <c r="D146" i="140"/>
  <c r="P145" i="140"/>
  <c r="M145" i="140"/>
  <c r="J145" i="140"/>
  <c r="G145" i="140"/>
  <c r="D145" i="140"/>
  <c r="P144" i="140"/>
  <c r="M144" i="140"/>
  <c r="J144" i="140"/>
  <c r="G144" i="140"/>
  <c r="D144" i="140"/>
  <c r="P143" i="140"/>
  <c r="M143" i="140"/>
  <c r="J143" i="140"/>
  <c r="G143" i="140"/>
  <c r="D143" i="140"/>
  <c r="P142" i="140"/>
  <c r="M142" i="140"/>
  <c r="J142" i="140"/>
  <c r="G142" i="140"/>
  <c r="D142" i="140"/>
  <c r="P141" i="140"/>
  <c r="M141" i="140"/>
  <c r="J141" i="140"/>
  <c r="G141" i="140"/>
  <c r="D141" i="140"/>
  <c r="P140" i="140"/>
  <c r="M140" i="140"/>
  <c r="J140" i="140"/>
  <c r="G140" i="140"/>
  <c r="D140" i="140"/>
  <c r="P139" i="140"/>
  <c r="M139" i="140"/>
  <c r="J139" i="140"/>
  <c r="G139" i="140"/>
  <c r="D139" i="140"/>
  <c r="P138" i="140"/>
  <c r="M138" i="140"/>
  <c r="J138" i="140"/>
  <c r="G138" i="140"/>
  <c r="D138" i="140"/>
  <c r="P137" i="140"/>
  <c r="M137" i="140"/>
  <c r="J137" i="140"/>
  <c r="G137" i="140"/>
  <c r="D137" i="140"/>
  <c r="P136" i="140"/>
  <c r="M136" i="140"/>
  <c r="J136" i="140"/>
  <c r="G136" i="140"/>
  <c r="D136" i="140"/>
  <c r="P135" i="140"/>
  <c r="M135" i="140"/>
  <c r="J135" i="140"/>
  <c r="G135" i="140"/>
  <c r="D135" i="140"/>
  <c r="P134" i="140"/>
  <c r="M134" i="140"/>
  <c r="J134" i="140"/>
  <c r="G134" i="140"/>
  <c r="D134" i="140"/>
  <c r="P133" i="140"/>
  <c r="M133" i="140"/>
  <c r="J133" i="140"/>
  <c r="G133" i="140"/>
  <c r="D133" i="140"/>
  <c r="P132" i="140"/>
  <c r="M132" i="140"/>
  <c r="J132" i="140"/>
  <c r="G132" i="140"/>
  <c r="D132" i="140"/>
  <c r="P131" i="140"/>
  <c r="M131" i="140"/>
  <c r="J131" i="140"/>
  <c r="G131" i="140"/>
  <c r="D131" i="140"/>
  <c r="P130" i="140"/>
  <c r="M130" i="140"/>
  <c r="J130" i="140"/>
  <c r="G130" i="140"/>
  <c r="D130" i="140"/>
  <c r="P129" i="140"/>
  <c r="M129" i="140"/>
  <c r="J129" i="140"/>
  <c r="G129" i="140"/>
  <c r="D129" i="140"/>
  <c r="P128" i="140"/>
  <c r="M128" i="140"/>
  <c r="J128" i="140"/>
  <c r="G128" i="140"/>
  <c r="D128" i="140"/>
  <c r="P127" i="140"/>
  <c r="M127" i="140"/>
  <c r="J127" i="140"/>
  <c r="G127" i="140"/>
  <c r="D127" i="140"/>
  <c r="P126" i="140"/>
  <c r="M126" i="140"/>
  <c r="J126" i="140"/>
  <c r="G126" i="140"/>
  <c r="D126" i="140"/>
  <c r="P125" i="140"/>
  <c r="M125" i="140"/>
  <c r="J125" i="140"/>
  <c r="G125" i="140"/>
  <c r="D125" i="140"/>
  <c r="P124" i="140"/>
  <c r="M124" i="140"/>
  <c r="J124" i="140"/>
  <c r="G124" i="140"/>
  <c r="D124" i="140"/>
  <c r="P123" i="140"/>
  <c r="M123" i="140"/>
  <c r="J123" i="140"/>
  <c r="G123" i="140"/>
  <c r="D123" i="140"/>
  <c r="P122" i="140"/>
  <c r="M122" i="140"/>
  <c r="J122" i="140"/>
  <c r="G122" i="140"/>
  <c r="D122" i="140"/>
  <c r="P121" i="140"/>
  <c r="M121" i="140"/>
  <c r="J121" i="140"/>
  <c r="G121" i="140"/>
  <c r="D121" i="140"/>
  <c r="P120" i="140"/>
  <c r="M120" i="140"/>
  <c r="J120" i="140"/>
  <c r="G120" i="140"/>
  <c r="D120" i="140"/>
  <c r="P119" i="140"/>
  <c r="M119" i="140"/>
  <c r="J119" i="140"/>
  <c r="G119" i="140"/>
  <c r="D119" i="140"/>
  <c r="P118" i="140"/>
  <c r="M118" i="140"/>
  <c r="J118" i="140"/>
  <c r="G118" i="140"/>
  <c r="D118" i="140"/>
  <c r="P117" i="140"/>
  <c r="M117" i="140"/>
  <c r="J117" i="140"/>
  <c r="G117" i="140"/>
  <c r="D117" i="140"/>
  <c r="P116" i="140"/>
  <c r="M116" i="140"/>
  <c r="J116" i="140"/>
  <c r="G116" i="140"/>
  <c r="D116" i="140"/>
  <c r="P115" i="140"/>
  <c r="M115" i="140"/>
  <c r="J115" i="140"/>
  <c r="G115" i="140"/>
  <c r="D115" i="140"/>
  <c r="P114" i="140"/>
  <c r="M114" i="140"/>
  <c r="J114" i="140"/>
  <c r="G114" i="140"/>
  <c r="D114" i="140"/>
  <c r="P113" i="140"/>
  <c r="M113" i="140"/>
  <c r="J113" i="140"/>
  <c r="G113" i="140"/>
  <c r="D113" i="140"/>
  <c r="P112" i="140"/>
  <c r="M112" i="140"/>
  <c r="G112" i="140"/>
  <c r="D112" i="140"/>
  <c r="P111" i="140"/>
  <c r="M111" i="140"/>
  <c r="G111" i="140"/>
  <c r="D111" i="140"/>
  <c r="P110" i="140"/>
  <c r="M110" i="140"/>
  <c r="G110" i="140"/>
  <c r="D110" i="140"/>
  <c r="P109" i="140"/>
  <c r="M109" i="140"/>
  <c r="J109" i="140"/>
  <c r="G109" i="140"/>
  <c r="D109" i="140"/>
  <c r="P108" i="140"/>
  <c r="M108" i="140"/>
  <c r="J108" i="140"/>
  <c r="G108" i="140"/>
  <c r="D108" i="140"/>
  <c r="P107" i="140"/>
  <c r="M107" i="140"/>
  <c r="J107" i="140"/>
  <c r="G107" i="140"/>
  <c r="D107" i="140"/>
  <c r="P106" i="140"/>
  <c r="M106" i="140"/>
  <c r="J106" i="140"/>
  <c r="G106" i="140"/>
  <c r="D106" i="140"/>
  <c r="P105" i="140"/>
  <c r="M105" i="140"/>
  <c r="J105" i="140"/>
  <c r="G105" i="140"/>
  <c r="D105" i="140"/>
  <c r="P104" i="140"/>
  <c r="M104" i="140"/>
  <c r="J104" i="140"/>
  <c r="G104" i="140"/>
  <c r="D104" i="140"/>
  <c r="P103" i="140"/>
  <c r="M103" i="140"/>
  <c r="J103" i="140"/>
  <c r="G103" i="140"/>
  <c r="D103" i="140"/>
  <c r="P102" i="140"/>
  <c r="M102" i="140"/>
  <c r="J102" i="140"/>
  <c r="G102" i="140"/>
  <c r="D102" i="140"/>
  <c r="P101" i="140"/>
  <c r="M101" i="140"/>
  <c r="J101" i="140"/>
  <c r="G101" i="140"/>
  <c r="D101" i="140"/>
  <c r="P100" i="140"/>
  <c r="M100" i="140"/>
  <c r="J100" i="140"/>
  <c r="G100" i="140"/>
  <c r="D100" i="140"/>
  <c r="P99" i="140"/>
  <c r="M99" i="140"/>
  <c r="J99" i="140"/>
  <c r="G99" i="140"/>
  <c r="D99" i="140"/>
  <c r="P98" i="140"/>
  <c r="M98" i="140"/>
  <c r="J98" i="140"/>
  <c r="G98" i="140"/>
  <c r="D98" i="140"/>
  <c r="P97" i="140"/>
  <c r="M97" i="140"/>
  <c r="J97" i="140"/>
  <c r="G97" i="140"/>
  <c r="D97" i="140"/>
  <c r="P96" i="140"/>
  <c r="M96" i="140"/>
  <c r="J96" i="140"/>
  <c r="G96" i="140"/>
  <c r="D96" i="140"/>
  <c r="P95" i="140"/>
  <c r="M95" i="140"/>
  <c r="J95" i="140"/>
  <c r="G95" i="140"/>
  <c r="D95" i="140"/>
  <c r="P94" i="140"/>
  <c r="M94" i="140"/>
  <c r="J94" i="140"/>
  <c r="G94" i="140"/>
  <c r="D94" i="140"/>
  <c r="P93" i="140"/>
  <c r="M93" i="140"/>
  <c r="J93" i="140"/>
  <c r="G93" i="140"/>
  <c r="D93" i="140"/>
  <c r="P92" i="140"/>
  <c r="M92" i="140"/>
  <c r="J92" i="140"/>
  <c r="G92" i="140"/>
  <c r="D92" i="140"/>
  <c r="P91" i="140"/>
  <c r="M91" i="140"/>
  <c r="J91" i="140"/>
  <c r="G91" i="140"/>
  <c r="D91" i="140"/>
  <c r="P90" i="140"/>
  <c r="M90" i="140"/>
  <c r="J90" i="140"/>
  <c r="G90" i="140"/>
  <c r="D90" i="140"/>
  <c r="P89" i="140"/>
  <c r="M89" i="140"/>
  <c r="J89" i="140"/>
  <c r="G89" i="140"/>
  <c r="D89" i="140"/>
  <c r="P88" i="140"/>
  <c r="M88" i="140"/>
  <c r="J88" i="140"/>
  <c r="G88" i="140"/>
  <c r="D88" i="140"/>
  <c r="P87" i="140"/>
  <c r="M87" i="140"/>
  <c r="J87" i="140"/>
  <c r="G87" i="140"/>
  <c r="D87" i="140"/>
  <c r="P86" i="140"/>
  <c r="M86" i="140"/>
  <c r="J86" i="140"/>
  <c r="G86" i="140"/>
  <c r="D86" i="140"/>
  <c r="P85" i="140"/>
  <c r="M85" i="140"/>
  <c r="J85" i="140"/>
  <c r="G85" i="140"/>
  <c r="D85" i="140"/>
  <c r="P84" i="140"/>
  <c r="M84" i="140"/>
  <c r="J84" i="140"/>
  <c r="G84" i="140"/>
  <c r="D84" i="140"/>
  <c r="P83" i="140"/>
  <c r="M83" i="140"/>
  <c r="J83" i="140"/>
  <c r="G83" i="140"/>
  <c r="D83" i="140"/>
  <c r="P82" i="140"/>
  <c r="M82" i="140"/>
  <c r="J82" i="140"/>
  <c r="G82" i="140"/>
  <c r="D82" i="140"/>
  <c r="P81" i="140"/>
  <c r="M81" i="140"/>
  <c r="J81" i="140"/>
  <c r="G81" i="140"/>
  <c r="D81" i="140"/>
  <c r="P80" i="140"/>
  <c r="M80" i="140"/>
  <c r="J80" i="140"/>
  <c r="G80" i="140"/>
  <c r="D80" i="140"/>
  <c r="P79" i="140"/>
  <c r="M79" i="140"/>
  <c r="J79" i="140"/>
  <c r="G79" i="140"/>
  <c r="D79" i="140"/>
  <c r="P78" i="140"/>
  <c r="M78" i="140"/>
  <c r="J78" i="140"/>
  <c r="G78" i="140"/>
  <c r="D78" i="140"/>
  <c r="P77" i="140"/>
  <c r="M77" i="140"/>
  <c r="J77" i="140"/>
  <c r="G77" i="140"/>
  <c r="D77" i="140"/>
  <c r="P76" i="140"/>
  <c r="M76" i="140"/>
  <c r="J76" i="140"/>
  <c r="G76" i="140"/>
  <c r="D76" i="140"/>
  <c r="P75" i="140"/>
  <c r="M75" i="140"/>
  <c r="J75" i="140"/>
  <c r="G75" i="140"/>
  <c r="D75" i="140"/>
  <c r="P74" i="140"/>
  <c r="M74" i="140"/>
  <c r="J74" i="140"/>
  <c r="G74" i="140"/>
  <c r="D74" i="140"/>
  <c r="P73" i="140"/>
  <c r="M73" i="140"/>
  <c r="J73" i="140"/>
  <c r="G73" i="140"/>
  <c r="D73" i="140"/>
  <c r="P72" i="140"/>
  <c r="M72" i="140"/>
  <c r="J72" i="140"/>
  <c r="G72" i="140"/>
  <c r="D72" i="140"/>
  <c r="P71" i="140"/>
  <c r="M71" i="140"/>
  <c r="J71" i="140"/>
  <c r="G71" i="140"/>
  <c r="D71" i="140"/>
  <c r="P70" i="140"/>
  <c r="M70" i="140"/>
  <c r="J70" i="140"/>
  <c r="G70" i="140"/>
  <c r="D70" i="140"/>
  <c r="P69" i="140"/>
  <c r="M69" i="140"/>
  <c r="J69" i="140"/>
  <c r="G69" i="140"/>
  <c r="D69" i="140"/>
  <c r="P68" i="140"/>
  <c r="M68" i="140"/>
  <c r="J68" i="140"/>
  <c r="G68" i="140"/>
  <c r="D68" i="140"/>
  <c r="P67" i="140"/>
  <c r="M67" i="140"/>
  <c r="J67" i="140"/>
  <c r="G67" i="140"/>
  <c r="D67" i="140"/>
  <c r="P66" i="140"/>
  <c r="M66" i="140"/>
  <c r="J66" i="140"/>
  <c r="G66" i="140"/>
  <c r="D66" i="140"/>
  <c r="P65" i="140"/>
  <c r="M65" i="140"/>
  <c r="J65" i="140"/>
  <c r="G65" i="140"/>
  <c r="D65" i="140"/>
  <c r="P64" i="140"/>
  <c r="M64" i="140"/>
  <c r="J64" i="140"/>
  <c r="G64" i="140"/>
  <c r="D64" i="140"/>
  <c r="P63" i="140"/>
  <c r="M63" i="140"/>
  <c r="J63" i="140"/>
  <c r="G63" i="140"/>
  <c r="D63" i="140"/>
  <c r="P62" i="140"/>
  <c r="M62" i="140"/>
  <c r="J62" i="140"/>
  <c r="G62" i="140"/>
  <c r="D62" i="140"/>
  <c r="P61" i="140"/>
  <c r="M61" i="140"/>
  <c r="J61" i="140"/>
  <c r="G61" i="140"/>
  <c r="D61" i="140"/>
  <c r="P60" i="140"/>
  <c r="M60" i="140"/>
  <c r="J60" i="140"/>
  <c r="G60" i="140"/>
  <c r="D60" i="140"/>
  <c r="P59" i="140"/>
  <c r="M59" i="140"/>
  <c r="J59" i="140"/>
  <c r="G59" i="140"/>
  <c r="D59" i="140"/>
  <c r="P58" i="140"/>
  <c r="M58" i="140"/>
  <c r="J58" i="140"/>
  <c r="G58" i="140"/>
  <c r="D58" i="140"/>
  <c r="P57" i="140"/>
  <c r="M57" i="140"/>
  <c r="J57" i="140"/>
  <c r="G57" i="140"/>
  <c r="D57" i="140"/>
  <c r="P56" i="140"/>
  <c r="M56" i="140"/>
  <c r="J56" i="140"/>
  <c r="G56" i="140"/>
  <c r="D56" i="140"/>
  <c r="P55" i="140"/>
  <c r="M55" i="140"/>
  <c r="J55" i="140"/>
  <c r="G55" i="140"/>
  <c r="D55" i="140"/>
  <c r="P54" i="140"/>
  <c r="M54" i="140"/>
  <c r="J54" i="140"/>
  <c r="G54" i="140"/>
  <c r="D54" i="140"/>
  <c r="P53" i="140"/>
  <c r="M53" i="140"/>
  <c r="J53" i="140"/>
  <c r="G53" i="140"/>
  <c r="D53" i="140"/>
  <c r="P52" i="140"/>
  <c r="M52" i="140"/>
  <c r="J52" i="140"/>
  <c r="G52" i="140"/>
  <c r="D52" i="140"/>
  <c r="P51" i="140"/>
  <c r="M51" i="140"/>
  <c r="J51" i="140"/>
  <c r="G51" i="140"/>
  <c r="D51" i="140"/>
  <c r="P50" i="140"/>
  <c r="M50" i="140"/>
  <c r="J50" i="140"/>
  <c r="G50" i="140"/>
  <c r="D50" i="140"/>
  <c r="P49" i="140"/>
  <c r="M49" i="140"/>
  <c r="J49" i="140"/>
  <c r="G49" i="140"/>
  <c r="D49" i="140"/>
  <c r="P48" i="140"/>
  <c r="M48" i="140"/>
  <c r="J48" i="140"/>
  <c r="G48" i="140"/>
  <c r="D48" i="140"/>
  <c r="P47" i="140"/>
  <c r="M47" i="140"/>
  <c r="J47" i="140"/>
  <c r="G47" i="140"/>
  <c r="D47" i="140"/>
  <c r="P46" i="140"/>
  <c r="M46" i="140"/>
  <c r="J46" i="140"/>
  <c r="G46" i="140"/>
  <c r="D46" i="140"/>
  <c r="P45" i="140"/>
  <c r="M45" i="140"/>
  <c r="J45" i="140"/>
  <c r="G45" i="140"/>
  <c r="D45" i="140"/>
  <c r="P44" i="140"/>
  <c r="M44" i="140"/>
  <c r="J44" i="140"/>
  <c r="G44" i="140"/>
  <c r="D44" i="140"/>
  <c r="P43" i="140"/>
  <c r="M43" i="140"/>
  <c r="J43" i="140"/>
  <c r="G43" i="140"/>
  <c r="D43" i="140"/>
  <c r="P42" i="140"/>
  <c r="M42" i="140"/>
  <c r="J42" i="140"/>
  <c r="G42" i="140"/>
  <c r="D42" i="140"/>
  <c r="P41" i="140"/>
  <c r="M41" i="140"/>
  <c r="J41" i="140"/>
  <c r="G41" i="140"/>
  <c r="D41" i="140"/>
  <c r="P40" i="140"/>
  <c r="M40" i="140"/>
  <c r="J40" i="140"/>
  <c r="G40" i="140"/>
  <c r="D40" i="140"/>
  <c r="P39" i="140"/>
  <c r="M39" i="140"/>
  <c r="J39" i="140"/>
  <c r="G39" i="140"/>
  <c r="D39" i="140"/>
  <c r="P38" i="140"/>
  <c r="M38" i="140"/>
  <c r="J38" i="140"/>
  <c r="G38" i="140"/>
  <c r="D38" i="140"/>
  <c r="P37" i="140"/>
  <c r="M37" i="140"/>
  <c r="J37" i="140"/>
  <c r="G37" i="140"/>
  <c r="D37" i="140"/>
  <c r="P36" i="140"/>
  <c r="M36" i="140"/>
  <c r="J36" i="140"/>
  <c r="G36" i="140"/>
  <c r="D36" i="140"/>
  <c r="P35" i="140"/>
  <c r="M35" i="140"/>
  <c r="J35" i="140"/>
  <c r="G35" i="140"/>
  <c r="D35" i="140"/>
  <c r="P34" i="140"/>
  <c r="M34" i="140"/>
  <c r="J34" i="140"/>
  <c r="G34" i="140"/>
  <c r="D34" i="140"/>
  <c r="P33" i="140"/>
  <c r="M33" i="140"/>
  <c r="J33" i="140"/>
  <c r="G33" i="140"/>
  <c r="D33" i="140"/>
  <c r="P32" i="140"/>
  <c r="M32" i="140"/>
  <c r="J32" i="140"/>
  <c r="G32" i="140"/>
  <c r="D32" i="140"/>
  <c r="P31" i="140"/>
  <c r="M31" i="140"/>
  <c r="J31" i="140"/>
  <c r="G31" i="140"/>
  <c r="D31" i="140"/>
  <c r="P30" i="140"/>
  <c r="M30" i="140"/>
  <c r="J30" i="140"/>
  <c r="G30" i="140"/>
  <c r="D30" i="140"/>
  <c r="P29" i="140"/>
  <c r="M29" i="140"/>
  <c r="J29" i="140"/>
  <c r="G29" i="140"/>
  <c r="D29" i="140"/>
  <c r="P28" i="140"/>
  <c r="M28" i="140"/>
  <c r="J28" i="140"/>
  <c r="G28" i="140"/>
  <c r="D28" i="140"/>
  <c r="P27" i="140"/>
  <c r="M27" i="140"/>
  <c r="J27" i="140"/>
  <c r="G27" i="140"/>
  <c r="D27" i="140"/>
  <c r="P26" i="140"/>
  <c r="M26" i="140"/>
  <c r="J26" i="140"/>
  <c r="G26" i="140"/>
  <c r="D26" i="140"/>
  <c r="P25" i="140"/>
  <c r="M25" i="140"/>
  <c r="J25" i="140"/>
  <c r="G25" i="140"/>
  <c r="D25" i="140"/>
  <c r="P24" i="140"/>
  <c r="M24" i="140"/>
  <c r="J24" i="140"/>
  <c r="G24" i="140"/>
  <c r="D24" i="140"/>
  <c r="P23" i="140"/>
  <c r="M23" i="140"/>
  <c r="J23" i="140"/>
  <c r="G23" i="140"/>
  <c r="D23" i="140"/>
  <c r="P22" i="140"/>
  <c r="M22" i="140"/>
  <c r="J22" i="140"/>
  <c r="G22" i="140"/>
  <c r="D22" i="140"/>
  <c r="P21" i="140"/>
  <c r="M21" i="140"/>
  <c r="J21" i="140"/>
  <c r="G21" i="140"/>
  <c r="D21" i="140"/>
  <c r="P20" i="140"/>
  <c r="M20" i="140"/>
  <c r="J20" i="140"/>
  <c r="G20" i="140"/>
  <c r="D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P174" i="131" l="1"/>
  <c r="P173" i="131"/>
  <c r="P172" i="131"/>
  <c r="M210" i="131"/>
  <c r="M209" i="131"/>
  <c r="M160" i="131"/>
  <c r="M159" i="131"/>
  <c r="M158" i="131"/>
  <c r="J190" i="131"/>
  <c r="J189" i="131"/>
  <c r="J188" i="131"/>
  <c r="J187" i="131"/>
  <c r="J186" i="131"/>
  <c r="J107" i="131"/>
  <c r="J106" i="131"/>
  <c r="J105" i="131"/>
  <c r="J104" i="131"/>
  <c r="P228" i="131"/>
  <c r="M228" i="131"/>
  <c r="J228" i="131"/>
  <c r="G228" i="131"/>
  <c r="D228" i="131"/>
  <c r="P227" i="131"/>
  <c r="M227" i="131"/>
  <c r="J227" i="131"/>
  <c r="G227" i="131"/>
  <c r="D227" i="131"/>
  <c r="P226" i="131"/>
  <c r="M226" i="131"/>
  <c r="J226" i="131"/>
  <c r="G226" i="131"/>
  <c r="D226" i="131"/>
  <c r="P225" i="131"/>
  <c r="M225" i="131"/>
  <c r="J225" i="131"/>
  <c r="G225" i="131"/>
  <c r="D225" i="131"/>
  <c r="P224" i="131"/>
  <c r="M224" i="131"/>
  <c r="J224" i="131"/>
  <c r="G224" i="131"/>
  <c r="D224" i="131"/>
  <c r="P223" i="131"/>
  <c r="M223" i="131"/>
  <c r="J223" i="131"/>
  <c r="G223" i="131"/>
  <c r="D223" i="131"/>
  <c r="P222" i="131"/>
  <c r="M222" i="131"/>
  <c r="J222" i="131"/>
  <c r="G222" i="131"/>
  <c r="D222" i="131"/>
  <c r="P221" i="131"/>
  <c r="M221" i="131"/>
  <c r="J221" i="131"/>
  <c r="G221" i="131"/>
  <c r="D221" i="131"/>
  <c r="P220" i="131"/>
  <c r="M220" i="131"/>
  <c r="J220" i="131"/>
  <c r="G220" i="131"/>
  <c r="D220" i="131"/>
  <c r="P219" i="131"/>
  <c r="M219" i="131"/>
  <c r="J219" i="131"/>
  <c r="G219" i="131"/>
  <c r="D219" i="131"/>
  <c r="P218" i="131"/>
  <c r="M218" i="131"/>
  <c r="J218" i="131"/>
  <c r="G218" i="131"/>
  <c r="D218" i="131"/>
  <c r="P217" i="131"/>
  <c r="M217" i="131"/>
  <c r="J217" i="131"/>
  <c r="G217" i="131"/>
  <c r="D217" i="131"/>
  <c r="P216" i="131"/>
  <c r="M216" i="131"/>
  <c r="J216" i="131"/>
  <c r="G216" i="131"/>
  <c r="D216" i="131"/>
  <c r="P215" i="131"/>
  <c r="M215" i="131"/>
  <c r="J215" i="131"/>
  <c r="G215" i="131"/>
  <c r="D215" i="131"/>
  <c r="P214" i="131"/>
  <c r="M214" i="131"/>
  <c r="J214" i="131"/>
  <c r="G214" i="131"/>
  <c r="D214" i="131"/>
  <c r="P213" i="131"/>
  <c r="M213" i="131"/>
  <c r="J213" i="131"/>
  <c r="G213" i="131"/>
  <c r="D213" i="131"/>
  <c r="P212" i="131"/>
  <c r="M212" i="131"/>
  <c r="J212" i="131"/>
  <c r="G212" i="131"/>
  <c r="D212" i="131"/>
  <c r="P211" i="131"/>
  <c r="M211" i="131"/>
  <c r="J211" i="131"/>
  <c r="G211" i="131"/>
  <c r="D211" i="131"/>
  <c r="P210" i="131"/>
  <c r="J210" i="131"/>
  <c r="G210" i="131"/>
  <c r="D210" i="131"/>
  <c r="P209" i="131"/>
  <c r="J209" i="131"/>
  <c r="G209" i="131"/>
  <c r="D209" i="131"/>
  <c r="P208" i="131"/>
  <c r="M208" i="131"/>
  <c r="J208" i="131"/>
  <c r="G208" i="131"/>
  <c r="D208" i="131"/>
  <c r="P207" i="131"/>
  <c r="M207" i="131"/>
  <c r="J207" i="131"/>
  <c r="G207" i="131"/>
  <c r="D207" i="131"/>
  <c r="P206" i="131"/>
  <c r="M206" i="131"/>
  <c r="J206" i="131"/>
  <c r="G206" i="131"/>
  <c r="D206" i="131"/>
  <c r="P205" i="131"/>
  <c r="M205" i="131"/>
  <c r="J205" i="131"/>
  <c r="G205" i="131"/>
  <c r="D205" i="131"/>
  <c r="P204" i="131"/>
  <c r="M204" i="131"/>
  <c r="J204" i="131"/>
  <c r="G204" i="131"/>
  <c r="D204" i="131"/>
  <c r="P203" i="131"/>
  <c r="M203" i="131"/>
  <c r="J203" i="131"/>
  <c r="G203" i="131"/>
  <c r="D203" i="131"/>
  <c r="P202" i="131"/>
  <c r="M202" i="131"/>
  <c r="J202" i="131"/>
  <c r="G202" i="131"/>
  <c r="D202" i="131"/>
  <c r="P201" i="131"/>
  <c r="M201" i="131"/>
  <c r="J201" i="131"/>
  <c r="G201" i="131"/>
  <c r="D201" i="131"/>
  <c r="P200" i="131"/>
  <c r="M200" i="131"/>
  <c r="J200" i="131"/>
  <c r="G200" i="131"/>
  <c r="D200" i="131"/>
  <c r="P199" i="131"/>
  <c r="M199" i="131"/>
  <c r="J199" i="131"/>
  <c r="G199" i="131"/>
  <c r="D199" i="131"/>
  <c r="P198" i="131"/>
  <c r="M198" i="131"/>
  <c r="J198" i="131"/>
  <c r="G198" i="131"/>
  <c r="D198" i="131"/>
  <c r="P197" i="131"/>
  <c r="M197" i="131"/>
  <c r="J197" i="131"/>
  <c r="G197" i="131"/>
  <c r="D197" i="131"/>
  <c r="P196" i="131"/>
  <c r="M196" i="131"/>
  <c r="J196" i="131"/>
  <c r="G196" i="131"/>
  <c r="D196" i="131"/>
  <c r="P195" i="131"/>
  <c r="M195" i="131"/>
  <c r="J195" i="131"/>
  <c r="G195" i="131"/>
  <c r="D195" i="131"/>
  <c r="P194" i="131"/>
  <c r="M194" i="131"/>
  <c r="J194" i="131"/>
  <c r="G194" i="131"/>
  <c r="D194" i="131"/>
  <c r="P193" i="131"/>
  <c r="M193" i="131"/>
  <c r="J193" i="131"/>
  <c r="G193" i="131"/>
  <c r="D193" i="131"/>
  <c r="P192" i="131"/>
  <c r="M192" i="131"/>
  <c r="J192" i="131"/>
  <c r="G192" i="131"/>
  <c r="D192" i="131"/>
  <c r="P191" i="131"/>
  <c r="M191" i="131"/>
  <c r="J191" i="131"/>
  <c r="G191" i="131"/>
  <c r="D191" i="131"/>
  <c r="P190" i="131"/>
  <c r="M190" i="131"/>
  <c r="G190" i="131"/>
  <c r="D190" i="131"/>
  <c r="P189" i="131"/>
  <c r="M189" i="131"/>
  <c r="G189" i="131"/>
  <c r="D189" i="131"/>
  <c r="P188" i="131"/>
  <c r="M188" i="131"/>
  <c r="G188" i="131"/>
  <c r="D188" i="131"/>
  <c r="P187" i="131"/>
  <c r="M187" i="131"/>
  <c r="G187" i="131"/>
  <c r="D187" i="131"/>
  <c r="P186" i="131"/>
  <c r="M186" i="131"/>
  <c r="G186" i="131"/>
  <c r="D186" i="131"/>
  <c r="P185" i="131"/>
  <c r="M185" i="131"/>
  <c r="J185" i="131"/>
  <c r="G185" i="131"/>
  <c r="D185" i="131"/>
  <c r="P184" i="131"/>
  <c r="M184" i="131"/>
  <c r="J184" i="131"/>
  <c r="G184" i="131"/>
  <c r="D184" i="131"/>
  <c r="P183" i="131"/>
  <c r="M183" i="131"/>
  <c r="J183" i="131"/>
  <c r="G183" i="131"/>
  <c r="D183" i="131"/>
  <c r="P182" i="131"/>
  <c r="M182" i="131"/>
  <c r="J182" i="131"/>
  <c r="G182" i="131"/>
  <c r="D182" i="131"/>
  <c r="P181" i="131"/>
  <c r="M181" i="131"/>
  <c r="J181" i="131"/>
  <c r="G181" i="131"/>
  <c r="D181" i="131"/>
  <c r="P180" i="131"/>
  <c r="M180" i="131"/>
  <c r="J180" i="131"/>
  <c r="G180" i="131"/>
  <c r="D180" i="131"/>
  <c r="P179" i="131"/>
  <c r="M179" i="131"/>
  <c r="J179" i="131"/>
  <c r="G179" i="131"/>
  <c r="D179" i="131"/>
  <c r="P178" i="131"/>
  <c r="M178" i="131"/>
  <c r="J178" i="131"/>
  <c r="G178" i="131"/>
  <c r="D178" i="131"/>
  <c r="P177" i="131"/>
  <c r="M177" i="131"/>
  <c r="J177" i="131"/>
  <c r="G177" i="131"/>
  <c r="D177" i="131"/>
  <c r="P176" i="131"/>
  <c r="M176" i="131"/>
  <c r="J176" i="131"/>
  <c r="G176" i="131"/>
  <c r="D176" i="131"/>
  <c r="P175" i="131"/>
  <c r="M175" i="131"/>
  <c r="J175" i="131"/>
  <c r="G175" i="131"/>
  <c r="D175" i="131"/>
  <c r="M174" i="131"/>
  <c r="J174" i="131"/>
  <c r="G174" i="131"/>
  <c r="D174" i="131"/>
  <c r="M173" i="131"/>
  <c r="J173" i="131"/>
  <c r="G173" i="131"/>
  <c r="D173" i="131"/>
  <c r="M172" i="131"/>
  <c r="J172" i="131"/>
  <c r="G172" i="131"/>
  <c r="D172" i="131"/>
  <c r="P171" i="131"/>
  <c r="M171" i="131"/>
  <c r="J171" i="131"/>
  <c r="G171" i="131"/>
  <c r="D171" i="131"/>
  <c r="P170" i="131"/>
  <c r="M170" i="131"/>
  <c r="J170" i="131"/>
  <c r="G170" i="131"/>
  <c r="D170" i="131"/>
  <c r="P169" i="131"/>
  <c r="M169" i="131"/>
  <c r="J169" i="131"/>
  <c r="G169" i="131"/>
  <c r="D169" i="131"/>
  <c r="P168" i="131"/>
  <c r="M168" i="131"/>
  <c r="J168" i="131"/>
  <c r="G168" i="131"/>
  <c r="D168" i="131"/>
  <c r="P167" i="131"/>
  <c r="M167" i="131"/>
  <c r="J167" i="131"/>
  <c r="G167" i="131"/>
  <c r="D167" i="131"/>
  <c r="P166" i="131"/>
  <c r="M166" i="131"/>
  <c r="J166" i="131"/>
  <c r="G166" i="131"/>
  <c r="D166" i="131"/>
  <c r="P165" i="131"/>
  <c r="M165" i="131"/>
  <c r="J165" i="131"/>
  <c r="G165" i="131"/>
  <c r="D165" i="131"/>
  <c r="P164" i="131"/>
  <c r="M164" i="131"/>
  <c r="J164" i="131"/>
  <c r="G164" i="131"/>
  <c r="D164" i="131"/>
  <c r="P163" i="131"/>
  <c r="M163" i="131"/>
  <c r="J163" i="131"/>
  <c r="G163" i="131"/>
  <c r="D163" i="131"/>
  <c r="P162" i="131"/>
  <c r="M162" i="131"/>
  <c r="J162" i="131"/>
  <c r="G162" i="131"/>
  <c r="D162" i="131"/>
  <c r="P161" i="131"/>
  <c r="M161" i="131"/>
  <c r="J161" i="131"/>
  <c r="G161" i="131"/>
  <c r="D161" i="131"/>
  <c r="P160" i="131"/>
  <c r="J160" i="131"/>
  <c r="G160" i="131"/>
  <c r="D160" i="131"/>
  <c r="P159" i="131"/>
  <c r="J159" i="131"/>
  <c r="G159" i="131"/>
  <c r="D159" i="131"/>
  <c r="P158" i="131"/>
  <c r="J158" i="131"/>
  <c r="G158" i="131"/>
  <c r="D158" i="131"/>
  <c r="P157" i="131"/>
  <c r="M157" i="131"/>
  <c r="J157" i="131"/>
  <c r="G157" i="131"/>
  <c r="D157" i="131"/>
  <c r="P156" i="131"/>
  <c r="M156" i="131"/>
  <c r="J156" i="131"/>
  <c r="G156" i="131"/>
  <c r="D156" i="131"/>
  <c r="P155" i="131"/>
  <c r="M155" i="131"/>
  <c r="J155" i="131"/>
  <c r="G155" i="131"/>
  <c r="D155" i="131"/>
  <c r="P154" i="131"/>
  <c r="M154" i="131"/>
  <c r="J154" i="131"/>
  <c r="G154" i="131"/>
  <c r="D154" i="131"/>
  <c r="P153" i="131"/>
  <c r="M153" i="131"/>
  <c r="J153" i="131"/>
  <c r="G153" i="131"/>
  <c r="D153" i="131"/>
  <c r="P152" i="131"/>
  <c r="M152" i="131"/>
  <c r="J152" i="131"/>
  <c r="G152" i="131"/>
  <c r="D152" i="131"/>
  <c r="P151" i="131"/>
  <c r="M151" i="131"/>
  <c r="J151" i="131"/>
  <c r="G151" i="131"/>
  <c r="D151" i="131"/>
  <c r="P150" i="131"/>
  <c r="M150" i="131"/>
  <c r="J150" i="131"/>
  <c r="G150" i="131"/>
  <c r="D150" i="131"/>
  <c r="P149" i="131"/>
  <c r="M149" i="131"/>
  <c r="J149" i="131"/>
  <c r="G149" i="131"/>
  <c r="D149" i="131"/>
  <c r="P148" i="131"/>
  <c r="M148" i="131"/>
  <c r="J148" i="131"/>
  <c r="G148" i="131"/>
  <c r="D148" i="131"/>
  <c r="P147" i="131"/>
  <c r="M147" i="131"/>
  <c r="J147" i="131"/>
  <c r="G147" i="131"/>
  <c r="D147" i="131"/>
  <c r="P146" i="131"/>
  <c r="M146" i="131"/>
  <c r="J146" i="131"/>
  <c r="G146" i="131"/>
  <c r="D146" i="131"/>
  <c r="P145" i="131"/>
  <c r="M145" i="131"/>
  <c r="J145" i="131"/>
  <c r="G145" i="131"/>
  <c r="D145" i="131"/>
  <c r="P144" i="131"/>
  <c r="M144" i="131"/>
  <c r="J144" i="131"/>
  <c r="G144" i="131"/>
  <c r="D144" i="131"/>
  <c r="P143" i="131"/>
  <c r="M143" i="131"/>
  <c r="J143" i="131"/>
  <c r="G143" i="131"/>
  <c r="D143" i="131"/>
  <c r="P142" i="131"/>
  <c r="M142" i="131"/>
  <c r="J142" i="131"/>
  <c r="G142" i="131"/>
  <c r="D142" i="131"/>
  <c r="P141" i="131"/>
  <c r="M141" i="131"/>
  <c r="J141" i="131"/>
  <c r="G141" i="131"/>
  <c r="D141" i="131"/>
  <c r="P140" i="131"/>
  <c r="M140" i="131"/>
  <c r="J140" i="131"/>
  <c r="G140" i="131"/>
  <c r="D140" i="131"/>
  <c r="P139" i="131"/>
  <c r="M139" i="131"/>
  <c r="J139" i="131"/>
  <c r="G139" i="131"/>
  <c r="D139" i="131"/>
  <c r="P138" i="131"/>
  <c r="M138" i="131"/>
  <c r="J138" i="131"/>
  <c r="G138" i="131"/>
  <c r="D138" i="131"/>
  <c r="P137" i="131"/>
  <c r="M137" i="131"/>
  <c r="J137" i="131"/>
  <c r="G137" i="131"/>
  <c r="D137" i="131"/>
  <c r="P136" i="131"/>
  <c r="M136" i="131"/>
  <c r="J136" i="131"/>
  <c r="G136" i="131"/>
  <c r="D136" i="131"/>
  <c r="P135" i="131"/>
  <c r="M135" i="131"/>
  <c r="J135" i="131"/>
  <c r="G135" i="131"/>
  <c r="D135" i="131"/>
  <c r="P134" i="131"/>
  <c r="M134" i="131"/>
  <c r="J134" i="131"/>
  <c r="G134" i="131"/>
  <c r="D134" i="131"/>
  <c r="P133" i="131"/>
  <c r="M133" i="131"/>
  <c r="J133" i="131"/>
  <c r="G133" i="131"/>
  <c r="D133" i="131"/>
  <c r="P132" i="131"/>
  <c r="M132" i="131"/>
  <c r="J132" i="131"/>
  <c r="G132" i="131"/>
  <c r="D132" i="131"/>
  <c r="P131" i="131"/>
  <c r="M131" i="131"/>
  <c r="J131" i="131"/>
  <c r="G131" i="131"/>
  <c r="D131" i="131"/>
  <c r="P130" i="131"/>
  <c r="M130" i="131"/>
  <c r="J130" i="131"/>
  <c r="G130" i="131"/>
  <c r="D130" i="131"/>
  <c r="P129" i="131"/>
  <c r="M129" i="131"/>
  <c r="J129" i="131"/>
  <c r="G129" i="131"/>
  <c r="D129" i="131"/>
  <c r="P128" i="131"/>
  <c r="M128" i="131"/>
  <c r="J128" i="131"/>
  <c r="G128" i="131"/>
  <c r="D128" i="131"/>
  <c r="P127" i="131"/>
  <c r="M127" i="131"/>
  <c r="J127" i="131"/>
  <c r="G127" i="131"/>
  <c r="D127" i="131"/>
  <c r="P126" i="131"/>
  <c r="M126" i="131"/>
  <c r="J126" i="131"/>
  <c r="G126" i="131"/>
  <c r="D126" i="131"/>
  <c r="P125" i="131"/>
  <c r="M125" i="131"/>
  <c r="J125" i="131"/>
  <c r="G125" i="131"/>
  <c r="D125" i="131"/>
  <c r="P124" i="131"/>
  <c r="M124" i="131"/>
  <c r="J124" i="131"/>
  <c r="G124" i="131"/>
  <c r="D124" i="131"/>
  <c r="P123" i="131"/>
  <c r="M123" i="131"/>
  <c r="J123" i="131"/>
  <c r="G123" i="131"/>
  <c r="D123" i="131"/>
  <c r="P122" i="131"/>
  <c r="M122" i="131"/>
  <c r="J122" i="131"/>
  <c r="G122" i="131"/>
  <c r="D122" i="131"/>
  <c r="P121" i="131"/>
  <c r="M121" i="131"/>
  <c r="J121" i="131"/>
  <c r="G121" i="131"/>
  <c r="D121" i="131"/>
  <c r="P120" i="131"/>
  <c r="M120" i="131"/>
  <c r="J120" i="131"/>
  <c r="G120" i="131"/>
  <c r="D120" i="131"/>
  <c r="P119" i="131"/>
  <c r="M119" i="131"/>
  <c r="J119" i="131"/>
  <c r="G119" i="131"/>
  <c r="D119" i="131"/>
  <c r="P118" i="131"/>
  <c r="M118" i="131"/>
  <c r="J118" i="131"/>
  <c r="G118" i="131"/>
  <c r="D118" i="131"/>
  <c r="P117" i="131"/>
  <c r="M117" i="131"/>
  <c r="J117" i="131"/>
  <c r="G117" i="131"/>
  <c r="D117" i="131"/>
  <c r="P116" i="131"/>
  <c r="M116" i="131"/>
  <c r="J116" i="131"/>
  <c r="G116" i="131"/>
  <c r="D116" i="131"/>
  <c r="P115" i="131"/>
  <c r="M115" i="131"/>
  <c r="J115" i="131"/>
  <c r="G115" i="131"/>
  <c r="D115" i="131"/>
  <c r="P114" i="131"/>
  <c r="M114" i="131"/>
  <c r="J114" i="131"/>
  <c r="G114" i="131"/>
  <c r="D114" i="131"/>
  <c r="P113" i="131"/>
  <c r="M113" i="131"/>
  <c r="J113" i="131"/>
  <c r="G113" i="131"/>
  <c r="D113" i="131"/>
  <c r="P112" i="131"/>
  <c r="M112" i="131"/>
  <c r="J112" i="131"/>
  <c r="G112" i="131"/>
  <c r="D112" i="131"/>
  <c r="P111" i="131"/>
  <c r="M111" i="131"/>
  <c r="J111" i="131"/>
  <c r="G111" i="131"/>
  <c r="D111" i="131"/>
  <c r="P110" i="131"/>
  <c r="M110" i="131"/>
  <c r="J110" i="131"/>
  <c r="G110" i="131"/>
  <c r="D110" i="131"/>
  <c r="P109" i="131"/>
  <c r="M109" i="131"/>
  <c r="J109" i="131"/>
  <c r="G109" i="131"/>
  <c r="D109" i="131"/>
  <c r="P108" i="131"/>
  <c r="M108" i="131"/>
  <c r="J108" i="131"/>
  <c r="G108" i="131"/>
  <c r="D108" i="131"/>
  <c r="P107" i="131"/>
  <c r="M107" i="131"/>
  <c r="G107" i="131"/>
  <c r="D107" i="131"/>
  <c r="P106" i="131"/>
  <c r="M106" i="131"/>
  <c r="G106" i="131"/>
  <c r="D106" i="131"/>
  <c r="P105" i="131"/>
  <c r="M105" i="131"/>
  <c r="G105" i="131"/>
  <c r="D105" i="131"/>
  <c r="P104" i="131"/>
  <c r="M104" i="131"/>
  <c r="G104" i="131"/>
  <c r="D104" i="131"/>
  <c r="P103" i="131"/>
  <c r="M103" i="131"/>
  <c r="J103" i="131"/>
  <c r="G103" i="131"/>
  <c r="D103" i="131"/>
  <c r="P102" i="131"/>
  <c r="M102" i="131"/>
  <c r="J102" i="131"/>
  <c r="G102" i="131"/>
  <c r="D102" i="131"/>
  <c r="P101" i="131"/>
  <c r="M101" i="131"/>
  <c r="J101" i="131"/>
  <c r="G101" i="131"/>
  <c r="D101" i="131"/>
  <c r="P100" i="131"/>
  <c r="M100" i="131"/>
  <c r="J100" i="131"/>
  <c r="G100" i="131"/>
  <c r="D100" i="131"/>
  <c r="P99" i="131"/>
  <c r="M99" i="131"/>
  <c r="J99" i="131"/>
  <c r="G99" i="131"/>
  <c r="D99" i="131"/>
  <c r="P98" i="131"/>
  <c r="M98" i="131"/>
  <c r="J98" i="131"/>
  <c r="G98" i="131"/>
  <c r="D98" i="131"/>
  <c r="P97" i="131"/>
  <c r="M97" i="131"/>
  <c r="J97" i="131"/>
  <c r="G97" i="131"/>
  <c r="D97" i="131"/>
  <c r="P96" i="131"/>
  <c r="M96" i="131"/>
  <c r="J96" i="131"/>
  <c r="G96" i="131"/>
  <c r="D96" i="131"/>
  <c r="P95" i="131"/>
  <c r="M95" i="131"/>
  <c r="J95" i="131"/>
  <c r="G95" i="131"/>
  <c r="D95" i="131"/>
  <c r="P94" i="131"/>
  <c r="M94" i="131"/>
  <c r="J94" i="131"/>
  <c r="G94" i="131"/>
  <c r="D94" i="131"/>
  <c r="P93" i="131"/>
  <c r="M93" i="131"/>
  <c r="J93" i="131"/>
  <c r="G93" i="131"/>
  <c r="D93" i="131"/>
  <c r="P92" i="131"/>
  <c r="M92" i="131"/>
  <c r="J92" i="131"/>
  <c r="G92" i="131"/>
  <c r="D92" i="131"/>
  <c r="P91" i="131"/>
  <c r="M91" i="131"/>
  <c r="J91" i="131"/>
  <c r="G91" i="131"/>
  <c r="D91" i="131"/>
  <c r="P90" i="131"/>
  <c r="M90" i="131"/>
  <c r="J90" i="131"/>
  <c r="G90" i="131"/>
  <c r="D90" i="131"/>
  <c r="P89" i="131"/>
  <c r="M89" i="131"/>
  <c r="J89" i="131"/>
  <c r="G89" i="131"/>
  <c r="D89" i="131"/>
  <c r="P88" i="131"/>
  <c r="M88" i="131"/>
  <c r="J88" i="131"/>
  <c r="G88" i="131"/>
  <c r="D88" i="131"/>
  <c r="P87" i="131"/>
  <c r="M87" i="131"/>
  <c r="J87" i="131"/>
  <c r="G87" i="131"/>
  <c r="D87" i="131"/>
  <c r="P86" i="131"/>
  <c r="M86" i="131"/>
  <c r="J86" i="131"/>
  <c r="G86" i="131"/>
  <c r="D86" i="131"/>
  <c r="P85" i="131"/>
  <c r="M85" i="131"/>
  <c r="J85" i="131"/>
  <c r="G85" i="131"/>
  <c r="D85" i="131"/>
  <c r="P84" i="131"/>
  <c r="M84" i="131"/>
  <c r="J84" i="131"/>
  <c r="G84" i="131"/>
  <c r="D84" i="131"/>
  <c r="P83" i="131"/>
  <c r="M83" i="131"/>
  <c r="J83" i="131"/>
  <c r="G83" i="131"/>
  <c r="D83" i="131"/>
  <c r="P82" i="131"/>
  <c r="M82" i="131"/>
  <c r="J82" i="131"/>
  <c r="G82" i="131"/>
  <c r="D82" i="131"/>
  <c r="P81" i="131"/>
  <c r="M81" i="131"/>
  <c r="J81" i="131"/>
  <c r="G81" i="131"/>
  <c r="D81" i="131"/>
  <c r="P80" i="131"/>
  <c r="M80" i="131"/>
  <c r="J80" i="131"/>
  <c r="G80" i="131"/>
  <c r="D80" i="131"/>
  <c r="P79" i="131"/>
  <c r="M79" i="131"/>
  <c r="J79" i="131"/>
  <c r="G79" i="131"/>
  <c r="D79" i="131"/>
  <c r="P78" i="131"/>
  <c r="M78" i="131"/>
  <c r="J78" i="131"/>
  <c r="G78" i="131"/>
  <c r="D78" i="131"/>
  <c r="P77" i="131"/>
  <c r="M77" i="131"/>
  <c r="J77" i="131"/>
  <c r="G77" i="131"/>
  <c r="D77" i="131"/>
  <c r="P76" i="131"/>
  <c r="M76" i="131"/>
  <c r="J76" i="131"/>
  <c r="G76" i="131"/>
  <c r="D76" i="131"/>
  <c r="P75" i="131"/>
  <c r="M75" i="131"/>
  <c r="J75" i="131"/>
  <c r="G75" i="131"/>
  <c r="D75" i="131"/>
  <c r="P74" i="131"/>
  <c r="M74" i="131"/>
  <c r="J74" i="131"/>
  <c r="G74" i="131"/>
  <c r="D74" i="131"/>
  <c r="P73" i="131"/>
  <c r="M73" i="131"/>
  <c r="J73" i="131"/>
  <c r="G73" i="131"/>
  <c r="D73" i="131"/>
  <c r="P72" i="131"/>
  <c r="M72" i="131"/>
  <c r="J72" i="131"/>
  <c r="G72" i="131"/>
  <c r="D72" i="131"/>
  <c r="P71" i="131"/>
  <c r="M71" i="131"/>
  <c r="J71" i="131"/>
  <c r="G71" i="131"/>
  <c r="D71" i="131"/>
  <c r="P70" i="131"/>
  <c r="M70" i="131"/>
  <c r="J70" i="131"/>
  <c r="G70" i="131"/>
  <c r="D70" i="131"/>
  <c r="P69" i="131"/>
  <c r="M69" i="131"/>
  <c r="J69" i="131"/>
  <c r="G69" i="131"/>
  <c r="D69" i="131"/>
  <c r="P68" i="131"/>
  <c r="M68" i="131"/>
  <c r="J68" i="131"/>
  <c r="G68" i="131"/>
  <c r="D68" i="131"/>
  <c r="P67" i="131"/>
  <c r="M67" i="131"/>
  <c r="J67" i="131"/>
  <c r="G67" i="131"/>
  <c r="D67" i="131"/>
  <c r="P66" i="131"/>
  <c r="M66" i="131"/>
  <c r="J66" i="131"/>
  <c r="G66" i="131"/>
  <c r="D66" i="131"/>
  <c r="P65" i="131"/>
  <c r="M65" i="131"/>
  <c r="J65" i="131"/>
  <c r="G65" i="131"/>
  <c r="D65" i="131"/>
  <c r="P64" i="131"/>
  <c r="M64" i="131"/>
  <c r="J64" i="131"/>
  <c r="G64" i="131"/>
  <c r="D64" i="131"/>
  <c r="P63" i="131"/>
  <c r="M63" i="131"/>
  <c r="J63" i="131"/>
  <c r="G63" i="131"/>
  <c r="D63" i="131"/>
  <c r="P62" i="131"/>
  <c r="M62" i="131"/>
  <c r="J62" i="131"/>
  <c r="G62" i="131"/>
  <c r="D62" i="131"/>
  <c r="P61" i="131"/>
  <c r="M61" i="131"/>
  <c r="J61" i="131"/>
  <c r="G61" i="131"/>
  <c r="D61" i="131"/>
  <c r="P60" i="131"/>
  <c r="M60" i="131"/>
  <c r="J60" i="131"/>
  <c r="G60" i="131"/>
  <c r="D60" i="131"/>
  <c r="P59" i="131"/>
  <c r="M59" i="131"/>
  <c r="J59" i="131"/>
  <c r="G59" i="131"/>
  <c r="D59" i="131"/>
  <c r="P58" i="131"/>
  <c r="M58" i="131"/>
  <c r="J58" i="131"/>
  <c r="G58" i="131"/>
  <c r="D58" i="131"/>
  <c r="P57" i="131"/>
  <c r="M57" i="131"/>
  <c r="J57" i="131"/>
  <c r="G57" i="131"/>
  <c r="D57" i="131"/>
  <c r="P56" i="131"/>
  <c r="M56" i="131"/>
  <c r="J56" i="131"/>
  <c r="G56" i="131"/>
  <c r="D56" i="131"/>
  <c r="P55" i="131"/>
  <c r="M55" i="131"/>
  <c r="J55" i="131"/>
  <c r="G55" i="131"/>
  <c r="D55" i="131"/>
  <c r="P54" i="131"/>
  <c r="M54" i="131"/>
  <c r="J54" i="131"/>
  <c r="G54" i="131"/>
  <c r="D54" i="131"/>
  <c r="P53" i="131"/>
  <c r="M53" i="131"/>
  <c r="J53" i="131"/>
  <c r="G53" i="131"/>
  <c r="D53" i="131"/>
  <c r="P52" i="131"/>
  <c r="M52" i="131"/>
  <c r="J52" i="131"/>
  <c r="G52" i="131"/>
  <c r="D52" i="131"/>
  <c r="P51" i="131"/>
  <c r="M51" i="131"/>
  <c r="J51" i="131"/>
  <c r="G51" i="131"/>
  <c r="D51" i="131"/>
  <c r="P50" i="131"/>
  <c r="M50" i="131"/>
  <c r="J50" i="131"/>
  <c r="G50" i="131"/>
  <c r="D50" i="131"/>
  <c r="P49" i="131"/>
  <c r="M49" i="131"/>
  <c r="J49" i="131"/>
  <c r="G49" i="131"/>
  <c r="D49" i="131"/>
  <c r="P48" i="131"/>
  <c r="M48" i="131"/>
  <c r="J48" i="131"/>
  <c r="G48" i="131"/>
  <c r="D48" i="131"/>
  <c r="P47" i="131"/>
  <c r="M47" i="131"/>
  <c r="J47" i="131"/>
  <c r="G47" i="131"/>
  <c r="D47" i="131"/>
  <c r="P46" i="131"/>
  <c r="M46" i="131"/>
  <c r="J46" i="131"/>
  <c r="G46" i="131"/>
  <c r="D46" i="131"/>
  <c r="P45" i="131"/>
  <c r="M45" i="131"/>
  <c r="J45" i="131"/>
  <c r="G45" i="131"/>
  <c r="D45" i="131"/>
  <c r="P44" i="131"/>
  <c r="M44" i="131"/>
  <c r="J44" i="131"/>
  <c r="G44" i="131"/>
  <c r="D44" i="131"/>
  <c r="P43" i="131"/>
  <c r="M43" i="131"/>
  <c r="J43" i="131"/>
  <c r="G43" i="131"/>
  <c r="D43" i="131"/>
  <c r="P42" i="131"/>
  <c r="M42" i="131"/>
  <c r="J42" i="131"/>
  <c r="G42" i="131"/>
  <c r="D42" i="131"/>
  <c r="P41" i="131"/>
  <c r="M41" i="131"/>
  <c r="J41" i="131"/>
  <c r="G41" i="131"/>
  <c r="D41" i="131"/>
  <c r="P40" i="131"/>
  <c r="M40" i="131"/>
  <c r="J40" i="131"/>
  <c r="G40" i="131"/>
  <c r="D40" i="131"/>
  <c r="P39" i="131"/>
  <c r="M39" i="131"/>
  <c r="J39" i="131"/>
  <c r="G39" i="131"/>
  <c r="D39" i="131"/>
  <c r="P38" i="131"/>
  <c r="M38" i="131"/>
  <c r="J38" i="131"/>
  <c r="G38" i="131"/>
  <c r="D38" i="131"/>
  <c r="P37" i="131"/>
  <c r="M37" i="131"/>
  <c r="J37" i="131"/>
  <c r="G37" i="131"/>
  <c r="D37" i="131"/>
  <c r="P36" i="131"/>
  <c r="M36" i="131"/>
  <c r="J36" i="131"/>
  <c r="G36" i="131"/>
  <c r="D36" i="131"/>
  <c r="P35" i="131"/>
  <c r="M35" i="131"/>
  <c r="J35" i="131"/>
  <c r="G35" i="131"/>
  <c r="D35" i="131"/>
  <c r="P34" i="131"/>
  <c r="M34" i="131"/>
  <c r="J34" i="131"/>
  <c r="G34" i="131"/>
  <c r="D34" i="131"/>
  <c r="P33" i="131"/>
  <c r="M33" i="131"/>
  <c r="J33" i="131"/>
  <c r="G33" i="131"/>
  <c r="D33" i="131"/>
  <c r="P32" i="131"/>
  <c r="M32" i="131"/>
  <c r="J32" i="131"/>
  <c r="G32" i="131"/>
  <c r="D32" i="131"/>
  <c r="P31" i="131"/>
  <c r="M31" i="131"/>
  <c r="J31" i="131"/>
  <c r="G31" i="131"/>
  <c r="D31" i="131"/>
  <c r="P30" i="131"/>
  <c r="M30" i="131"/>
  <c r="J30" i="131"/>
  <c r="G30" i="131"/>
  <c r="D30" i="131"/>
  <c r="P29" i="131"/>
  <c r="M29" i="131"/>
  <c r="J29" i="131"/>
  <c r="G29" i="131"/>
  <c r="D29" i="131"/>
  <c r="P28" i="131"/>
  <c r="M28" i="131"/>
  <c r="J28" i="131"/>
  <c r="G28" i="131"/>
  <c r="D28" i="131"/>
  <c r="P27" i="131"/>
  <c r="M27" i="131"/>
  <c r="J27" i="131"/>
  <c r="G27" i="131"/>
  <c r="D27" i="131"/>
  <c r="P26" i="131"/>
  <c r="M26" i="131"/>
  <c r="J26" i="131"/>
  <c r="G26" i="131"/>
  <c r="D26" i="131"/>
  <c r="P25" i="131"/>
  <c r="M25" i="131"/>
  <c r="J25" i="131"/>
  <c r="G25" i="131"/>
  <c r="D25" i="131"/>
  <c r="P24" i="131"/>
  <c r="M24" i="131"/>
  <c r="J24" i="131"/>
  <c r="G24" i="131"/>
  <c r="D24" i="131"/>
  <c r="P23" i="131"/>
  <c r="M23" i="131"/>
  <c r="J23" i="131"/>
  <c r="G23" i="131"/>
  <c r="D23" i="131"/>
  <c r="P22" i="131"/>
  <c r="M22" i="131"/>
  <c r="J22" i="131"/>
  <c r="G22" i="131"/>
  <c r="D22" i="131"/>
  <c r="P21" i="131"/>
  <c r="M21" i="131"/>
  <c r="J21" i="131"/>
  <c r="G21" i="131"/>
  <c r="D21" i="131"/>
  <c r="P20" i="131"/>
  <c r="M20" i="131"/>
  <c r="J20" i="131"/>
  <c r="G20" i="131"/>
  <c r="D20" i="131"/>
  <c r="P175" i="130"/>
  <c r="P174" i="130"/>
  <c r="P173" i="130"/>
  <c r="P172" i="130"/>
  <c r="M210" i="130"/>
  <c r="M209" i="130"/>
  <c r="M160" i="130"/>
  <c r="J190" i="130"/>
  <c r="J189" i="130"/>
  <c r="J188" i="130"/>
  <c r="J107" i="130"/>
  <c r="J106" i="130"/>
  <c r="J105" i="130"/>
  <c r="P228" i="130"/>
  <c r="M228" i="130"/>
  <c r="J228" i="130"/>
  <c r="G228" i="130"/>
  <c r="D228" i="130"/>
  <c r="P227" i="130"/>
  <c r="M227" i="130"/>
  <c r="J227" i="130"/>
  <c r="G227" i="130"/>
  <c r="D227" i="130"/>
  <c r="P226" i="130"/>
  <c r="M226" i="130"/>
  <c r="J226" i="130"/>
  <c r="G226" i="130"/>
  <c r="D226" i="130"/>
  <c r="P225" i="130"/>
  <c r="M225" i="130"/>
  <c r="J225" i="130"/>
  <c r="G225" i="130"/>
  <c r="D225" i="130"/>
  <c r="P224" i="130"/>
  <c r="M224" i="130"/>
  <c r="J224" i="130"/>
  <c r="G224" i="130"/>
  <c r="D224" i="130"/>
  <c r="P223" i="130"/>
  <c r="M223" i="130"/>
  <c r="J223" i="130"/>
  <c r="G223" i="130"/>
  <c r="D223" i="130"/>
  <c r="P222" i="130"/>
  <c r="M222" i="130"/>
  <c r="J222" i="130"/>
  <c r="G222" i="130"/>
  <c r="D222" i="130"/>
  <c r="P221" i="130"/>
  <c r="M221" i="130"/>
  <c r="J221" i="130"/>
  <c r="G221" i="130"/>
  <c r="D221" i="130"/>
  <c r="P220" i="130"/>
  <c r="M220" i="130"/>
  <c r="J220" i="130"/>
  <c r="G220" i="130"/>
  <c r="D220" i="130"/>
  <c r="P219" i="130"/>
  <c r="M219" i="130"/>
  <c r="J219" i="130"/>
  <c r="G219" i="130"/>
  <c r="D219" i="130"/>
  <c r="P218" i="130"/>
  <c r="M218" i="130"/>
  <c r="J218" i="130"/>
  <c r="G218" i="130"/>
  <c r="D218" i="130"/>
  <c r="P217" i="130"/>
  <c r="M217" i="130"/>
  <c r="J217" i="130"/>
  <c r="G217" i="130"/>
  <c r="D217" i="130"/>
  <c r="P216" i="130"/>
  <c r="M216" i="130"/>
  <c r="J216" i="130"/>
  <c r="G216" i="130"/>
  <c r="D216" i="130"/>
  <c r="P215" i="130"/>
  <c r="M215" i="130"/>
  <c r="J215" i="130"/>
  <c r="G215" i="130"/>
  <c r="D215" i="130"/>
  <c r="P214" i="130"/>
  <c r="M214" i="130"/>
  <c r="J214" i="130"/>
  <c r="G214" i="130"/>
  <c r="D214" i="130"/>
  <c r="P213" i="130"/>
  <c r="M213" i="130"/>
  <c r="J213" i="130"/>
  <c r="G213" i="130"/>
  <c r="D213" i="130"/>
  <c r="P212" i="130"/>
  <c r="M212" i="130"/>
  <c r="J212" i="130"/>
  <c r="G212" i="130"/>
  <c r="D212" i="130"/>
  <c r="P211" i="130"/>
  <c r="M211" i="130"/>
  <c r="J211" i="130"/>
  <c r="G211" i="130"/>
  <c r="D211" i="130"/>
  <c r="P210" i="130"/>
  <c r="J210" i="130"/>
  <c r="G210" i="130"/>
  <c r="D210" i="130"/>
  <c r="P209" i="130"/>
  <c r="J209" i="130"/>
  <c r="G209" i="130"/>
  <c r="D209" i="130"/>
  <c r="P208" i="130"/>
  <c r="M208" i="130"/>
  <c r="J208" i="130"/>
  <c r="G208" i="130"/>
  <c r="D208" i="130"/>
  <c r="P207" i="130"/>
  <c r="M207" i="130"/>
  <c r="J207" i="130"/>
  <c r="G207" i="130"/>
  <c r="D207" i="130"/>
  <c r="P206" i="130"/>
  <c r="M206" i="130"/>
  <c r="J206" i="130"/>
  <c r="G206" i="130"/>
  <c r="D206" i="130"/>
  <c r="P205" i="130"/>
  <c r="M205" i="130"/>
  <c r="J205" i="130"/>
  <c r="G205" i="130"/>
  <c r="D205" i="130"/>
  <c r="P204" i="130"/>
  <c r="M204" i="130"/>
  <c r="J204" i="130"/>
  <c r="G204" i="130"/>
  <c r="D204" i="130"/>
  <c r="P203" i="130"/>
  <c r="M203" i="130"/>
  <c r="J203" i="130"/>
  <c r="G203" i="130"/>
  <c r="D203" i="130"/>
  <c r="P202" i="130"/>
  <c r="M202" i="130"/>
  <c r="J202" i="130"/>
  <c r="G202" i="130"/>
  <c r="D202" i="130"/>
  <c r="P201" i="130"/>
  <c r="M201" i="130"/>
  <c r="J201" i="130"/>
  <c r="G201" i="130"/>
  <c r="D201" i="130"/>
  <c r="P200" i="130"/>
  <c r="M200" i="130"/>
  <c r="J200" i="130"/>
  <c r="G200" i="130"/>
  <c r="D200" i="130"/>
  <c r="P199" i="130"/>
  <c r="M199" i="130"/>
  <c r="J199" i="130"/>
  <c r="G199" i="130"/>
  <c r="D199" i="130"/>
  <c r="P198" i="130"/>
  <c r="M198" i="130"/>
  <c r="J198" i="130"/>
  <c r="G198" i="130"/>
  <c r="D198" i="130"/>
  <c r="P197" i="130"/>
  <c r="M197" i="130"/>
  <c r="J197" i="130"/>
  <c r="G197" i="130"/>
  <c r="D197" i="130"/>
  <c r="P196" i="130"/>
  <c r="M196" i="130"/>
  <c r="J196" i="130"/>
  <c r="G196" i="130"/>
  <c r="D196" i="130"/>
  <c r="P195" i="130"/>
  <c r="M195" i="130"/>
  <c r="J195" i="130"/>
  <c r="G195" i="130"/>
  <c r="D195" i="130"/>
  <c r="P194" i="130"/>
  <c r="M194" i="130"/>
  <c r="J194" i="130"/>
  <c r="G194" i="130"/>
  <c r="D194" i="130"/>
  <c r="P193" i="130"/>
  <c r="M193" i="130"/>
  <c r="J193" i="130"/>
  <c r="G193" i="130"/>
  <c r="D193" i="130"/>
  <c r="P192" i="130"/>
  <c r="M192" i="130"/>
  <c r="J192" i="130"/>
  <c r="G192" i="130"/>
  <c r="D192" i="130"/>
  <c r="P191" i="130"/>
  <c r="M191" i="130"/>
  <c r="J191" i="130"/>
  <c r="G191" i="130"/>
  <c r="D191" i="130"/>
  <c r="P190" i="130"/>
  <c r="M190" i="130"/>
  <c r="G190" i="130"/>
  <c r="D190" i="130"/>
  <c r="P189" i="130"/>
  <c r="M189" i="130"/>
  <c r="G189" i="130"/>
  <c r="D189" i="130"/>
  <c r="P188" i="130"/>
  <c r="M188" i="130"/>
  <c r="G188" i="130"/>
  <c r="D188" i="130"/>
  <c r="P187" i="130"/>
  <c r="M187" i="130"/>
  <c r="J187" i="130"/>
  <c r="G187" i="130"/>
  <c r="D187" i="130"/>
  <c r="P186" i="130"/>
  <c r="M186" i="130"/>
  <c r="J186" i="130"/>
  <c r="G186" i="130"/>
  <c r="D186" i="130"/>
  <c r="P185" i="130"/>
  <c r="M185" i="130"/>
  <c r="J185" i="130"/>
  <c r="G185" i="130"/>
  <c r="D185" i="130"/>
  <c r="P184" i="130"/>
  <c r="M184" i="130"/>
  <c r="J184" i="130"/>
  <c r="G184" i="130"/>
  <c r="D184" i="130"/>
  <c r="P183" i="130"/>
  <c r="M183" i="130"/>
  <c r="J183" i="130"/>
  <c r="G183" i="130"/>
  <c r="D183" i="130"/>
  <c r="P182" i="130"/>
  <c r="M182" i="130"/>
  <c r="J182" i="130"/>
  <c r="G182" i="130"/>
  <c r="D182" i="130"/>
  <c r="P181" i="130"/>
  <c r="M181" i="130"/>
  <c r="J181" i="130"/>
  <c r="G181" i="130"/>
  <c r="D181" i="130"/>
  <c r="P180" i="130"/>
  <c r="M180" i="130"/>
  <c r="J180" i="130"/>
  <c r="G180" i="130"/>
  <c r="D180" i="130"/>
  <c r="P179" i="130"/>
  <c r="M179" i="130"/>
  <c r="J179" i="130"/>
  <c r="G179" i="130"/>
  <c r="D179" i="130"/>
  <c r="P178" i="130"/>
  <c r="M178" i="130"/>
  <c r="J178" i="130"/>
  <c r="G178" i="130"/>
  <c r="D178" i="130"/>
  <c r="P177" i="130"/>
  <c r="M177" i="130"/>
  <c r="J177" i="130"/>
  <c r="G177" i="130"/>
  <c r="D177" i="130"/>
  <c r="P176" i="130"/>
  <c r="M176" i="130"/>
  <c r="J176" i="130"/>
  <c r="G176" i="130"/>
  <c r="D176" i="130"/>
  <c r="M175" i="130"/>
  <c r="J175" i="130"/>
  <c r="G175" i="130"/>
  <c r="D175" i="130"/>
  <c r="M174" i="130"/>
  <c r="J174" i="130"/>
  <c r="G174" i="130"/>
  <c r="D174" i="130"/>
  <c r="M173" i="130"/>
  <c r="J173" i="130"/>
  <c r="G173" i="130"/>
  <c r="D173" i="130"/>
  <c r="M172" i="130"/>
  <c r="J172" i="130"/>
  <c r="G172" i="130"/>
  <c r="D172" i="130"/>
  <c r="P171" i="130"/>
  <c r="M171" i="130"/>
  <c r="J171" i="130"/>
  <c r="G171" i="130"/>
  <c r="D171" i="130"/>
  <c r="P170" i="130"/>
  <c r="M170" i="130"/>
  <c r="J170" i="130"/>
  <c r="G170" i="130"/>
  <c r="D170" i="130"/>
  <c r="P169" i="130"/>
  <c r="M169" i="130"/>
  <c r="J169" i="130"/>
  <c r="G169" i="130"/>
  <c r="D169" i="130"/>
  <c r="P168" i="130"/>
  <c r="M168" i="130"/>
  <c r="J168" i="130"/>
  <c r="G168" i="130"/>
  <c r="D168" i="130"/>
  <c r="P167" i="130"/>
  <c r="M167" i="130"/>
  <c r="J167" i="130"/>
  <c r="G167" i="130"/>
  <c r="D167" i="130"/>
  <c r="P166" i="130"/>
  <c r="M166" i="130"/>
  <c r="J166" i="130"/>
  <c r="G166" i="130"/>
  <c r="D166" i="130"/>
  <c r="P165" i="130"/>
  <c r="M165" i="130"/>
  <c r="J165" i="130"/>
  <c r="G165" i="130"/>
  <c r="D165" i="130"/>
  <c r="P164" i="130"/>
  <c r="M164" i="130"/>
  <c r="J164" i="130"/>
  <c r="G164" i="130"/>
  <c r="D164" i="130"/>
  <c r="P163" i="130"/>
  <c r="M163" i="130"/>
  <c r="J163" i="130"/>
  <c r="G163" i="130"/>
  <c r="D163" i="130"/>
  <c r="P162" i="130"/>
  <c r="M162" i="130"/>
  <c r="J162" i="130"/>
  <c r="G162" i="130"/>
  <c r="D162" i="130"/>
  <c r="P161" i="130"/>
  <c r="M161" i="130"/>
  <c r="J161" i="130"/>
  <c r="G161" i="130"/>
  <c r="D161" i="130"/>
  <c r="P160" i="130"/>
  <c r="J160" i="130"/>
  <c r="G160" i="130"/>
  <c r="D160" i="130"/>
  <c r="P159" i="130"/>
  <c r="M159" i="130"/>
  <c r="J159" i="130"/>
  <c r="G159" i="130"/>
  <c r="D159" i="130"/>
  <c r="P158" i="130"/>
  <c r="M158" i="130"/>
  <c r="J158" i="130"/>
  <c r="G158" i="130"/>
  <c r="D158" i="130"/>
  <c r="P157" i="130"/>
  <c r="M157" i="130"/>
  <c r="J157" i="130"/>
  <c r="G157" i="130"/>
  <c r="D157" i="130"/>
  <c r="P156" i="130"/>
  <c r="M156" i="130"/>
  <c r="J156" i="130"/>
  <c r="G156" i="130"/>
  <c r="D156" i="130"/>
  <c r="P155" i="130"/>
  <c r="M155" i="130"/>
  <c r="J155" i="130"/>
  <c r="G155" i="130"/>
  <c r="D155" i="130"/>
  <c r="P154" i="130"/>
  <c r="M154" i="130"/>
  <c r="J154" i="130"/>
  <c r="G154" i="130"/>
  <c r="D154" i="130"/>
  <c r="P153" i="130"/>
  <c r="M153" i="130"/>
  <c r="J153" i="130"/>
  <c r="G153" i="130"/>
  <c r="D153" i="130"/>
  <c r="P152" i="130"/>
  <c r="M152" i="130"/>
  <c r="J152" i="130"/>
  <c r="G152" i="130"/>
  <c r="D152" i="130"/>
  <c r="P151" i="130"/>
  <c r="M151" i="130"/>
  <c r="J151" i="130"/>
  <c r="G151" i="130"/>
  <c r="D151" i="130"/>
  <c r="P150" i="130"/>
  <c r="M150" i="130"/>
  <c r="J150" i="130"/>
  <c r="G150" i="130"/>
  <c r="D150" i="130"/>
  <c r="P149" i="130"/>
  <c r="M149" i="130"/>
  <c r="J149" i="130"/>
  <c r="G149" i="130"/>
  <c r="D149" i="130"/>
  <c r="P148" i="130"/>
  <c r="M148" i="130"/>
  <c r="J148" i="130"/>
  <c r="G148" i="130"/>
  <c r="D148" i="130"/>
  <c r="P147" i="130"/>
  <c r="M147" i="130"/>
  <c r="J147" i="130"/>
  <c r="G147" i="130"/>
  <c r="D147" i="130"/>
  <c r="P146" i="130"/>
  <c r="M146" i="130"/>
  <c r="J146" i="130"/>
  <c r="G146" i="130"/>
  <c r="D146" i="130"/>
  <c r="P145" i="130"/>
  <c r="M145" i="130"/>
  <c r="J145" i="130"/>
  <c r="G145" i="130"/>
  <c r="D145" i="130"/>
  <c r="P144" i="130"/>
  <c r="M144" i="130"/>
  <c r="J144" i="130"/>
  <c r="G144" i="130"/>
  <c r="D144" i="130"/>
  <c r="P143" i="130"/>
  <c r="M143" i="130"/>
  <c r="J143" i="130"/>
  <c r="G143" i="130"/>
  <c r="D143" i="130"/>
  <c r="P142" i="130"/>
  <c r="M142" i="130"/>
  <c r="J142" i="130"/>
  <c r="G142" i="130"/>
  <c r="D142" i="130"/>
  <c r="P141" i="130"/>
  <c r="M141" i="130"/>
  <c r="J141" i="130"/>
  <c r="G141" i="130"/>
  <c r="D141" i="130"/>
  <c r="P140" i="130"/>
  <c r="M140" i="130"/>
  <c r="J140" i="130"/>
  <c r="G140" i="130"/>
  <c r="D140" i="130"/>
  <c r="P139" i="130"/>
  <c r="M139" i="130"/>
  <c r="J139" i="130"/>
  <c r="G139" i="130"/>
  <c r="D139" i="130"/>
  <c r="P138" i="130"/>
  <c r="M138" i="130"/>
  <c r="J138" i="130"/>
  <c r="G138" i="130"/>
  <c r="D138" i="130"/>
  <c r="P137" i="130"/>
  <c r="M137" i="130"/>
  <c r="J137" i="130"/>
  <c r="G137" i="130"/>
  <c r="D137" i="130"/>
  <c r="P136" i="130"/>
  <c r="M136" i="130"/>
  <c r="J136" i="130"/>
  <c r="G136" i="130"/>
  <c r="D136" i="130"/>
  <c r="P135" i="130"/>
  <c r="M135" i="130"/>
  <c r="J135" i="130"/>
  <c r="G135" i="130"/>
  <c r="D135" i="130"/>
  <c r="P134" i="130"/>
  <c r="M134" i="130"/>
  <c r="J134" i="130"/>
  <c r="G134" i="130"/>
  <c r="D134" i="130"/>
  <c r="P133" i="130"/>
  <c r="M133" i="130"/>
  <c r="J133" i="130"/>
  <c r="G133" i="130"/>
  <c r="D133" i="130"/>
  <c r="P132" i="130"/>
  <c r="M132" i="130"/>
  <c r="J132" i="130"/>
  <c r="G132" i="130"/>
  <c r="D132" i="130"/>
  <c r="P131" i="130"/>
  <c r="M131" i="130"/>
  <c r="J131" i="130"/>
  <c r="G131" i="130"/>
  <c r="D131" i="130"/>
  <c r="P130" i="130"/>
  <c r="M130" i="130"/>
  <c r="J130" i="130"/>
  <c r="G130" i="130"/>
  <c r="D130" i="130"/>
  <c r="P129" i="130"/>
  <c r="M129" i="130"/>
  <c r="J129" i="130"/>
  <c r="G129" i="130"/>
  <c r="D129" i="130"/>
  <c r="P128" i="130"/>
  <c r="M128" i="130"/>
  <c r="J128" i="130"/>
  <c r="G128" i="130"/>
  <c r="D128" i="130"/>
  <c r="P127" i="130"/>
  <c r="M127" i="130"/>
  <c r="J127" i="130"/>
  <c r="G127" i="130"/>
  <c r="D127" i="130"/>
  <c r="P126" i="130"/>
  <c r="M126" i="130"/>
  <c r="J126" i="130"/>
  <c r="G126" i="130"/>
  <c r="D126" i="130"/>
  <c r="P125" i="130"/>
  <c r="M125" i="130"/>
  <c r="J125" i="130"/>
  <c r="G125" i="130"/>
  <c r="D125" i="130"/>
  <c r="P124" i="130"/>
  <c r="M124" i="130"/>
  <c r="J124" i="130"/>
  <c r="G124" i="130"/>
  <c r="D124" i="130"/>
  <c r="P123" i="130"/>
  <c r="M123" i="130"/>
  <c r="J123" i="130"/>
  <c r="G123" i="130"/>
  <c r="D123" i="130"/>
  <c r="P122" i="130"/>
  <c r="M122" i="130"/>
  <c r="J122" i="130"/>
  <c r="G122" i="130"/>
  <c r="D122" i="130"/>
  <c r="P121" i="130"/>
  <c r="M121" i="130"/>
  <c r="J121" i="130"/>
  <c r="G121" i="130"/>
  <c r="D121" i="130"/>
  <c r="P120" i="130"/>
  <c r="M120" i="130"/>
  <c r="J120" i="130"/>
  <c r="G120" i="130"/>
  <c r="D120" i="130"/>
  <c r="P119" i="130"/>
  <c r="M119" i="130"/>
  <c r="J119" i="130"/>
  <c r="G119" i="130"/>
  <c r="D119" i="130"/>
  <c r="P118" i="130"/>
  <c r="M118" i="130"/>
  <c r="J118" i="130"/>
  <c r="G118" i="130"/>
  <c r="D118" i="130"/>
  <c r="P117" i="130"/>
  <c r="M117" i="130"/>
  <c r="J117" i="130"/>
  <c r="G117" i="130"/>
  <c r="D117" i="130"/>
  <c r="P116" i="130"/>
  <c r="M116" i="130"/>
  <c r="J116" i="130"/>
  <c r="G116" i="130"/>
  <c r="D116" i="130"/>
  <c r="P115" i="130"/>
  <c r="M115" i="130"/>
  <c r="J115" i="130"/>
  <c r="G115" i="130"/>
  <c r="D115" i="130"/>
  <c r="P114" i="130"/>
  <c r="M114" i="130"/>
  <c r="J114" i="130"/>
  <c r="G114" i="130"/>
  <c r="D114" i="130"/>
  <c r="P113" i="130"/>
  <c r="M113" i="130"/>
  <c r="J113" i="130"/>
  <c r="G113" i="130"/>
  <c r="D113" i="130"/>
  <c r="P112" i="130"/>
  <c r="M112" i="130"/>
  <c r="J112" i="130"/>
  <c r="G112" i="130"/>
  <c r="D112" i="130"/>
  <c r="P111" i="130"/>
  <c r="M111" i="130"/>
  <c r="J111" i="130"/>
  <c r="G111" i="130"/>
  <c r="D111" i="130"/>
  <c r="P110" i="130"/>
  <c r="M110" i="130"/>
  <c r="J110" i="130"/>
  <c r="G110" i="130"/>
  <c r="D110" i="130"/>
  <c r="P109" i="130"/>
  <c r="M109" i="130"/>
  <c r="J109" i="130"/>
  <c r="G109" i="130"/>
  <c r="D109" i="130"/>
  <c r="P108" i="130"/>
  <c r="M108" i="130"/>
  <c r="J108" i="130"/>
  <c r="G108" i="130"/>
  <c r="D108" i="130"/>
  <c r="P107" i="130"/>
  <c r="M107" i="130"/>
  <c r="G107" i="130"/>
  <c r="D107" i="130"/>
  <c r="P106" i="130"/>
  <c r="M106" i="130"/>
  <c r="G106" i="130"/>
  <c r="D106" i="130"/>
  <c r="P105" i="130"/>
  <c r="M105" i="130"/>
  <c r="G105" i="130"/>
  <c r="D105" i="130"/>
  <c r="P104" i="130"/>
  <c r="M104" i="130"/>
  <c r="J104" i="130"/>
  <c r="G104" i="130"/>
  <c r="D104" i="130"/>
  <c r="P103" i="130"/>
  <c r="M103" i="130"/>
  <c r="J103" i="130"/>
  <c r="G103" i="130"/>
  <c r="D103" i="130"/>
  <c r="P102" i="130"/>
  <c r="M102" i="130"/>
  <c r="J102" i="130"/>
  <c r="G102" i="130"/>
  <c r="D102" i="130"/>
  <c r="P101" i="130"/>
  <c r="M101" i="130"/>
  <c r="J101" i="130"/>
  <c r="G101" i="130"/>
  <c r="D101" i="130"/>
  <c r="P100" i="130"/>
  <c r="M100" i="130"/>
  <c r="J100" i="130"/>
  <c r="G100" i="130"/>
  <c r="D100" i="130"/>
  <c r="P99" i="130"/>
  <c r="M99" i="130"/>
  <c r="J99" i="130"/>
  <c r="G99" i="130"/>
  <c r="D99" i="130"/>
  <c r="P98" i="130"/>
  <c r="M98" i="130"/>
  <c r="J98" i="130"/>
  <c r="G98" i="130"/>
  <c r="D98" i="130"/>
  <c r="P97" i="130"/>
  <c r="M97" i="130"/>
  <c r="J97" i="130"/>
  <c r="G97" i="130"/>
  <c r="D97" i="130"/>
  <c r="P96" i="130"/>
  <c r="M96" i="130"/>
  <c r="J96" i="130"/>
  <c r="G96" i="130"/>
  <c r="D96" i="130"/>
  <c r="P95" i="130"/>
  <c r="M95" i="130"/>
  <c r="J95" i="130"/>
  <c r="G95" i="130"/>
  <c r="D95" i="130"/>
  <c r="P94" i="130"/>
  <c r="M94" i="130"/>
  <c r="J94" i="130"/>
  <c r="G94" i="130"/>
  <c r="D94" i="130"/>
  <c r="P93" i="130"/>
  <c r="M93" i="130"/>
  <c r="J93" i="130"/>
  <c r="G93" i="130"/>
  <c r="D93" i="130"/>
  <c r="P92" i="130"/>
  <c r="M92" i="130"/>
  <c r="J92" i="130"/>
  <c r="G92" i="130"/>
  <c r="D92" i="130"/>
  <c r="P91" i="130"/>
  <c r="M91" i="130"/>
  <c r="J91" i="130"/>
  <c r="G91" i="130"/>
  <c r="D91" i="130"/>
  <c r="P90" i="130"/>
  <c r="M90" i="130"/>
  <c r="J90" i="130"/>
  <c r="G90" i="130"/>
  <c r="D90" i="130"/>
  <c r="P89" i="130"/>
  <c r="M89" i="130"/>
  <c r="J89" i="130"/>
  <c r="G89" i="130"/>
  <c r="D89" i="130"/>
  <c r="P88" i="130"/>
  <c r="M88" i="130"/>
  <c r="J88" i="130"/>
  <c r="G88" i="130"/>
  <c r="D88" i="130"/>
  <c r="P87" i="130"/>
  <c r="M87" i="130"/>
  <c r="J87" i="130"/>
  <c r="G87" i="130"/>
  <c r="D87" i="130"/>
  <c r="P86" i="130"/>
  <c r="M86" i="130"/>
  <c r="J86" i="130"/>
  <c r="G86" i="130"/>
  <c r="D86" i="130"/>
  <c r="P85" i="130"/>
  <c r="M85" i="130"/>
  <c r="J85" i="130"/>
  <c r="G85" i="130"/>
  <c r="D85" i="130"/>
  <c r="P84" i="130"/>
  <c r="M84" i="130"/>
  <c r="J84" i="130"/>
  <c r="G84" i="130"/>
  <c r="D84" i="130"/>
  <c r="P83" i="130"/>
  <c r="M83" i="130"/>
  <c r="J83" i="130"/>
  <c r="G83" i="130"/>
  <c r="D83" i="130"/>
  <c r="P82" i="130"/>
  <c r="M82" i="130"/>
  <c r="J82" i="130"/>
  <c r="G82" i="130"/>
  <c r="D82" i="130"/>
  <c r="P81" i="130"/>
  <c r="M81" i="130"/>
  <c r="J81" i="130"/>
  <c r="G81" i="130"/>
  <c r="D81" i="130"/>
  <c r="P80" i="130"/>
  <c r="M80" i="130"/>
  <c r="J80" i="130"/>
  <c r="G80" i="130"/>
  <c r="D80" i="130"/>
  <c r="P79" i="130"/>
  <c r="M79" i="130"/>
  <c r="J79" i="130"/>
  <c r="G79" i="130"/>
  <c r="D79" i="130"/>
  <c r="P78" i="130"/>
  <c r="M78" i="130"/>
  <c r="J78" i="130"/>
  <c r="G78" i="130"/>
  <c r="D78" i="130"/>
  <c r="P77" i="130"/>
  <c r="M77" i="130"/>
  <c r="J77" i="130"/>
  <c r="G77" i="130"/>
  <c r="D77" i="130"/>
  <c r="P76" i="130"/>
  <c r="M76" i="130"/>
  <c r="J76" i="130"/>
  <c r="G76" i="130"/>
  <c r="D76" i="130"/>
  <c r="P75" i="130"/>
  <c r="M75" i="130"/>
  <c r="J75" i="130"/>
  <c r="G75" i="130"/>
  <c r="D75" i="130"/>
  <c r="P74" i="130"/>
  <c r="M74" i="130"/>
  <c r="J74" i="130"/>
  <c r="G74" i="130"/>
  <c r="D74" i="130"/>
  <c r="P73" i="130"/>
  <c r="M73" i="130"/>
  <c r="J73" i="130"/>
  <c r="G73" i="130"/>
  <c r="D73" i="130"/>
  <c r="P72" i="130"/>
  <c r="M72" i="130"/>
  <c r="J72" i="130"/>
  <c r="G72" i="130"/>
  <c r="D72" i="130"/>
  <c r="P71" i="130"/>
  <c r="M71" i="130"/>
  <c r="J71" i="130"/>
  <c r="G71" i="130"/>
  <c r="D71" i="130"/>
  <c r="P70" i="130"/>
  <c r="M70" i="130"/>
  <c r="J70" i="130"/>
  <c r="G70" i="130"/>
  <c r="D70" i="130"/>
  <c r="P69" i="130"/>
  <c r="M69" i="130"/>
  <c r="J69" i="130"/>
  <c r="G69" i="130"/>
  <c r="D69" i="130"/>
  <c r="P68" i="130"/>
  <c r="M68" i="130"/>
  <c r="J68" i="130"/>
  <c r="G68" i="130"/>
  <c r="D68" i="130"/>
  <c r="P67" i="130"/>
  <c r="M67" i="130"/>
  <c r="J67" i="130"/>
  <c r="G67" i="130"/>
  <c r="D67" i="130"/>
  <c r="P66" i="130"/>
  <c r="M66" i="130"/>
  <c r="J66" i="130"/>
  <c r="G66" i="130"/>
  <c r="D66" i="130"/>
  <c r="P65" i="130"/>
  <c r="M65" i="130"/>
  <c r="J65" i="130"/>
  <c r="G65" i="130"/>
  <c r="D65" i="130"/>
  <c r="P64" i="130"/>
  <c r="M64" i="130"/>
  <c r="J64" i="130"/>
  <c r="G64" i="130"/>
  <c r="D64" i="130"/>
  <c r="P63" i="130"/>
  <c r="M63" i="130"/>
  <c r="J63" i="130"/>
  <c r="G63" i="130"/>
  <c r="D63" i="130"/>
  <c r="P62" i="130"/>
  <c r="M62" i="130"/>
  <c r="J62" i="130"/>
  <c r="G62" i="130"/>
  <c r="D62" i="130"/>
  <c r="P61" i="130"/>
  <c r="M61" i="130"/>
  <c r="J61" i="130"/>
  <c r="G61" i="130"/>
  <c r="D61" i="130"/>
  <c r="P60" i="130"/>
  <c r="M60" i="130"/>
  <c r="J60" i="130"/>
  <c r="G60" i="130"/>
  <c r="D60" i="130"/>
  <c r="P59" i="130"/>
  <c r="M59" i="130"/>
  <c r="J59" i="130"/>
  <c r="G59" i="130"/>
  <c r="D59" i="130"/>
  <c r="P58" i="130"/>
  <c r="M58" i="130"/>
  <c r="J58" i="130"/>
  <c r="G58" i="130"/>
  <c r="D58" i="130"/>
  <c r="P57" i="130"/>
  <c r="M57" i="130"/>
  <c r="J57" i="130"/>
  <c r="G57" i="130"/>
  <c r="D57" i="130"/>
  <c r="P56" i="130"/>
  <c r="M56" i="130"/>
  <c r="J56" i="130"/>
  <c r="G56" i="130"/>
  <c r="D56" i="130"/>
  <c r="P55" i="130"/>
  <c r="M55" i="130"/>
  <c r="J55" i="130"/>
  <c r="G55" i="130"/>
  <c r="D55" i="130"/>
  <c r="P54" i="130"/>
  <c r="M54" i="130"/>
  <c r="J54" i="130"/>
  <c r="G54" i="130"/>
  <c r="D54" i="130"/>
  <c r="P53" i="130"/>
  <c r="M53" i="130"/>
  <c r="J53" i="130"/>
  <c r="G53" i="130"/>
  <c r="D53" i="130"/>
  <c r="P52" i="130"/>
  <c r="M52" i="130"/>
  <c r="J52" i="130"/>
  <c r="G52" i="130"/>
  <c r="D52" i="130"/>
  <c r="P51" i="130"/>
  <c r="M51" i="130"/>
  <c r="J51" i="130"/>
  <c r="G51" i="130"/>
  <c r="D51" i="130"/>
  <c r="P50" i="130"/>
  <c r="M50" i="130"/>
  <c r="J50" i="130"/>
  <c r="G50" i="130"/>
  <c r="D50" i="130"/>
  <c r="P49" i="130"/>
  <c r="M49" i="130"/>
  <c r="J49" i="130"/>
  <c r="G49" i="130"/>
  <c r="D49" i="130"/>
  <c r="P48" i="130"/>
  <c r="M48" i="130"/>
  <c r="J48" i="130"/>
  <c r="G48" i="130"/>
  <c r="D48" i="130"/>
  <c r="P47" i="130"/>
  <c r="M47" i="130"/>
  <c r="J47" i="130"/>
  <c r="G47" i="130"/>
  <c r="D47" i="130"/>
  <c r="P46" i="130"/>
  <c r="M46" i="130"/>
  <c r="J46" i="130"/>
  <c r="G46" i="130"/>
  <c r="D46" i="130"/>
  <c r="P45" i="130"/>
  <c r="M45" i="130"/>
  <c r="J45" i="130"/>
  <c r="G45" i="130"/>
  <c r="D45" i="130"/>
  <c r="P44" i="130"/>
  <c r="M44" i="130"/>
  <c r="J44" i="130"/>
  <c r="G44" i="130"/>
  <c r="D44" i="130"/>
  <c r="P43" i="130"/>
  <c r="M43" i="130"/>
  <c r="J43" i="130"/>
  <c r="G43" i="130"/>
  <c r="D43" i="130"/>
  <c r="P42" i="130"/>
  <c r="M42" i="130"/>
  <c r="J42" i="130"/>
  <c r="G42" i="130"/>
  <c r="D42" i="130"/>
  <c r="P41" i="130"/>
  <c r="M41" i="130"/>
  <c r="J41" i="130"/>
  <c r="G41" i="130"/>
  <c r="D41" i="130"/>
  <c r="P40" i="130"/>
  <c r="M40" i="130"/>
  <c r="J40" i="130"/>
  <c r="G40" i="130"/>
  <c r="D40" i="130"/>
  <c r="P39" i="130"/>
  <c r="M39" i="130"/>
  <c r="J39" i="130"/>
  <c r="G39" i="130"/>
  <c r="D39" i="130"/>
  <c r="P38" i="130"/>
  <c r="M38" i="130"/>
  <c r="J38" i="130"/>
  <c r="G38" i="130"/>
  <c r="D38" i="130"/>
  <c r="P37" i="130"/>
  <c r="M37" i="130"/>
  <c r="J37" i="130"/>
  <c r="G37" i="130"/>
  <c r="D37" i="130"/>
  <c r="P36" i="130"/>
  <c r="M36" i="130"/>
  <c r="J36" i="130"/>
  <c r="G36" i="130"/>
  <c r="D36" i="130"/>
  <c r="P35" i="130"/>
  <c r="M35" i="130"/>
  <c r="J35" i="130"/>
  <c r="G35" i="130"/>
  <c r="D35" i="130"/>
  <c r="P34" i="130"/>
  <c r="M34" i="130"/>
  <c r="J34" i="130"/>
  <c r="G34" i="130"/>
  <c r="D34" i="130"/>
  <c r="P33" i="130"/>
  <c r="M33" i="130"/>
  <c r="J33" i="130"/>
  <c r="G33" i="130"/>
  <c r="D33" i="130"/>
  <c r="P32" i="130"/>
  <c r="M32" i="130"/>
  <c r="J32" i="130"/>
  <c r="G32" i="130"/>
  <c r="D32" i="130"/>
  <c r="P31" i="130"/>
  <c r="M31" i="130"/>
  <c r="J31" i="130"/>
  <c r="G31" i="130"/>
  <c r="D31" i="130"/>
  <c r="P30" i="130"/>
  <c r="M30" i="130"/>
  <c r="J30" i="130"/>
  <c r="G30" i="130"/>
  <c r="D30" i="130"/>
  <c r="P29" i="130"/>
  <c r="M29" i="130"/>
  <c r="J29" i="130"/>
  <c r="G29" i="130"/>
  <c r="D29" i="130"/>
  <c r="P28" i="130"/>
  <c r="M28" i="130"/>
  <c r="J28" i="130"/>
  <c r="G28" i="130"/>
  <c r="D28" i="130"/>
  <c r="P27" i="130"/>
  <c r="M27" i="130"/>
  <c r="J27" i="130"/>
  <c r="G27" i="130"/>
  <c r="D27" i="130"/>
  <c r="P26" i="130"/>
  <c r="M26" i="130"/>
  <c r="J26" i="130"/>
  <c r="G26" i="130"/>
  <c r="D26" i="130"/>
  <c r="P25" i="130"/>
  <c r="M25" i="130"/>
  <c r="J25" i="130"/>
  <c r="G25" i="130"/>
  <c r="D25" i="130"/>
  <c r="P24" i="130"/>
  <c r="M24" i="130"/>
  <c r="J24" i="130"/>
  <c r="G24" i="130"/>
  <c r="D24" i="130"/>
  <c r="P23" i="130"/>
  <c r="M23" i="130"/>
  <c r="J23" i="130"/>
  <c r="G23" i="130"/>
  <c r="D23" i="130"/>
  <c r="P22" i="130"/>
  <c r="M22" i="130"/>
  <c r="J22" i="130"/>
  <c r="G22" i="130"/>
  <c r="D22" i="130"/>
  <c r="P21" i="130"/>
  <c r="M21" i="130"/>
  <c r="J21" i="130"/>
  <c r="G21" i="130"/>
  <c r="D21" i="130"/>
  <c r="P20" i="130"/>
  <c r="M20" i="130"/>
  <c r="J20" i="130"/>
  <c r="G20" i="130"/>
  <c r="D20" i="130"/>
  <c r="P175" i="118"/>
  <c r="P174" i="118"/>
  <c r="P173" i="118"/>
  <c r="P172" i="118"/>
  <c r="M210" i="118"/>
  <c r="M209" i="118"/>
  <c r="M160" i="118"/>
  <c r="J190" i="118"/>
  <c r="J189" i="118"/>
  <c r="J188" i="118"/>
  <c r="J107" i="118"/>
  <c r="J106" i="118"/>
  <c r="J105" i="118"/>
  <c r="P228" i="118"/>
  <c r="M228" i="118"/>
  <c r="J228" i="118"/>
  <c r="G228" i="118"/>
  <c r="D228" i="118"/>
  <c r="P227" i="118"/>
  <c r="M227" i="118"/>
  <c r="J227" i="118"/>
  <c r="G227" i="118"/>
  <c r="D227" i="118"/>
  <c r="P226" i="118"/>
  <c r="M226" i="118"/>
  <c r="J226" i="118"/>
  <c r="G226" i="118"/>
  <c r="D226" i="118"/>
  <c r="P225" i="118"/>
  <c r="M225" i="118"/>
  <c r="J225" i="118"/>
  <c r="G225" i="118"/>
  <c r="D225" i="118"/>
  <c r="P224" i="118"/>
  <c r="M224" i="118"/>
  <c r="J224" i="118"/>
  <c r="G224" i="118"/>
  <c r="D224" i="118"/>
  <c r="P223" i="118"/>
  <c r="M223" i="118"/>
  <c r="J223" i="118"/>
  <c r="G223" i="118"/>
  <c r="D223" i="118"/>
  <c r="P222" i="118"/>
  <c r="M222" i="118"/>
  <c r="J222" i="118"/>
  <c r="G222" i="118"/>
  <c r="D222" i="118"/>
  <c r="P221" i="118"/>
  <c r="M221" i="118"/>
  <c r="J221" i="118"/>
  <c r="G221" i="118"/>
  <c r="D221" i="118"/>
  <c r="P220" i="118"/>
  <c r="M220" i="118"/>
  <c r="J220" i="118"/>
  <c r="G220" i="118"/>
  <c r="D220" i="118"/>
  <c r="P219" i="118"/>
  <c r="M219" i="118"/>
  <c r="J219" i="118"/>
  <c r="G219" i="118"/>
  <c r="D219" i="118"/>
  <c r="P218" i="118"/>
  <c r="M218" i="118"/>
  <c r="J218" i="118"/>
  <c r="G218" i="118"/>
  <c r="D218" i="118"/>
  <c r="P217" i="118"/>
  <c r="M217" i="118"/>
  <c r="J217" i="118"/>
  <c r="G217" i="118"/>
  <c r="D217" i="118"/>
  <c r="P216" i="118"/>
  <c r="M216" i="118"/>
  <c r="J216" i="118"/>
  <c r="G216" i="118"/>
  <c r="D216" i="118"/>
  <c r="P215" i="118"/>
  <c r="M215" i="118"/>
  <c r="J215" i="118"/>
  <c r="G215" i="118"/>
  <c r="D215" i="118"/>
  <c r="P214" i="118"/>
  <c r="M214" i="118"/>
  <c r="J214" i="118"/>
  <c r="G214" i="118"/>
  <c r="D214" i="118"/>
  <c r="P213" i="118"/>
  <c r="M213" i="118"/>
  <c r="J213" i="118"/>
  <c r="G213" i="118"/>
  <c r="D213" i="118"/>
  <c r="P212" i="118"/>
  <c r="M212" i="118"/>
  <c r="J212" i="118"/>
  <c r="G212" i="118"/>
  <c r="D212" i="118"/>
  <c r="P211" i="118"/>
  <c r="M211" i="118"/>
  <c r="J211" i="118"/>
  <c r="G211" i="118"/>
  <c r="D211" i="118"/>
  <c r="P210" i="118"/>
  <c r="J210" i="118"/>
  <c r="G210" i="118"/>
  <c r="D210" i="118"/>
  <c r="P209" i="118"/>
  <c r="J209" i="118"/>
  <c r="G209" i="118"/>
  <c r="D209" i="118"/>
  <c r="P208" i="118"/>
  <c r="M208" i="118"/>
  <c r="J208" i="118"/>
  <c r="G208" i="118"/>
  <c r="D208" i="118"/>
  <c r="P207" i="118"/>
  <c r="M207" i="118"/>
  <c r="J207" i="118"/>
  <c r="G207" i="118"/>
  <c r="D207" i="118"/>
  <c r="P206" i="118"/>
  <c r="M206" i="118"/>
  <c r="J206" i="118"/>
  <c r="G206" i="118"/>
  <c r="D206" i="118"/>
  <c r="P205" i="118"/>
  <c r="M205" i="118"/>
  <c r="J205" i="118"/>
  <c r="G205" i="118"/>
  <c r="D205" i="118"/>
  <c r="P204" i="118"/>
  <c r="M204" i="118"/>
  <c r="J204" i="118"/>
  <c r="G204" i="118"/>
  <c r="D204" i="118"/>
  <c r="P203" i="118"/>
  <c r="M203" i="118"/>
  <c r="J203" i="118"/>
  <c r="G203" i="118"/>
  <c r="D203" i="118"/>
  <c r="P202" i="118"/>
  <c r="M202" i="118"/>
  <c r="J202" i="118"/>
  <c r="G202" i="118"/>
  <c r="D202" i="118"/>
  <c r="P201" i="118"/>
  <c r="M201" i="118"/>
  <c r="J201" i="118"/>
  <c r="G201" i="118"/>
  <c r="D201" i="118"/>
  <c r="P200" i="118"/>
  <c r="M200" i="118"/>
  <c r="J200" i="118"/>
  <c r="G200" i="118"/>
  <c r="D200" i="118"/>
  <c r="P199" i="118"/>
  <c r="M199" i="118"/>
  <c r="J199" i="118"/>
  <c r="G199" i="118"/>
  <c r="D199" i="118"/>
  <c r="P198" i="118"/>
  <c r="M198" i="118"/>
  <c r="J198" i="118"/>
  <c r="G198" i="118"/>
  <c r="D198" i="118"/>
  <c r="P197" i="118"/>
  <c r="M197" i="118"/>
  <c r="J197" i="118"/>
  <c r="G197" i="118"/>
  <c r="D197" i="118"/>
  <c r="P196" i="118"/>
  <c r="M196" i="118"/>
  <c r="J196" i="118"/>
  <c r="G196" i="118"/>
  <c r="D196" i="118"/>
  <c r="P195" i="118"/>
  <c r="M195" i="118"/>
  <c r="J195" i="118"/>
  <c r="G195" i="118"/>
  <c r="D195" i="118"/>
  <c r="P194" i="118"/>
  <c r="M194" i="118"/>
  <c r="J194" i="118"/>
  <c r="G194" i="118"/>
  <c r="D194" i="118"/>
  <c r="P193" i="118"/>
  <c r="M193" i="118"/>
  <c r="J193" i="118"/>
  <c r="G193" i="118"/>
  <c r="D193" i="118"/>
  <c r="P192" i="118"/>
  <c r="M192" i="118"/>
  <c r="J192" i="118"/>
  <c r="G192" i="118"/>
  <c r="D192" i="118"/>
  <c r="P191" i="118"/>
  <c r="M191" i="118"/>
  <c r="J191" i="118"/>
  <c r="G191" i="118"/>
  <c r="D191" i="118"/>
  <c r="P190" i="118"/>
  <c r="M190" i="118"/>
  <c r="G190" i="118"/>
  <c r="D190" i="118"/>
  <c r="P189" i="118"/>
  <c r="M189" i="118"/>
  <c r="G189" i="118"/>
  <c r="D189" i="118"/>
  <c r="P188" i="118"/>
  <c r="M188" i="118"/>
  <c r="G188" i="118"/>
  <c r="D188" i="118"/>
  <c r="P187" i="118"/>
  <c r="M187" i="118"/>
  <c r="J187" i="118"/>
  <c r="G187" i="118"/>
  <c r="D187" i="118"/>
  <c r="P186" i="118"/>
  <c r="M186" i="118"/>
  <c r="J186" i="118"/>
  <c r="G186" i="118"/>
  <c r="D186" i="118"/>
  <c r="P185" i="118"/>
  <c r="M185" i="118"/>
  <c r="J185" i="118"/>
  <c r="G185" i="118"/>
  <c r="D185" i="118"/>
  <c r="P184" i="118"/>
  <c r="M184" i="118"/>
  <c r="J184" i="118"/>
  <c r="G184" i="118"/>
  <c r="D184" i="118"/>
  <c r="P183" i="118"/>
  <c r="M183" i="118"/>
  <c r="J183" i="118"/>
  <c r="G183" i="118"/>
  <c r="D183" i="118"/>
  <c r="P182" i="118"/>
  <c r="M182" i="118"/>
  <c r="J182" i="118"/>
  <c r="G182" i="118"/>
  <c r="D182" i="118"/>
  <c r="P181" i="118"/>
  <c r="M181" i="118"/>
  <c r="J181" i="118"/>
  <c r="G181" i="118"/>
  <c r="D181" i="118"/>
  <c r="P180" i="118"/>
  <c r="M180" i="118"/>
  <c r="J180" i="118"/>
  <c r="G180" i="118"/>
  <c r="D180" i="118"/>
  <c r="P179" i="118"/>
  <c r="M179" i="118"/>
  <c r="J179" i="118"/>
  <c r="G179" i="118"/>
  <c r="D179" i="118"/>
  <c r="P178" i="118"/>
  <c r="M178" i="118"/>
  <c r="J178" i="118"/>
  <c r="G178" i="118"/>
  <c r="D178" i="118"/>
  <c r="P177" i="118"/>
  <c r="M177" i="118"/>
  <c r="J177" i="118"/>
  <c r="G177" i="118"/>
  <c r="D177" i="118"/>
  <c r="P176" i="118"/>
  <c r="M176" i="118"/>
  <c r="J176" i="118"/>
  <c r="G176" i="118"/>
  <c r="D176" i="118"/>
  <c r="M175" i="118"/>
  <c r="J175" i="118"/>
  <c r="G175" i="118"/>
  <c r="D175" i="118"/>
  <c r="M174" i="118"/>
  <c r="J174" i="118"/>
  <c r="G174" i="118"/>
  <c r="D174" i="118"/>
  <c r="M173" i="118"/>
  <c r="J173" i="118"/>
  <c r="G173" i="118"/>
  <c r="D173" i="118"/>
  <c r="M172" i="118"/>
  <c r="J172" i="118"/>
  <c r="G172" i="118"/>
  <c r="D172" i="118"/>
  <c r="P171" i="118"/>
  <c r="M171" i="118"/>
  <c r="J171" i="118"/>
  <c r="G171" i="118"/>
  <c r="D171" i="118"/>
  <c r="P170" i="118"/>
  <c r="M170" i="118"/>
  <c r="J170" i="118"/>
  <c r="G170" i="118"/>
  <c r="D170" i="118"/>
  <c r="P169" i="118"/>
  <c r="M169" i="118"/>
  <c r="J169" i="118"/>
  <c r="G169" i="118"/>
  <c r="D169" i="118"/>
  <c r="P168" i="118"/>
  <c r="M168" i="118"/>
  <c r="J168" i="118"/>
  <c r="G168" i="118"/>
  <c r="D168" i="118"/>
  <c r="P167" i="118"/>
  <c r="M167" i="118"/>
  <c r="J167" i="118"/>
  <c r="G167" i="118"/>
  <c r="D167" i="118"/>
  <c r="P166" i="118"/>
  <c r="M166" i="118"/>
  <c r="J166" i="118"/>
  <c r="G166" i="118"/>
  <c r="D166" i="118"/>
  <c r="P165" i="118"/>
  <c r="M165" i="118"/>
  <c r="J165" i="118"/>
  <c r="G165" i="118"/>
  <c r="D165" i="118"/>
  <c r="P164" i="118"/>
  <c r="M164" i="118"/>
  <c r="J164" i="118"/>
  <c r="G164" i="118"/>
  <c r="D164" i="118"/>
  <c r="P163" i="118"/>
  <c r="M163" i="118"/>
  <c r="J163" i="118"/>
  <c r="G163" i="118"/>
  <c r="D163" i="118"/>
  <c r="P162" i="118"/>
  <c r="M162" i="118"/>
  <c r="J162" i="118"/>
  <c r="G162" i="118"/>
  <c r="D162" i="118"/>
  <c r="P161" i="118"/>
  <c r="M161" i="118"/>
  <c r="J161" i="118"/>
  <c r="G161" i="118"/>
  <c r="D161" i="118"/>
  <c r="P160" i="118"/>
  <c r="J160" i="118"/>
  <c r="G160" i="118"/>
  <c r="D160" i="118"/>
  <c r="P159" i="118"/>
  <c r="M159" i="118"/>
  <c r="J159" i="118"/>
  <c r="G159" i="118"/>
  <c r="D159" i="118"/>
  <c r="P158" i="118"/>
  <c r="M158" i="118"/>
  <c r="J158" i="118"/>
  <c r="G158" i="118"/>
  <c r="D158" i="118"/>
  <c r="P157" i="118"/>
  <c r="M157" i="118"/>
  <c r="J157" i="118"/>
  <c r="G157" i="118"/>
  <c r="D157" i="118"/>
  <c r="P156" i="118"/>
  <c r="M156" i="118"/>
  <c r="J156" i="118"/>
  <c r="G156" i="118"/>
  <c r="D156" i="118"/>
  <c r="P155" i="118"/>
  <c r="M155" i="118"/>
  <c r="J155" i="118"/>
  <c r="G155" i="118"/>
  <c r="D155" i="118"/>
  <c r="P154" i="118"/>
  <c r="M154" i="118"/>
  <c r="J154" i="118"/>
  <c r="G154" i="118"/>
  <c r="D154" i="118"/>
  <c r="P153" i="118"/>
  <c r="M153" i="118"/>
  <c r="J153" i="118"/>
  <c r="G153" i="118"/>
  <c r="D153" i="118"/>
  <c r="P152" i="118"/>
  <c r="M152" i="118"/>
  <c r="J152" i="118"/>
  <c r="G152" i="118"/>
  <c r="D152" i="118"/>
  <c r="P151" i="118"/>
  <c r="M151" i="118"/>
  <c r="J151" i="118"/>
  <c r="G151" i="118"/>
  <c r="D151" i="118"/>
  <c r="P150" i="118"/>
  <c r="M150" i="118"/>
  <c r="J150" i="118"/>
  <c r="G150" i="118"/>
  <c r="D150" i="118"/>
  <c r="P149" i="118"/>
  <c r="M149" i="118"/>
  <c r="J149" i="118"/>
  <c r="G149" i="118"/>
  <c r="D149" i="118"/>
  <c r="P148" i="118"/>
  <c r="M148" i="118"/>
  <c r="J148" i="118"/>
  <c r="G148" i="118"/>
  <c r="D148" i="118"/>
  <c r="P147" i="118"/>
  <c r="M147" i="118"/>
  <c r="J147" i="118"/>
  <c r="G147" i="118"/>
  <c r="D147" i="118"/>
  <c r="P146" i="118"/>
  <c r="M146" i="118"/>
  <c r="J146" i="118"/>
  <c r="G146" i="118"/>
  <c r="D146" i="118"/>
  <c r="P145" i="118"/>
  <c r="M145" i="118"/>
  <c r="J145" i="118"/>
  <c r="G145" i="118"/>
  <c r="D145" i="118"/>
  <c r="P144" i="118"/>
  <c r="M144" i="118"/>
  <c r="J144" i="118"/>
  <c r="G144" i="118"/>
  <c r="D144" i="118"/>
  <c r="P143" i="118"/>
  <c r="M143" i="118"/>
  <c r="J143" i="118"/>
  <c r="G143" i="118"/>
  <c r="D143" i="118"/>
  <c r="P142" i="118"/>
  <c r="M142" i="118"/>
  <c r="J142" i="118"/>
  <c r="G142" i="118"/>
  <c r="D142" i="118"/>
  <c r="P141" i="118"/>
  <c r="M141" i="118"/>
  <c r="J141" i="118"/>
  <c r="G141" i="118"/>
  <c r="D141" i="118"/>
  <c r="P140" i="118"/>
  <c r="M140" i="118"/>
  <c r="J140" i="118"/>
  <c r="G140" i="118"/>
  <c r="D140" i="118"/>
  <c r="P139" i="118"/>
  <c r="M139" i="118"/>
  <c r="J139" i="118"/>
  <c r="G139" i="118"/>
  <c r="D139" i="118"/>
  <c r="P138" i="118"/>
  <c r="M138" i="118"/>
  <c r="J138" i="118"/>
  <c r="G138" i="118"/>
  <c r="D138" i="118"/>
  <c r="P137" i="118"/>
  <c r="M137" i="118"/>
  <c r="J137" i="118"/>
  <c r="G137" i="118"/>
  <c r="D137" i="118"/>
  <c r="P136" i="118"/>
  <c r="M136" i="118"/>
  <c r="J136" i="118"/>
  <c r="G136" i="118"/>
  <c r="D136" i="118"/>
  <c r="P135" i="118"/>
  <c r="M135" i="118"/>
  <c r="J135" i="118"/>
  <c r="G135" i="118"/>
  <c r="D135" i="118"/>
  <c r="P134" i="118"/>
  <c r="M134" i="118"/>
  <c r="J134" i="118"/>
  <c r="G134" i="118"/>
  <c r="D134" i="118"/>
  <c r="P133" i="118"/>
  <c r="M133" i="118"/>
  <c r="J133" i="118"/>
  <c r="G133" i="118"/>
  <c r="D133" i="118"/>
  <c r="P132" i="118"/>
  <c r="M132" i="118"/>
  <c r="J132" i="118"/>
  <c r="G132" i="118"/>
  <c r="D132" i="118"/>
  <c r="P131" i="118"/>
  <c r="M131" i="118"/>
  <c r="J131" i="118"/>
  <c r="G131" i="118"/>
  <c r="D131" i="118"/>
  <c r="P130" i="118"/>
  <c r="M130" i="118"/>
  <c r="J130" i="118"/>
  <c r="G130" i="118"/>
  <c r="D130" i="118"/>
  <c r="P129" i="118"/>
  <c r="M129" i="118"/>
  <c r="J129" i="118"/>
  <c r="G129" i="118"/>
  <c r="D129" i="118"/>
  <c r="P128" i="118"/>
  <c r="M128" i="118"/>
  <c r="J128" i="118"/>
  <c r="G128" i="118"/>
  <c r="D128" i="118"/>
  <c r="P127" i="118"/>
  <c r="M127" i="118"/>
  <c r="J127" i="118"/>
  <c r="G127" i="118"/>
  <c r="D127" i="118"/>
  <c r="P126" i="118"/>
  <c r="M126" i="118"/>
  <c r="J126" i="118"/>
  <c r="G126" i="118"/>
  <c r="D126" i="118"/>
  <c r="P125" i="118"/>
  <c r="M125" i="118"/>
  <c r="J125" i="118"/>
  <c r="G125" i="118"/>
  <c r="D125" i="118"/>
  <c r="P124" i="118"/>
  <c r="M124" i="118"/>
  <c r="J124" i="118"/>
  <c r="G124" i="118"/>
  <c r="D124" i="118"/>
  <c r="P123" i="118"/>
  <c r="M123" i="118"/>
  <c r="J123" i="118"/>
  <c r="G123" i="118"/>
  <c r="D123" i="118"/>
  <c r="P122" i="118"/>
  <c r="M122" i="118"/>
  <c r="J122" i="118"/>
  <c r="G122" i="118"/>
  <c r="D122" i="118"/>
  <c r="P121" i="118"/>
  <c r="M121" i="118"/>
  <c r="J121" i="118"/>
  <c r="G121" i="118"/>
  <c r="D121" i="118"/>
  <c r="P120" i="118"/>
  <c r="M120" i="118"/>
  <c r="J120" i="118"/>
  <c r="G120" i="118"/>
  <c r="D120" i="118"/>
  <c r="P119" i="118"/>
  <c r="M119" i="118"/>
  <c r="J119" i="118"/>
  <c r="G119" i="118"/>
  <c r="D119" i="118"/>
  <c r="P118" i="118"/>
  <c r="M118" i="118"/>
  <c r="J118" i="118"/>
  <c r="G118" i="118"/>
  <c r="D118" i="118"/>
  <c r="P117" i="118"/>
  <c r="M117" i="118"/>
  <c r="J117" i="118"/>
  <c r="G117" i="118"/>
  <c r="D117" i="118"/>
  <c r="P116" i="118"/>
  <c r="M116" i="118"/>
  <c r="J116" i="118"/>
  <c r="G116" i="118"/>
  <c r="D116" i="118"/>
  <c r="P115" i="118"/>
  <c r="M115" i="118"/>
  <c r="J115" i="118"/>
  <c r="G115" i="118"/>
  <c r="D115" i="118"/>
  <c r="P114" i="118"/>
  <c r="M114" i="118"/>
  <c r="J114" i="118"/>
  <c r="G114" i="118"/>
  <c r="D114" i="118"/>
  <c r="P113" i="118"/>
  <c r="M113" i="118"/>
  <c r="J113" i="118"/>
  <c r="G113" i="118"/>
  <c r="D113" i="118"/>
  <c r="P112" i="118"/>
  <c r="M112" i="118"/>
  <c r="J112" i="118"/>
  <c r="G112" i="118"/>
  <c r="D112" i="118"/>
  <c r="P111" i="118"/>
  <c r="M111" i="118"/>
  <c r="J111" i="118"/>
  <c r="G111" i="118"/>
  <c r="D111" i="118"/>
  <c r="P110" i="118"/>
  <c r="M110" i="118"/>
  <c r="J110" i="118"/>
  <c r="G110" i="118"/>
  <c r="D110" i="118"/>
  <c r="P109" i="118"/>
  <c r="M109" i="118"/>
  <c r="J109" i="118"/>
  <c r="G109" i="118"/>
  <c r="D109" i="118"/>
  <c r="P108" i="118"/>
  <c r="M108" i="118"/>
  <c r="J108" i="118"/>
  <c r="G108" i="118"/>
  <c r="D108" i="118"/>
  <c r="P107" i="118"/>
  <c r="M107" i="118"/>
  <c r="G107" i="118"/>
  <c r="D107" i="118"/>
  <c r="P106" i="118"/>
  <c r="M106" i="118"/>
  <c r="G106" i="118"/>
  <c r="D106" i="118"/>
  <c r="P105" i="118"/>
  <c r="M105" i="118"/>
  <c r="G105" i="118"/>
  <c r="D105" i="118"/>
  <c r="P104" i="118"/>
  <c r="M104" i="118"/>
  <c r="J104" i="118"/>
  <c r="G104" i="118"/>
  <c r="D104" i="118"/>
  <c r="P103" i="118"/>
  <c r="M103" i="118"/>
  <c r="J103" i="118"/>
  <c r="G103" i="118"/>
  <c r="D103" i="118"/>
  <c r="P102" i="118"/>
  <c r="M102" i="118"/>
  <c r="J102" i="118"/>
  <c r="G102" i="118"/>
  <c r="D102" i="118"/>
  <c r="P101" i="118"/>
  <c r="M101" i="118"/>
  <c r="J101" i="118"/>
  <c r="G101" i="118"/>
  <c r="D101" i="118"/>
  <c r="P100" i="118"/>
  <c r="M100" i="118"/>
  <c r="J100" i="118"/>
  <c r="G100" i="118"/>
  <c r="D100" i="118"/>
  <c r="P99" i="118"/>
  <c r="M99" i="118"/>
  <c r="J99" i="118"/>
  <c r="G99" i="118"/>
  <c r="D99" i="118"/>
  <c r="P98" i="118"/>
  <c r="M98" i="118"/>
  <c r="J98" i="118"/>
  <c r="G98" i="118"/>
  <c r="D98" i="118"/>
  <c r="P97" i="118"/>
  <c r="M97" i="118"/>
  <c r="J97" i="118"/>
  <c r="G97" i="118"/>
  <c r="D97" i="118"/>
  <c r="P96" i="118"/>
  <c r="M96" i="118"/>
  <c r="J96" i="118"/>
  <c r="G96" i="118"/>
  <c r="D96" i="118"/>
  <c r="P95" i="118"/>
  <c r="M95" i="118"/>
  <c r="J95" i="118"/>
  <c r="G95" i="118"/>
  <c r="D95" i="118"/>
  <c r="P94" i="118"/>
  <c r="M94" i="118"/>
  <c r="J94" i="118"/>
  <c r="G94" i="118"/>
  <c r="D94" i="118"/>
  <c r="P93" i="118"/>
  <c r="M93" i="118"/>
  <c r="J93" i="118"/>
  <c r="G93" i="118"/>
  <c r="D93" i="118"/>
  <c r="P92" i="118"/>
  <c r="M92" i="118"/>
  <c r="J92" i="118"/>
  <c r="G92" i="118"/>
  <c r="D92" i="118"/>
  <c r="P91" i="118"/>
  <c r="M91" i="118"/>
  <c r="J91" i="118"/>
  <c r="G91" i="118"/>
  <c r="D91" i="118"/>
  <c r="P90" i="118"/>
  <c r="M90" i="118"/>
  <c r="J90" i="118"/>
  <c r="G90" i="118"/>
  <c r="D90" i="118"/>
  <c r="P89" i="118"/>
  <c r="M89" i="118"/>
  <c r="J89" i="118"/>
  <c r="G89" i="118"/>
  <c r="D89" i="118"/>
  <c r="P88" i="118"/>
  <c r="M88" i="118"/>
  <c r="J88" i="118"/>
  <c r="G88" i="118"/>
  <c r="D88" i="118"/>
  <c r="P87" i="118"/>
  <c r="M87" i="118"/>
  <c r="J87" i="118"/>
  <c r="G87" i="118"/>
  <c r="D87" i="118"/>
  <c r="P86" i="118"/>
  <c r="M86" i="118"/>
  <c r="J86" i="118"/>
  <c r="G86" i="118"/>
  <c r="D86" i="118"/>
  <c r="P85" i="118"/>
  <c r="M85" i="118"/>
  <c r="J85" i="118"/>
  <c r="G85" i="118"/>
  <c r="D85" i="118"/>
  <c r="P84" i="118"/>
  <c r="M84" i="118"/>
  <c r="J84" i="118"/>
  <c r="G84" i="118"/>
  <c r="D84" i="118"/>
  <c r="P83" i="118"/>
  <c r="M83" i="118"/>
  <c r="J83" i="118"/>
  <c r="G83" i="118"/>
  <c r="D83" i="118"/>
  <c r="P82" i="118"/>
  <c r="M82" i="118"/>
  <c r="J82" i="118"/>
  <c r="G82" i="118"/>
  <c r="D82" i="118"/>
  <c r="P81" i="118"/>
  <c r="M81" i="118"/>
  <c r="J81" i="118"/>
  <c r="G81" i="118"/>
  <c r="D81" i="118"/>
  <c r="P80" i="118"/>
  <c r="M80" i="118"/>
  <c r="J80" i="118"/>
  <c r="G80" i="118"/>
  <c r="D80" i="118"/>
  <c r="P79" i="118"/>
  <c r="M79" i="118"/>
  <c r="J79" i="118"/>
  <c r="G79" i="118"/>
  <c r="D79" i="118"/>
  <c r="P78" i="118"/>
  <c r="M78" i="118"/>
  <c r="J78" i="118"/>
  <c r="G78" i="118"/>
  <c r="D78" i="118"/>
  <c r="P77" i="118"/>
  <c r="M77" i="118"/>
  <c r="J77" i="118"/>
  <c r="G77" i="118"/>
  <c r="D77" i="118"/>
  <c r="P76" i="118"/>
  <c r="M76" i="118"/>
  <c r="J76" i="118"/>
  <c r="G76" i="118"/>
  <c r="D76" i="118"/>
  <c r="P75" i="118"/>
  <c r="M75" i="118"/>
  <c r="J75" i="118"/>
  <c r="G75" i="118"/>
  <c r="D75" i="118"/>
  <c r="P74" i="118"/>
  <c r="M74" i="118"/>
  <c r="J74" i="118"/>
  <c r="G74" i="118"/>
  <c r="D74" i="118"/>
  <c r="P73" i="118"/>
  <c r="M73" i="118"/>
  <c r="J73" i="118"/>
  <c r="G73" i="118"/>
  <c r="D73" i="118"/>
  <c r="P72" i="118"/>
  <c r="M72" i="118"/>
  <c r="J72" i="118"/>
  <c r="G72" i="118"/>
  <c r="D72" i="118"/>
  <c r="P71" i="118"/>
  <c r="M71" i="118"/>
  <c r="J71" i="118"/>
  <c r="G71" i="118"/>
  <c r="D71" i="118"/>
  <c r="P70" i="118"/>
  <c r="M70" i="118"/>
  <c r="J70" i="118"/>
  <c r="G70" i="118"/>
  <c r="D70" i="118"/>
  <c r="P69" i="118"/>
  <c r="M69" i="118"/>
  <c r="J69" i="118"/>
  <c r="G69" i="118"/>
  <c r="D69" i="118"/>
  <c r="P68" i="118"/>
  <c r="M68" i="118"/>
  <c r="J68" i="118"/>
  <c r="G68" i="118"/>
  <c r="D68" i="118"/>
  <c r="P67" i="118"/>
  <c r="M67" i="118"/>
  <c r="J67" i="118"/>
  <c r="G67" i="118"/>
  <c r="D67" i="118"/>
  <c r="P66" i="118"/>
  <c r="M66" i="118"/>
  <c r="J66" i="118"/>
  <c r="G66" i="118"/>
  <c r="D66" i="118"/>
  <c r="P65" i="118"/>
  <c r="M65" i="118"/>
  <c r="J65" i="118"/>
  <c r="G65" i="118"/>
  <c r="D65" i="118"/>
  <c r="P64" i="118"/>
  <c r="M64" i="118"/>
  <c r="J64" i="118"/>
  <c r="G64" i="118"/>
  <c r="D64" i="118"/>
  <c r="P63" i="118"/>
  <c r="M63" i="118"/>
  <c r="J63" i="118"/>
  <c r="G63" i="118"/>
  <c r="D63" i="118"/>
  <c r="P62" i="118"/>
  <c r="M62" i="118"/>
  <c r="J62" i="118"/>
  <c r="G62" i="118"/>
  <c r="D62" i="118"/>
  <c r="P61" i="118"/>
  <c r="M61" i="118"/>
  <c r="J61" i="118"/>
  <c r="G61" i="118"/>
  <c r="D61" i="118"/>
  <c r="P60" i="118"/>
  <c r="M60" i="118"/>
  <c r="J60" i="118"/>
  <c r="G60" i="118"/>
  <c r="D60" i="118"/>
  <c r="P59" i="118"/>
  <c r="M59" i="118"/>
  <c r="J59" i="118"/>
  <c r="G59" i="118"/>
  <c r="D59" i="118"/>
  <c r="P58" i="118"/>
  <c r="M58" i="118"/>
  <c r="J58" i="118"/>
  <c r="G58" i="118"/>
  <c r="D58" i="118"/>
  <c r="P57" i="118"/>
  <c r="M57" i="118"/>
  <c r="J57" i="118"/>
  <c r="G57" i="118"/>
  <c r="D57" i="118"/>
  <c r="P56" i="118"/>
  <c r="M56" i="118"/>
  <c r="J56" i="118"/>
  <c r="G56" i="118"/>
  <c r="D56" i="118"/>
  <c r="P55" i="118"/>
  <c r="M55" i="118"/>
  <c r="J55" i="118"/>
  <c r="G55" i="118"/>
  <c r="D55" i="118"/>
  <c r="P54" i="118"/>
  <c r="M54" i="118"/>
  <c r="J54" i="118"/>
  <c r="G54" i="118"/>
  <c r="D54" i="118"/>
  <c r="P53" i="118"/>
  <c r="M53" i="118"/>
  <c r="J53" i="118"/>
  <c r="G53" i="118"/>
  <c r="D53" i="118"/>
  <c r="P52" i="118"/>
  <c r="M52" i="118"/>
  <c r="J52" i="118"/>
  <c r="G52" i="118"/>
  <c r="D52" i="118"/>
  <c r="P51" i="118"/>
  <c r="M51" i="118"/>
  <c r="J51" i="118"/>
  <c r="G51" i="118"/>
  <c r="D51" i="118"/>
  <c r="P50" i="118"/>
  <c r="M50" i="118"/>
  <c r="J50" i="118"/>
  <c r="G50" i="118"/>
  <c r="D50" i="118"/>
  <c r="P49" i="118"/>
  <c r="M49" i="118"/>
  <c r="J49" i="118"/>
  <c r="G49" i="118"/>
  <c r="D49" i="118"/>
  <c r="P48" i="118"/>
  <c r="M48" i="118"/>
  <c r="J48" i="118"/>
  <c r="G48" i="118"/>
  <c r="D48" i="118"/>
  <c r="P47" i="118"/>
  <c r="M47" i="118"/>
  <c r="J47" i="118"/>
  <c r="G47" i="118"/>
  <c r="D47" i="118"/>
  <c r="P46" i="118"/>
  <c r="M46" i="118"/>
  <c r="J46" i="118"/>
  <c r="G46" i="118"/>
  <c r="D46" i="118"/>
  <c r="P45" i="118"/>
  <c r="M45" i="118"/>
  <c r="J45" i="118"/>
  <c r="G45" i="118"/>
  <c r="D45" i="118"/>
  <c r="P44" i="118"/>
  <c r="M44" i="118"/>
  <c r="J44" i="118"/>
  <c r="G44" i="118"/>
  <c r="D44" i="118"/>
  <c r="P43" i="118"/>
  <c r="M43" i="118"/>
  <c r="J43" i="118"/>
  <c r="G43" i="118"/>
  <c r="D43" i="118"/>
  <c r="P42" i="118"/>
  <c r="M42" i="118"/>
  <c r="J42" i="118"/>
  <c r="G42" i="118"/>
  <c r="D42" i="118"/>
  <c r="P41" i="118"/>
  <c r="M41" i="118"/>
  <c r="J41" i="118"/>
  <c r="G41" i="118"/>
  <c r="D41" i="118"/>
  <c r="P40" i="118"/>
  <c r="M40" i="118"/>
  <c r="J40" i="118"/>
  <c r="G40" i="118"/>
  <c r="D40" i="118"/>
  <c r="P39" i="118"/>
  <c r="M39" i="118"/>
  <c r="J39" i="118"/>
  <c r="G39" i="118"/>
  <c r="D39" i="118"/>
  <c r="P38" i="118"/>
  <c r="M38" i="118"/>
  <c r="J38" i="118"/>
  <c r="G38" i="118"/>
  <c r="D38" i="118"/>
  <c r="P37" i="118"/>
  <c r="M37" i="118"/>
  <c r="J37" i="118"/>
  <c r="G37" i="118"/>
  <c r="D37" i="118"/>
  <c r="P36" i="118"/>
  <c r="M36" i="118"/>
  <c r="J36" i="118"/>
  <c r="G36" i="118"/>
  <c r="D36" i="118"/>
  <c r="P35" i="118"/>
  <c r="M35" i="118"/>
  <c r="J35" i="118"/>
  <c r="G35" i="118"/>
  <c r="D35" i="118"/>
  <c r="P34" i="118"/>
  <c r="M34" i="118"/>
  <c r="J34" i="118"/>
  <c r="G34" i="118"/>
  <c r="D34" i="118"/>
  <c r="P33" i="118"/>
  <c r="M33" i="118"/>
  <c r="J33" i="118"/>
  <c r="G33" i="118"/>
  <c r="D33" i="118"/>
  <c r="P32" i="118"/>
  <c r="M32" i="118"/>
  <c r="J32" i="118"/>
  <c r="G32" i="118"/>
  <c r="D32" i="118"/>
  <c r="P31" i="118"/>
  <c r="M31" i="118"/>
  <c r="J31" i="118"/>
  <c r="G31" i="118"/>
  <c r="D31" i="118"/>
  <c r="P30" i="118"/>
  <c r="M30" i="118"/>
  <c r="J30" i="118"/>
  <c r="G30" i="118"/>
  <c r="D30" i="118"/>
  <c r="P29" i="118"/>
  <c r="M29" i="118"/>
  <c r="J29" i="118"/>
  <c r="G29" i="118"/>
  <c r="D29" i="118"/>
  <c r="P28" i="118"/>
  <c r="M28" i="118"/>
  <c r="J28" i="118"/>
  <c r="G28" i="118"/>
  <c r="D28" i="118"/>
  <c r="P27" i="118"/>
  <c r="M27" i="118"/>
  <c r="J27" i="118"/>
  <c r="G27" i="118"/>
  <c r="D27" i="118"/>
  <c r="P26" i="118"/>
  <c r="M26" i="118"/>
  <c r="J26" i="118"/>
  <c r="G26" i="118"/>
  <c r="D26" i="118"/>
  <c r="P25" i="118"/>
  <c r="M25" i="118"/>
  <c r="J25" i="118"/>
  <c r="G25" i="118"/>
  <c r="D25" i="118"/>
  <c r="P24" i="118"/>
  <c r="M24" i="118"/>
  <c r="J24" i="118"/>
  <c r="G24" i="118"/>
  <c r="D24" i="118"/>
  <c r="P23" i="118"/>
  <c r="M23" i="118"/>
  <c r="J23" i="118"/>
  <c r="G23" i="118"/>
  <c r="D23" i="118"/>
  <c r="P22" i="118"/>
  <c r="M22" i="118"/>
  <c r="J22" i="118"/>
  <c r="G22" i="118"/>
  <c r="D22" i="118"/>
  <c r="P21" i="118"/>
  <c r="M21" i="118"/>
  <c r="J21" i="118"/>
  <c r="G21" i="118"/>
  <c r="D21" i="118"/>
  <c r="P20" i="118"/>
  <c r="M20" i="118"/>
  <c r="J20" i="118"/>
  <c r="G20" i="118"/>
  <c r="D20" i="118"/>
  <c r="P171" i="132" l="1"/>
  <c r="M224" i="132"/>
  <c r="M223" i="132"/>
  <c r="M222" i="132"/>
  <c r="M221" i="132"/>
  <c r="M220" i="132"/>
  <c r="M219" i="132"/>
  <c r="M218" i="132"/>
  <c r="M217" i="132"/>
  <c r="M216" i="132"/>
  <c r="M215" i="132"/>
  <c r="M214" i="132"/>
  <c r="M213" i="132"/>
  <c r="M212" i="132"/>
  <c r="M211" i="132"/>
  <c r="M171" i="132"/>
  <c r="M170" i="132"/>
  <c r="M169" i="132"/>
  <c r="M168" i="132"/>
  <c r="M167" i="132"/>
  <c r="M166" i="132"/>
  <c r="M165" i="132"/>
  <c r="M164" i="132"/>
  <c r="M163" i="132"/>
  <c r="M162" i="132"/>
  <c r="M161" i="132"/>
  <c r="J201" i="132"/>
  <c r="J200" i="132"/>
  <c r="J199" i="132"/>
  <c r="J198" i="132"/>
  <c r="J197" i="132"/>
  <c r="J196" i="132"/>
  <c r="J195" i="132"/>
  <c r="J194" i="132"/>
  <c r="J193" i="132"/>
  <c r="J192" i="132"/>
  <c r="J19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P228" i="132"/>
  <c r="M228" i="132"/>
  <c r="J228" i="132"/>
  <c r="G228" i="132"/>
  <c r="D228" i="132"/>
  <c r="P227" i="132"/>
  <c r="M227" i="132"/>
  <c r="J227" i="132"/>
  <c r="G227" i="132"/>
  <c r="D227" i="132"/>
  <c r="P226" i="132"/>
  <c r="M226" i="132"/>
  <c r="J226" i="132"/>
  <c r="G226" i="132"/>
  <c r="D226" i="132"/>
  <c r="P225" i="132"/>
  <c r="M225" i="132"/>
  <c r="J225" i="132"/>
  <c r="G225" i="132"/>
  <c r="D225" i="132"/>
  <c r="P224" i="132"/>
  <c r="J224" i="132"/>
  <c r="G224" i="132"/>
  <c r="D224" i="132"/>
  <c r="P223" i="132"/>
  <c r="J223" i="132"/>
  <c r="G223" i="132"/>
  <c r="D223" i="132"/>
  <c r="P222" i="132"/>
  <c r="J222" i="132"/>
  <c r="G222" i="132"/>
  <c r="D222" i="132"/>
  <c r="P221" i="132"/>
  <c r="J221" i="132"/>
  <c r="G221" i="132"/>
  <c r="D221" i="132"/>
  <c r="P220" i="132"/>
  <c r="J220" i="132"/>
  <c r="G220" i="132"/>
  <c r="D220" i="132"/>
  <c r="P219" i="132"/>
  <c r="J219" i="132"/>
  <c r="G219" i="132"/>
  <c r="D219" i="132"/>
  <c r="P218" i="132"/>
  <c r="J218" i="132"/>
  <c r="G218" i="132"/>
  <c r="D218" i="132"/>
  <c r="P217" i="132"/>
  <c r="J217" i="132"/>
  <c r="G217" i="132"/>
  <c r="D217" i="132"/>
  <c r="P216" i="132"/>
  <c r="J216" i="132"/>
  <c r="G216" i="132"/>
  <c r="D216" i="132"/>
  <c r="P215" i="132"/>
  <c r="J215" i="132"/>
  <c r="G215" i="132"/>
  <c r="D215" i="132"/>
  <c r="P214" i="132"/>
  <c r="J214" i="132"/>
  <c r="G214" i="132"/>
  <c r="D214" i="132"/>
  <c r="P213" i="132"/>
  <c r="J213" i="132"/>
  <c r="G213" i="132"/>
  <c r="D213" i="132"/>
  <c r="P212" i="132"/>
  <c r="J212" i="132"/>
  <c r="G212" i="132"/>
  <c r="D212" i="132"/>
  <c r="P211" i="132"/>
  <c r="J211" i="132"/>
  <c r="G211" i="132"/>
  <c r="D211" i="132"/>
  <c r="P210" i="132"/>
  <c r="M210" i="132"/>
  <c r="J210" i="132"/>
  <c r="G210" i="132"/>
  <c r="D210" i="132"/>
  <c r="P209" i="132"/>
  <c r="M209" i="132"/>
  <c r="J209" i="132"/>
  <c r="G209" i="132"/>
  <c r="D209" i="132"/>
  <c r="P208" i="132"/>
  <c r="M208" i="132"/>
  <c r="J208" i="132"/>
  <c r="G208" i="132"/>
  <c r="D208" i="132"/>
  <c r="P207" i="132"/>
  <c r="M207" i="132"/>
  <c r="J207" i="132"/>
  <c r="G207" i="132"/>
  <c r="D207" i="132"/>
  <c r="P206" i="132"/>
  <c r="M206" i="132"/>
  <c r="J206" i="132"/>
  <c r="G206" i="132"/>
  <c r="D206" i="132"/>
  <c r="P205" i="132"/>
  <c r="M205" i="132"/>
  <c r="J205" i="132"/>
  <c r="G205" i="132"/>
  <c r="D205" i="132"/>
  <c r="P204" i="132"/>
  <c r="M204" i="132"/>
  <c r="J204" i="132"/>
  <c r="G204" i="132"/>
  <c r="D204" i="132"/>
  <c r="P203" i="132"/>
  <c r="M203" i="132"/>
  <c r="J203" i="132"/>
  <c r="G203" i="132"/>
  <c r="D203" i="132"/>
  <c r="P202" i="132"/>
  <c r="M202" i="132"/>
  <c r="J202" i="132"/>
  <c r="G202" i="132"/>
  <c r="D202" i="132"/>
  <c r="P201" i="132"/>
  <c r="M201" i="132"/>
  <c r="G201" i="132"/>
  <c r="D201" i="132"/>
  <c r="P200" i="132"/>
  <c r="M200" i="132"/>
  <c r="G200" i="132"/>
  <c r="D200" i="132"/>
  <c r="P199" i="132"/>
  <c r="M199" i="132"/>
  <c r="G199" i="132"/>
  <c r="D199" i="132"/>
  <c r="P198" i="132"/>
  <c r="M198" i="132"/>
  <c r="G198" i="132"/>
  <c r="D198" i="132"/>
  <c r="P197" i="132"/>
  <c r="M197" i="132"/>
  <c r="G197" i="132"/>
  <c r="D197" i="132"/>
  <c r="P196" i="132"/>
  <c r="M196" i="132"/>
  <c r="G196" i="132"/>
  <c r="D196" i="132"/>
  <c r="P195" i="132"/>
  <c r="M195" i="132"/>
  <c r="G195" i="132"/>
  <c r="D195" i="132"/>
  <c r="P194" i="132"/>
  <c r="M194" i="132"/>
  <c r="G194" i="132"/>
  <c r="D194" i="132"/>
  <c r="P193" i="132"/>
  <c r="M193" i="132"/>
  <c r="G193" i="132"/>
  <c r="D193" i="132"/>
  <c r="P192" i="132"/>
  <c r="M192" i="132"/>
  <c r="G192" i="132"/>
  <c r="D192" i="132"/>
  <c r="P191" i="132"/>
  <c r="M191" i="132"/>
  <c r="G191" i="132"/>
  <c r="D191" i="132"/>
  <c r="P190" i="132"/>
  <c r="M190" i="132"/>
  <c r="J190" i="132"/>
  <c r="G190" i="132"/>
  <c r="D190" i="132"/>
  <c r="P189" i="132"/>
  <c r="M189" i="132"/>
  <c r="J189" i="132"/>
  <c r="G189" i="132"/>
  <c r="D189" i="132"/>
  <c r="P188" i="132"/>
  <c r="M188" i="132"/>
  <c r="J188" i="132"/>
  <c r="G188" i="132"/>
  <c r="D188" i="132"/>
  <c r="P187" i="132"/>
  <c r="M187" i="132"/>
  <c r="J187" i="132"/>
  <c r="G187" i="132"/>
  <c r="D187" i="132"/>
  <c r="P186" i="132"/>
  <c r="M186" i="132"/>
  <c r="J186" i="132"/>
  <c r="G186" i="132"/>
  <c r="D186" i="132"/>
  <c r="P185" i="132"/>
  <c r="M185" i="132"/>
  <c r="J185" i="132"/>
  <c r="G185" i="132"/>
  <c r="D185" i="132"/>
  <c r="P184" i="132"/>
  <c r="M184" i="132"/>
  <c r="J184" i="132"/>
  <c r="G184" i="132"/>
  <c r="D184" i="132"/>
  <c r="P183" i="132"/>
  <c r="M183" i="132"/>
  <c r="J183" i="132"/>
  <c r="G183" i="132"/>
  <c r="D183" i="132"/>
  <c r="P182" i="132"/>
  <c r="M182" i="132"/>
  <c r="J182" i="132"/>
  <c r="G182" i="132"/>
  <c r="D182" i="132"/>
  <c r="P181" i="132"/>
  <c r="M181" i="132"/>
  <c r="J181" i="132"/>
  <c r="G181" i="132"/>
  <c r="D181" i="132"/>
  <c r="P180" i="132"/>
  <c r="M180" i="132"/>
  <c r="J180" i="132"/>
  <c r="G180" i="132"/>
  <c r="D180" i="132"/>
  <c r="P179" i="132"/>
  <c r="M179" i="132"/>
  <c r="J179" i="132"/>
  <c r="G179" i="132"/>
  <c r="D179" i="132"/>
  <c r="P178" i="132"/>
  <c r="M178" i="132"/>
  <c r="J178" i="132"/>
  <c r="G178" i="132"/>
  <c r="D178" i="132"/>
  <c r="P177" i="132"/>
  <c r="M177" i="132"/>
  <c r="J177" i="132"/>
  <c r="G177" i="132"/>
  <c r="D177" i="132"/>
  <c r="P176" i="132"/>
  <c r="M176" i="132"/>
  <c r="J176" i="132"/>
  <c r="G176" i="132"/>
  <c r="D176" i="132"/>
  <c r="P175" i="132"/>
  <c r="M175" i="132"/>
  <c r="J175" i="132"/>
  <c r="G175" i="132"/>
  <c r="D175" i="132"/>
  <c r="P174" i="132"/>
  <c r="M174" i="132"/>
  <c r="J174" i="132"/>
  <c r="G174" i="132"/>
  <c r="D174" i="132"/>
  <c r="P173" i="132"/>
  <c r="M173" i="132"/>
  <c r="J173" i="132"/>
  <c r="G173" i="132"/>
  <c r="D173" i="132"/>
  <c r="P172" i="132"/>
  <c r="M172" i="132"/>
  <c r="J172" i="132"/>
  <c r="G172" i="132"/>
  <c r="D172" i="132"/>
  <c r="J171" i="132"/>
  <c r="G171" i="132"/>
  <c r="D171" i="132"/>
  <c r="P170" i="132"/>
  <c r="J170" i="132"/>
  <c r="G170" i="132"/>
  <c r="D170" i="132"/>
  <c r="P169" i="132"/>
  <c r="J169" i="132"/>
  <c r="G169" i="132"/>
  <c r="D169" i="132"/>
  <c r="P168" i="132"/>
  <c r="J168" i="132"/>
  <c r="G168" i="132"/>
  <c r="D168" i="132"/>
  <c r="P167" i="132"/>
  <c r="J167" i="132"/>
  <c r="G167" i="132"/>
  <c r="D167" i="132"/>
  <c r="P166" i="132"/>
  <c r="J166" i="132"/>
  <c r="G166" i="132"/>
  <c r="D166" i="132"/>
  <c r="P165" i="132"/>
  <c r="J165" i="132"/>
  <c r="G165" i="132"/>
  <c r="D165" i="132"/>
  <c r="P164" i="132"/>
  <c r="J164" i="132"/>
  <c r="G164" i="132"/>
  <c r="D164" i="132"/>
  <c r="P163" i="132"/>
  <c r="J163" i="132"/>
  <c r="G163" i="132"/>
  <c r="D163" i="132"/>
  <c r="P162" i="132"/>
  <c r="J162" i="132"/>
  <c r="G162" i="132"/>
  <c r="D162" i="132"/>
  <c r="P161" i="132"/>
  <c r="J161" i="132"/>
  <c r="G161" i="132"/>
  <c r="D161" i="132"/>
  <c r="P160" i="132"/>
  <c r="M160" i="132"/>
  <c r="J160" i="132"/>
  <c r="G160" i="132"/>
  <c r="D160" i="132"/>
  <c r="P159" i="132"/>
  <c r="M159" i="132"/>
  <c r="J159" i="132"/>
  <c r="G159" i="132"/>
  <c r="D159" i="132"/>
  <c r="P158" i="132"/>
  <c r="M158" i="132"/>
  <c r="J158" i="132"/>
  <c r="G158" i="132"/>
  <c r="D158" i="132"/>
  <c r="P157" i="132"/>
  <c r="M157" i="132"/>
  <c r="J157" i="132"/>
  <c r="G157" i="132"/>
  <c r="D157" i="132"/>
  <c r="P156" i="132"/>
  <c r="M156" i="132"/>
  <c r="J156" i="132"/>
  <c r="G156" i="132"/>
  <c r="D156" i="132"/>
  <c r="P155" i="132"/>
  <c r="M155" i="132"/>
  <c r="J155" i="132"/>
  <c r="G155" i="132"/>
  <c r="D155" i="132"/>
  <c r="P154" i="132"/>
  <c r="M154" i="132"/>
  <c r="J154" i="132"/>
  <c r="G154" i="132"/>
  <c r="D154" i="132"/>
  <c r="P153" i="132"/>
  <c r="M153" i="132"/>
  <c r="J153" i="132"/>
  <c r="G153" i="132"/>
  <c r="D153" i="132"/>
  <c r="P152" i="132"/>
  <c r="M152" i="132"/>
  <c r="J152" i="132"/>
  <c r="G152" i="132"/>
  <c r="D152" i="132"/>
  <c r="P151" i="132"/>
  <c r="M151" i="132"/>
  <c r="J151" i="132"/>
  <c r="G151" i="132"/>
  <c r="D151" i="132"/>
  <c r="P150" i="132"/>
  <c r="M150" i="132"/>
  <c r="J150" i="132"/>
  <c r="G150" i="132"/>
  <c r="D150" i="132"/>
  <c r="P149" i="132"/>
  <c r="M149" i="132"/>
  <c r="J149" i="132"/>
  <c r="G149" i="132"/>
  <c r="D149" i="132"/>
  <c r="P148" i="132"/>
  <c r="M148" i="132"/>
  <c r="J148" i="132"/>
  <c r="G148" i="132"/>
  <c r="D148" i="132"/>
  <c r="P147" i="132"/>
  <c r="M147" i="132"/>
  <c r="J147" i="132"/>
  <c r="G147" i="132"/>
  <c r="D147" i="132"/>
  <c r="P146" i="132"/>
  <c r="M146" i="132"/>
  <c r="J146" i="132"/>
  <c r="G146" i="132"/>
  <c r="D146" i="132"/>
  <c r="P145" i="132"/>
  <c r="M145" i="132"/>
  <c r="J145" i="132"/>
  <c r="G145" i="132"/>
  <c r="D145" i="132"/>
  <c r="P144" i="132"/>
  <c r="M144" i="132"/>
  <c r="J144" i="132"/>
  <c r="G144" i="132"/>
  <c r="D144" i="132"/>
  <c r="P143" i="132"/>
  <c r="M143" i="132"/>
  <c r="J143" i="132"/>
  <c r="G143" i="132"/>
  <c r="D143" i="132"/>
  <c r="P142" i="132"/>
  <c r="M142" i="132"/>
  <c r="J142" i="132"/>
  <c r="G142" i="132"/>
  <c r="D142" i="132"/>
  <c r="P141" i="132"/>
  <c r="M141" i="132"/>
  <c r="J141" i="132"/>
  <c r="G141" i="132"/>
  <c r="D141" i="132"/>
  <c r="P140" i="132"/>
  <c r="M140" i="132"/>
  <c r="J140" i="132"/>
  <c r="G140" i="132"/>
  <c r="D140" i="132"/>
  <c r="P139" i="132"/>
  <c r="M139" i="132"/>
  <c r="J139" i="132"/>
  <c r="G139" i="132"/>
  <c r="D139" i="132"/>
  <c r="P138" i="132"/>
  <c r="M138" i="132"/>
  <c r="J138" i="132"/>
  <c r="G138" i="132"/>
  <c r="D138" i="132"/>
  <c r="P137" i="132"/>
  <c r="M137" i="132"/>
  <c r="J137" i="132"/>
  <c r="G137" i="132"/>
  <c r="D137" i="132"/>
  <c r="P136" i="132"/>
  <c r="M136" i="132"/>
  <c r="J136" i="132"/>
  <c r="G136" i="132"/>
  <c r="D136" i="132"/>
  <c r="P135" i="132"/>
  <c r="M135" i="132"/>
  <c r="J135" i="132"/>
  <c r="G135" i="132"/>
  <c r="D135" i="132"/>
  <c r="P134" i="132"/>
  <c r="M134" i="132"/>
  <c r="J134" i="132"/>
  <c r="G134" i="132"/>
  <c r="D134" i="132"/>
  <c r="P133" i="132"/>
  <c r="M133" i="132"/>
  <c r="J133" i="132"/>
  <c r="G133" i="132"/>
  <c r="D133" i="132"/>
  <c r="P132" i="132"/>
  <c r="M132" i="132"/>
  <c r="J132" i="132"/>
  <c r="G132" i="132"/>
  <c r="D132" i="132"/>
  <c r="P131" i="132"/>
  <c r="M131" i="132"/>
  <c r="J131" i="132"/>
  <c r="G131" i="132"/>
  <c r="D131" i="132"/>
  <c r="P130" i="132"/>
  <c r="M130" i="132"/>
  <c r="J130" i="132"/>
  <c r="G130" i="132"/>
  <c r="D130" i="132"/>
  <c r="P129" i="132"/>
  <c r="M129" i="132"/>
  <c r="J129" i="132"/>
  <c r="G129" i="132"/>
  <c r="D129" i="132"/>
  <c r="P128" i="132"/>
  <c r="M128" i="132"/>
  <c r="J128" i="132"/>
  <c r="G128" i="132"/>
  <c r="D128" i="132"/>
  <c r="P127" i="132"/>
  <c r="M127" i="132"/>
  <c r="J127" i="132"/>
  <c r="G127" i="132"/>
  <c r="D127" i="132"/>
  <c r="P126" i="132"/>
  <c r="M126" i="132"/>
  <c r="J126" i="132"/>
  <c r="G126" i="132"/>
  <c r="D126" i="132"/>
  <c r="P125" i="132"/>
  <c r="M125" i="132"/>
  <c r="J125" i="132"/>
  <c r="G125" i="132"/>
  <c r="D125" i="132"/>
  <c r="P124" i="132"/>
  <c r="M124" i="132"/>
  <c r="J124" i="132"/>
  <c r="G124" i="132"/>
  <c r="D124" i="132"/>
  <c r="P123" i="132"/>
  <c r="M123" i="132"/>
  <c r="J123" i="132"/>
  <c r="G123" i="132"/>
  <c r="D123" i="132"/>
  <c r="P122" i="132"/>
  <c r="M122" i="132"/>
  <c r="G122" i="132"/>
  <c r="D122" i="132"/>
  <c r="P121" i="132"/>
  <c r="M121" i="132"/>
  <c r="G121" i="132"/>
  <c r="D121" i="132"/>
  <c r="P120" i="132"/>
  <c r="M120" i="132"/>
  <c r="G120" i="132"/>
  <c r="D120" i="132"/>
  <c r="P119" i="132"/>
  <c r="M119" i="132"/>
  <c r="G119" i="132"/>
  <c r="D119" i="132"/>
  <c r="P118" i="132"/>
  <c r="M118" i="132"/>
  <c r="G118" i="132"/>
  <c r="D118" i="132"/>
  <c r="P117" i="132"/>
  <c r="M117" i="132"/>
  <c r="G117" i="132"/>
  <c r="D117" i="132"/>
  <c r="P116" i="132"/>
  <c r="M116" i="132"/>
  <c r="G116" i="132"/>
  <c r="D116" i="132"/>
  <c r="P115" i="132"/>
  <c r="M115" i="132"/>
  <c r="G115" i="132"/>
  <c r="D115" i="132"/>
  <c r="P114" i="132"/>
  <c r="M114" i="132"/>
  <c r="G114" i="132"/>
  <c r="D114" i="132"/>
  <c r="P113" i="132"/>
  <c r="M113" i="132"/>
  <c r="G113" i="132"/>
  <c r="D113" i="132"/>
  <c r="P112" i="132"/>
  <c r="M112" i="132"/>
  <c r="G112" i="132"/>
  <c r="D112" i="132"/>
  <c r="P111" i="132"/>
  <c r="M111" i="132"/>
  <c r="G111" i="132"/>
  <c r="D111" i="132"/>
  <c r="P110" i="132"/>
  <c r="M110" i="132"/>
  <c r="G110" i="132"/>
  <c r="D110" i="132"/>
  <c r="P109" i="132"/>
  <c r="M109" i="132"/>
  <c r="G109" i="132"/>
  <c r="D109" i="132"/>
  <c r="P108" i="132"/>
  <c r="M108" i="132"/>
  <c r="G108" i="132"/>
  <c r="D108" i="132"/>
  <c r="P107" i="132"/>
  <c r="M107" i="132"/>
  <c r="J107" i="132"/>
  <c r="G107" i="132"/>
  <c r="D107" i="132"/>
  <c r="P106" i="132"/>
  <c r="M106" i="132"/>
  <c r="J106" i="132"/>
  <c r="G106" i="132"/>
  <c r="D106" i="132"/>
  <c r="P105" i="132"/>
  <c r="M105" i="132"/>
  <c r="J105" i="132"/>
  <c r="G105" i="132"/>
  <c r="D105" i="132"/>
  <c r="P104" i="132"/>
  <c r="M104" i="132"/>
  <c r="J104" i="132"/>
  <c r="G104" i="132"/>
  <c r="D104" i="132"/>
  <c r="P103" i="132"/>
  <c r="M103" i="132"/>
  <c r="J103" i="132"/>
  <c r="G103" i="132"/>
  <c r="D103" i="132"/>
  <c r="P102" i="132"/>
  <c r="M102" i="132"/>
  <c r="J102" i="132"/>
  <c r="G102" i="132"/>
  <c r="D102" i="132"/>
  <c r="P101" i="132"/>
  <c r="M101" i="132"/>
  <c r="J101" i="132"/>
  <c r="G101" i="132"/>
  <c r="D101" i="132"/>
  <c r="P100" i="132"/>
  <c r="M100" i="132"/>
  <c r="J100" i="132"/>
  <c r="G100" i="132"/>
  <c r="D100" i="132"/>
  <c r="P99" i="132"/>
  <c r="M99" i="132"/>
  <c r="J99" i="132"/>
  <c r="G99" i="132"/>
  <c r="D99" i="132"/>
  <c r="P98" i="132"/>
  <c r="M98" i="132"/>
  <c r="J98" i="132"/>
  <c r="G98" i="132"/>
  <c r="D98" i="132"/>
  <c r="P97" i="132"/>
  <c r="M97" i="132"/>
  <c r="J97" i="132"/>
  <c r="G97" i="132"/>
  <c r="D97" i="132"/>
  <c r="P96" i="132"/>
  <c r="M96" i="132"/>
  <c r="J96" i="132"/>
  <c r="G96" i="132"/>
  <c r="D96" i="132"/>
  <c r="P95" i="132"/>
  <c r="M95" i="132"/>
  <c r="J95" i="132"/>
  <c r="G95" i="132"/>
  <c r="D95" i="132"/>
  <c r="P94" i="132"/>
  <c r="M94" i="132"/>
  <c r="J94" i="132"/>
  <c r="G94" i="132"/>
  <c r="D94" i="132"/>
  <c r="P93" i="132"/>
  <c r="M93" i="132"/>
  <c r="J93" i="132"/>
  <c r="G93" i="132"/>
  <c r="D93" i="132"/>
  <c r="P92" i="132"/>
  <c r="M92" i="132"/>
  <c r="J92" i="132"/>
  <c r="G92" i="132"/>
  <c r="D92" i="132"/>
  <c r="P91" i="132"/>
  <c r="M91" i="132"/>
  <c r="J91" i="132"/>
  <c r="G91" i="132"/>
  <c r="D91" i="132"/>
  <c r="P90" i="132"/>
  <c r="M90" i="132"/>
  <c r="J90" i="132"/>
  <c r="G90" i="132"/>
  <c r="D90" i="132"/>
  <c r="P89" i="132"/>
  <c r="M89" i="132"/>
  <c r="J89" i="132"/>
  <c r="G89" i="132"/>
  <c r="D89" i="132"/>
  <c r="P88" i="132"/>
  <c r="M88" i="132"/>
  <c r="J88" i="132"/>
  <c r="G88" i="132"/>
  <c r="D88" i="132"/>
  <c r="P87" i="132"/>
  <c r="M87" i="132"/>
  <c r="J87" i="132"/>
  <c r="G87" i="132"/>
  <c r="D87" i="132"/>
  <c r="P86" i="132"/>
  <c r="M86" i="132"/>
  <c r="J86" i="132"/>
  <c r="G86" i="132"/>
  <c r="D86" i="132"/>
  <c r="P85" i="132"/>
  <c r="M85" i="132"/>
  <c r="J85" i="132"/>
  <c r="G85" i="132"/>
  <c r="D85" i="132"/>
  <c r="P84" i="132"/>
  <c r="M84" i="132"/>
  <c r="J84" i="132"/>
  <c r="G84" i="132"/>
  <c r="D84" i="132"/>
  <c r="P83" i="132"/>
  <c r="M83" i="132"/>
  <c r="J83" i="132"/>
  <c r="G83" i="132"/>
  <c r="D83" i="132"/>
  <c r="P82" i="132"/>
  <c r="M82" i="132"/>
  <c r="J82" i="132"/>
  <c r="G82" i="132"/>
  <c r="D82" i="132"/>
  <c r="P81" i="132"/>
  <c r="M81" i="132"/>
  <c r="J81" i="132"/>
  <c r="G81" i="132"/>
  <c r="D81" i="132"/>
  <c r="P80" i="132"/>
  <c r="M80" i="132"/>
  <c r="J80" i="132"/>
  <c r="G80" i="132"/>
  <c r="D80" i="132"/>
  <c r="P79" i="132"/>
  <c r="M79" i="132"/>
  <c r="J79" i="132"/>
  <c r="G79" i="132"/>
  <c r="D79" i="132"/>
  <c r="P78" i="132"/>
  <c r="M78" i="132"/>
  <c r="J78" i="132"/>
  <c r="G78" i="132"/>
  <c r="D78" i="132"/>
  <c r="P77" i="132"/>
  <c r="M77" i="132"/>
  <c r="J77" i="132"/>
  <c r="G77" i="132"/>
  <c r="D77" i="132"/>
  <c r="P76" i="132"/>
  <c r="M76" i="132"/>
  <c r="J76" i="132"/>
  <c r="G76" i="132"/>
  <c r="D76" i="132"/>
  <c r="P75" i="132"/>
  <c r="M75" i="132"/>
  <c r="J75" i="132"/>
  <c r="G75" i="132"/>
  <c r="D75" i="132"/>
  <c r="P74" i="132"/>
  <c r="M74" i="132"/>
  <c r="J74" i="132"/>
  <c r="G74" i="132"/>
  <c r="D74" i="132"/>
  <c r="P73" i="132"/>
  <c r="M73" i="132"/>
  <c r="J73" i="132"/>
  <c r="G73" i="132"/>
  <c r="D73" i="132"/>
  <c r="P72" i="132"/>
  <c r="M72" i="132"/>
  <c r="J72" i="132"/>
  <c r="G72" i="132"/>
  <c r="D72" i="132"/>
  <c r="P71" i="132"/>
  <c r="M71" i="132"/>
  <c r="J71" i="132"/>
  <c r="G71" i="132"/>
  <c r="D71" i="132"/>
  <c r="P70" i="132"/>
  <c r="M70" i="132"/>
  <c r="J70" i="132"/>
  <c r="G70" i="132"/>
  <c r="D70" i="132"/>
  <c r="P69" i="132"/>
  <c r="M69" i="132"/>
  <c r="J69" i="132"/>
  <c r="G69" i="132"/>
  <c r="D69" i="132"/>
  <c r="P68" i="132"/>
  <c r="M68" i="132"/>
  <c r="J68" i="132"/>
  <c r="G68" i="132"/>
  <c r="D68" i="132"/>
  <c r="P67" i="132"/>
  <c r="M67" i="132"/>
  <c r="J67" i="132"/>
  <c r="G67" i="132"/>
  <c r="D67" i="132"/>
  <c r="P66" i="132"/>
  <c r="M66" i="132"/>
  <c r="J66" i="132"/>
  <c r="G66" i="132"/>
  <c r="D66" i="132"/>
  <c r="P65" i="132"/>
  <c r="M65" i="132"/>
  <c r="J65" i="132"/>
  <c r="G65" i="132"/>
  <c r="D65" i="132"/>
  <c r="P64" i="132"/>
  <c r="M64" i="132"/>
  <c r="J64" i="132"/>
  <c r="G64" i="132"/>
  <c r="D64" i="132"/>
  <c r="P63" i="132"/>
  <c r="M63" i="132"/>
  <c r="J63" i="132"/>
  <c r="G63" i="132"/>
  <c r="D63" i="132"/>
  <c r="P62" i="132"/>
  <c r="M62" i="132"/>
  <c r="J62" i="132"/>
  <c r="G62" i="132"/>
  <c r="D62" i="132"/>
  <c r="P61" i="132"/>
  <c r="M61" i="132"/>
  <c r="J61" i="132"/>
  <c r="G61" i="132"/>
  <c r="D61" i="132"/>
  <c r="P60" i="132"/>
  <c r="M60" i="132"/>
  <c r="J60" i="132"/>
  <c r="G60" i="132"/>
  <c r="D60" i="132"/>
  <c r="P59" i="132"/>
  <c r="M59" i="132"/>
  <c r="J59" i="132"/>
  <c r="G59" i="132"/>
  <c r="D59" i="132"/>
  <c r="P58" i="132"/>
  <c r="M58" i="132"/>
  <c r="J58" i="132"/>
  <c r="G58" i="132"/>
  <c r="D58" i="132"/>
  <c r="P57" i="132"/>
  <c r="M57" i="132"/>
  <c r="J57" i="132"/>
  <c r="G57" i="132"/>
  <c r="D57" i="132"/>
  <c r="P56" i="132"/>
  <c r="M56" i="132"/>
  <c r="J56" i="132"/>
  <c r="G56" i="132"/>
  <c r="D56" i="132"/>
  <c r="P55" i="132"/>
  <c r="M55" i="132"/>
  <c r="J55" i="132"/>
  <c r="G55" i="132"/>
  <c r="D55" i="132"/>
  <c r="P54" i="132"/>
  <c r="M54" i="132"/>
  <c r="J54" i="132"/>
  <c r="G54" i="132"/>
  <c r="D54" i="132"/>
  <c r="P53" i="132"/>
  <c r="M53" i="132"/>
  <c r="J53" i="132"/>
  <c r="G53" i="132"/>
  <c r="D53" i="132"/>
  <c r="P52" i="132"/>
  <c r="M52" i="132"/>
  <c r="J52" i="132"/>
  <c r="G52" i="132"/>
  <c r="D52" i="132"/>
  <c r="P51" i="132"/>
  <c r="M51" i="132"/>
  <c r="J51" i="132"/>
  <c r="G51" i="132"/>
  <c r="D51" i="132"/>
  <c r="P50" i="132"/>
  <c r="M50" i="132"/>
  <c r="J50" i="132"/>
  <c r="G50" i="132"/>
  <c r="D50" i="132"/>
  <c r="P49" i="132"/>
  <c r="M49" i="132"/>
  <c r="J49" i="132"/>
  <c r="G49" i="132"/>
  <c r="D49" i="132"/>
  <c r="P48" i="132"/>
  <c r="M48" i="132"/>
  <c r="J48" i="132"/>
  <c r="G48" i="132"/>
  <c r="D48" i="132"/>
  <c r="P47" i="132"/>
  <c r="M47" i="132"/>
  <c r="J47" i="132"/>
  <c r="G47" i="132"/>
  <c r="D47" i="132"/>
  <c r="P46" i="132"/>
  <c r="M46" i="132"/>
  <c r="J46" i="132"/>
  <c r="G46" i="132"/>
  <c r="D46" i="132"/>
  <c r="P45" i="132"/>
  <c r="M45" i="132"/>
  <c r="J45" i="132"/>
  <c r="G45" i="132"/>
  <c r="D45" i="132"/>
  <c r="P44" i="132"/>
  <c r="M44" i="132"/>
  <c r="J44" i="132"/>
  <c r="G44" i="132"/>
  <c r="D44" i="132"/>
  <c r="P43" i="132"/>
  <c r="M43" i="132"/>
  <c r="J43" i="132"/>
  <c r="G43" i="132"/>
  <c r="D43" i="132"/>
  <c r="P42" i="132"/>
  <c r="M42" i="132"/>
  <c r="J42" i="132"/>
  <c r="G42" i="132"/>
  <c r="D42" i="132"/>
  <c r="P41" i="132"/>
  <c r="M41" i="132"/>
  <c r="J41" i="132"/>
  <c r="G41" i="132"/>
  <c r="D41" i="132"/>
  <c r="P40" i="132"/>
  <c r="M40" i="132"/>
  <c r="J40" i="132"/>
  <c r="G40" i="132"/>
  <c r="D40" i="132"/>
  <c r="P39" i="132"/>
  <c r="M39" i="132"/>
  <c r="J39" i="132"/>
  <c r="G39" i="132"/>
  <c r="D39" i="132"/>
  <c r="P38" i="132"/>
  <c r="M38" i="132"/>
  <c r="J38" i="132"/>
  <c r="G38" i="132"/>
  <c r="D38" i="132"/>
  <c r="P37" i="132"/>
  <c r="M37" i="132"/>
  <c r="J37" i="132"/>
  <c r="G37" i="132"/>
  <c r="D37" i="132"/>
  <c r="P36" i="132"/>
  <c r="M36" i="132"/>
  <c r="J36" i="132"/>
  <c r="G36" i="132"/>
  <c r="D36" i="132"/>
  <c r="P35" i="132"/>
  <c r="M35" i="132"/>
  <c r="J35" i="132"/>
  <c r="G35" i="132"/>
  <c r="D35" i="132"/>
  <c r="P34" i="132"/>
  <c r="M34" i="132"/>
  <c r="J34" i="132"/>
  <c r="G34" i="132"/>
  <c r="D34" i="132"/>
  <c r="P33" i="132"/>
  <c r="M33" i="132"/>
  <c r="J33" i="132"/>
  <c r="G33" i="132"/>
  <c r="D33" i="132"/>
  <c r="P32" i="132"/>
  <c r="M32" i="132"/>
  <c r="J32" i="132"/>
  <c r="G32" i="132"/>
  <c r="D32" i="132"/>
  <c r="P31" i="132"/>
  <c r="M31" i="132"/>
  <c r="J31" i="132"/>
  <c r="G31" i="132"/>
  <c r="D31" i="132"/>
  <c r="P30" i="132"/>
  <c r="M30" i="132"/>
  <c r="J30" i="132"/>
  <c r="G30" i="132"/>
  <c r="D30" i="132"/>
  <c r="P29" i="132"/>
  <c r="M29" i="132"/>
  <c r="J29" i="132"/>
  <c r="G29" i="132"/>
  <c r="D29" i="132"/>
  <c r="P28" i="132"/>
  <c r="M28" i="132"/>
  <c r="J28" i="132"/>
  <c r="G28" i="132"/>
  <c r="D28" i="132"/>
  <c r="P27" i="132"/>
  <c r="M27" i="132"/>
  <c r="J27" i="132"/>
  <c r="G27" i="132"/>
  <c r="D27" i="132"/>
  <c r="P26" i="132"/>
  <c r="M26" i="132"/>
  <c r="J26" i="132"/>
  <c r="G26" i="132"/>
  <c r="D26" i="132"/>
  <c r="P25" i="132"/>
  <c r="M25" i="132"/>
  <c r="J25" i="132"/>
  <c r="G25" i="132"/>
  <c r="D25" i="132"/>
  <c r="P24" i="132"/>
  <c r="M24" i="132"/>
  <c r="J24" i="132"/>
  <c r="G24" i="132"/>
  <c r="D24" i="132"/>
  <c r="P23" i="132"/>
  <c r="M23" i="132"/>
  <c r="J23" i="132"/>
  <c r="G23" i="132"/>
  <c r="D23" i="132"/>
  <c r="P22" i="132"/>
  <c r="M22" i="132"/>
  <c r="J22" i="132"/>
  <c r="G22" i="132"/>
  <c r="D22" i="132"/>
  <c r="P21" i="132"/>
  <c r="M21" i="132"/>
  <c r="J21" i="132"/>
  <c r="G21" i="132"/>
  <c r="D21" i="132"/>
  <c r="P20" i="132"/>
  <c r="M20" i="132"/>
  <c r="J20" i="132"/>
  <c r="G20" i="132"/>
  <c r="D20" i="132"/>
  <c r="P174" i="106" l="1"/>
  <c r="P173" i="106"/>
  <c r="P172" i="106"/>
  <c r="M211" i="106"/>
  <c r="M163" i="106"/>
  <c r="M162" i="106"/>
  <c r="M161" i="106"/>
  <c r="J191" i="106"/>
  <c r="J109" i="106"/>
  <c r="J108" i="106"/>
  <c r="P228" i="106"/>
  <c r="M228" i="106"/>
  <c r="J228" i="106"/>
  <c r="G228" i="106"/>
  <c r="D228" i="106"/>
  <c r="P227" i="106"/>
  <c r="M227" i="106"/>
  <c r="J227" i="106"/>
  <c r="G227" i="106"/>
  <c r="D227" i="106"/>
  <c r="P226" i="106"/>
  <c r="M226" i="106"/>
  <c r="J226" i="106"/>
  <c r="G226" i="106"/>
  <c r="D226" i="106"/>
  <c r="P225" i="106"/>
  <c r="M225" i="106"/>
  <c r="J225" i="106"/>
  <c r="G225" i="106"/>
  <c r="D225" i="106"/>
  <c r="P224" i="106"/>
  <c r="M224" i="106"/>
  <c r="J224" i="106"/>
  <c r="G224" i="106"/>
  <c r="D224" i="106"/>
  <c r="P223" i="106"/>
  <c r="M223" i="106"/>
  <c r="J223" i="106"/>
  <c r="G223" i="106"/>
  <c r="D223" i="106"/>
  <c r="P222" i="106"/>
  <c r="M222" i="106"/>
  <c r="J222" i="106"/>
  <c r="G222" i="106"/>
  <c r="D222" i="106"/>
  <c r="P221" i="106"/>
  <c r="M221" i="106"/>
  <c r="J221" i="106"/>
  <c r="G221" i="106"/>
  <c r="D221" i="106"/>
  <c r="P220" i="106"/>
  <c r="M220" i="106"/>
  <c r="J220" i="106"/>
  <c r="G220" i="106"/>
  <c r="D220" i="106"/>
  <c r="P219" i="106"/>
  <c r="M219" i="106"/>
  <c r="J219" i="106"/>
  <c r="G219" i="106"/>
  <c r="D219" i="106"/>
  <c r="P218" i="106"/>
  <c r="M218" i="106"/>
  <c r="J218" i="106"/>
  <c r="G218" i="106"/>
  <c r="D218" i="106"/>
  <c r="P217" i="106"/>
  <c r="M217" i="106"/>
  <c r="J217" i="106"/>
  <c r="G217" i="106"/>
  <c r="D217" i="106"/>
  <c r="P216" i="106"/>
  <c r="M216" i="106"/>
  <c r="J216" i="106"/>
  <c r="G216" i="106"/>
  <c r="D216" i="106"/>
  <c r="P215" i="106"/>
  <c r="M215" i="106"/>
  <c r="J215" i="106"/>
  <c r="G215" i="106"/>
  <c r="D215" i="106"/>
  <c r="P214" i="106"/>
  <c r="M214" i="106"/>
  <c r="J214" i="106"/>
  <c r="G214" i="106"/>
  <c r="D214" i="106"/>
  <c r="P213" i="106"/>
  <c r="M213" i="106"/>
  <c r="J213" i="106"/>
  <c r="G213" i="106"/>
  <c r="D213" i="106"/>
  <c r="P212" i="106"/>
  <c r="M212" i="106"/>
  <c r="J212" i="106"/>
  <c r="G212" i="106"/>
  <c r="D212" i="106"/>
  <c r="P211" i="106"/>
  <c r="J211" i="106"/>
  <c r="G211" i="106"/>
  <c r="D211" i="106"/>
  <c r="P210" i="106"/>
  <c r="M210" i="106"/>
  <c r="J210" i="106"/>
  <c r="G210" i="106"/>
  <c r="D210" i="106"/>
  <c r="P209" i="106"/>
  <c r="M209" i="106"/>
  <c r="J209" i="106"/>
  <c r="G209" i="106"/>
  <c r="D209" i="106"/>
  <c r="P208" i="106"/>
  <c r="M208" i="106"/>
  <c r="J208" i="106"/>
  <c r="G208" i="106"/>
  <c r="D208" i="106"/>
  <c r="P207" i="106"/>
  <c r="M207" i="106"/>
  <c r="J207" i="106"/>
  <c r="G207" i="106"/>
  <c r="D207" i="106"/>
  <c r="P206" i="106"/>
  <c r="M206" i="106"/>
  <c r="J206" i="106"/>
  <c r="G206" i="106"/>
  <c r="D206" i="106"/>
  <c r="P205" i="106"/>
  <c r="M205" i="106"/>
  <c r="J205" i="106"/>
  <c r="G205" i="106"/>
  <c r="D205" i="106"/>
  <c r="P204" i="106"/>
  <c r="M204" i="106"/>
  <c r="J204" i="106"/>
  <c r="G204" i="106"/>
  <c r="D204" i="106"/>
  <c r="P203" i="106"/>
  <c r="M203" i="106"/>
  <c r="J203" i="106"/>
  <c r="G203" i="106"/>
  <c r="D203" i="106"/>
  <c r="P202" i="106"/>
  <c r="M202" i="106"/>
  <c r="J202" i="106"/>
  <c r="G202" i="106"/>
  <c r="D202" i="106"/>
  <c r="P201" i="106"/>
  <c r="M201" i="106"/>
  <c r="J201" i="106"/>
  <c r="G201" i="106"/>
  <c r="D201" i="106"/>
  <c r="P200" i="106"/>
  <c r="M200" i="106"/>
  <c r="J200" i="106"/>
  <c r="G200" i="106"/>
  <c r="D200" i="106"/>
  <c r="P199" i="106"/>
  <c r="M199" i="106"/>
  <c r="J199" i="106"/>
  <c r="G199" i="106"/>
  <c r="D199" i="106"/>
  <c r="P198" i="106"/>
  <c r="M198" i="106"/>
  <c r="J198" i="106"/>
  <c r="G198" i="106"/>
  <c r="D198" i="106"/>
  <c r="P197" i="106"/>
  <c r="M197" i="106"/>
  <c r="J197" i="106"/>
  <c r="G197" i="106"/>
  <c r="D197" i="106"/>
  <c r="P196" i="106"/>
  <c r="M196" i="106"/>
  <c r="J196" i="106"/>
  <c r="G196" i="106"/>
  <c r="D196" i="106"/>
  <c r="P195" i="106"/>
  <c r="M195" i="106"/>
  <c r="J195" i="106"/>
  <c r="G195" i="106"/>
  <c r="D195" i="106"/>
  <c r="P194" i="106"/>
  <c r="M194" i="106"/>
  <c r="J194" i="106"/>
  <c r="G194" i="106"/>
  <c r="D194" i="106"/>
  <c r="P193" i="106"/>
  <c r="M193" i="106"/>
  <c r="J193" i="106"/>
  <c r="G193" i="106"/>
  <c r="D193" i="106"/>
  <c r="P192" i="106"/>
  <c r="M192" i="106"/>
  <c r="J192" i="106"/>
  <c r="G192" i="106"/>
  <c r="D192" i="106"/>
  <c r="P191" i="106"/>
  <c r="M191" i="106"/>
  <c r="G191" i="106"/>
  <c r="D191" i="106"/>
  <c r="P190" i="106"/>
  <c r="M190" i="106"/>
  <c r="J190" i="106"/>
  <c r="G190" i="106"/>
  <c r="D190" i="106"/>
  <c r="P189" i="106"/>
  <c r="M189" i="106"/>
  <c r="J189" i="106"/>
  <c r="G189" i="106"/>
  <c r="D189" i="106"/>
  <c r="P188" i="106"/>
  <c r="M188" i="106"/>
  <c r="J188" i="106"/>
  <c r="G188" i="106"/>
  <c r="D188" i="106"/>
  <c r="P187" i="106"/>
  <c r="M187" i="106"/>
  <c r="J187" i="106"/>
  <c r="G187" i="106"/>
  <c r="D187" i="106"/>
  <c r="P186" i="106"/>
  <c r="M186" i="106"/>
  <c r="J186" i="106"/>
  <c r="G186" i="106"/>
  <c r="D186" i="106"/>
  <c r="P185" i="106"/>
  <c r="M185" i="106"/>
  <c r="J185" i="106"/>
  <c r="G185" i="106"/>
  <c r="D185" i="106"/>
  <c r="P184" i="106"/>
  <c r="M184" i="106"/>
  <c r="J184" i="106"/>
  <c r="G184" i="106"/>
  <c r="D184" i="106"/>
  <c r="P183" i="106"/>
  <c r="M183" i="106"/>
  <c r="J183" i="106"/>
  <c r="G183" i="106"/>
  <c r="D183" i="106"/>
  <c r="P182" i="106"/>
  <c r="M182" i="106"/>
  <c r="J182" i="106"/>
  <c r="G182" i="106"/>
  <c r="D182" i="106"/>
  <c r="P181" i="106"/>
  <c r="M181" i="106"/>
  <c r="J181" i="106"/>
  <c r="G181" i="106"/>
  <c r="D181" i="106"/>
  <c r="P180" i="106"/>
  <c r="M180" i="106"/>
  <c r="J180" i="106"/>
  <c r="G180" i="106"/>
  <c r="D180" i="106"/>
  <c r="P179" i="106"/>
  <c r="M179" i="106"/>
  <c r="J179" i="106"/>
  <c r="G179" i="106"/>
  <c r="D179" i="106"/>
  <c r="P178" i="106"/>
  <c r="M178" i="106"/>
  <c r="J178" i="106"/>
  <c r="G178" i="106"/>
  <c r="D178" i="106"/>
  <c r="P177" i="106"/>
  <c r="M177" i="106"/>
  <c r="J177" i="106"/>
  <c r="G177" i="106"/>
  <c r="D177" i="106"/>
  <c r="P176" i="106"/>
  <c r="M176" i="106"/>
  <c r="J176" i="106"/>
  <c r="G176" i="106"/>
  <c r="D176" i="106"/>
  <c r="P175" i="106"/>
  <c r="M175" i="106"/>
  <c r="J175" i="106"/>
  <c r="G175" i="106"/>
  <c r="D175" i="106"/>
  <c r="M174" i="106"/>
  <c r="J174" i="106"/>
  <c r="G174" i="106"/>
  <c r="D174" i="106"/>
  <c r="M173" i="106"/>
  <c r="J173" i="106"/>
  <c r="G173" i="106"/>
  <c r="D173" i="106"/>
  <c r="M172" i="106"/>
  <c r="J172" i="106"/>
  <c r="G172" i="106"/>
  <c r="D172" i="106"/>
  <c r="P171" i="106"/>
  <c r="M171" i="106"/>
  <c r="J171" i="106"/>
  <c r="G171" i="106"/>
  <c r="D171" i="106"/>
  <c r="P170" i="106"/>
  <c r="M170" i="106"/>
  <c r="J170" i="106"/>
  <c r="G170" i="106"/>
  <c r="D170" i="106"/>
  <c r="P169" i="106"/>
  <c r="M169" i="106"/>
  <c r="J169" i="106"/>
  <c r="G169" i="106"/>
  <c r="D169" i="106"/>
  <c r="P168" i="106"/>
  <c r="M168" i="106"/>
  <c r="J168" i="106"/>
  <c r="G168" i="106"/>
  <c r="D168" i="106"/>
  <c r="P167" i="106"/>
  <c r="M167" i="106"/>
  <c r="J167" i="106"/>
  <c r="G167" i="106"/>
  <c r="D167" i="106"/>
  <c r="P166" i="106"/>
  <c r="M166" i="106"/>
  <c r="J166" i="106"/>
  <c r="G166" i="106"/>
  <c r="D166" i="106"/>
  <c r="P165" i="106"/>
  <c r="M165" i="106"/>
  <c r="J165" i="106"/>
  <c r="G165" i="106"/>
  <c r="D165" i="106"/>
  <c r="P164" i="106"/>
  <c r="M164" i="106"/>
  <c r="J164" i="106"/>
  <c r="G164" i="106"/>
  <c r="D164" i="106"/>
  <c r="P163" i="106"/>
  <c r="J163" i="106"/>
  <c r="G163" i="106"/>
  <c r="D163" i="106"/>
  <c r="P162" i="106"/>
  <c r="J162" i="106"/>
  <c r="G162" i="106"/>
  <c r="D162" i="106"/>
  <c r="P161" i="106"/>
  <c r="J161" i="106"/>
  <c r="G161" i="106"/>
  <c r="D161" i="106"/>
  <c r="P160" i="106"/>
  <c r="M160" i="106"/>
  <c r="J160" i="106"/>
  <c r="G160" i="106"/>
  <c r="D160" i="106"/>
  <c r="P159" i="106"/>
  <c r="M159" i="106"/>
  <c r="J159" i="106"/>
  <c r="G159" i="106"/>
  <c r="D159" i="106"/>
  <c r="P158" i="106"/>
  <c r="M158" i="106"/>
  <c r="J158" i="106"/>
  <c r="G158" i="106"/>
  <c r="D158" i="106"/>
  <c r="P157" i="106"/>
  <c r="M157" i="106"/>
  <c r="J157" i="106"/>
  <c r="G157" i="106"/>
  <c r="D157" i="106"/>
  <c r="P156" i="106"/>
  <c r="M156" i="106"/>
  <c r="J156" i="106"/>
  <c r="G156" i="106"/>
  <c r="D156" i="106"/>
  <c r="P155" i="106"/>
  <c r="M155" i="106"/>
  <c r="J155" i="106"/>
  <c r="G155" i="106"/>
  <c r="D155" i="106"/>
  <c r="P154" i="106"/>
  <c r="M154" i="106"/>
  <c r="J154" i="106"/>
  <c r="G154" i="106"/>
  <c r="D154" i="106"/>
  <c r="P153" i="106"/>
  <c r="M153" i="106"/>
  <c r="J153" i="106"/>
  <c r="G153" i="106"/>
  <c r="D153" i="106"/>
  <c r="P152" i="106"/>
  <c r="M152" i="106"/>
  <c r="J152" i="106"/>
  <c r="G152" i="106"/>
  <c r="D152" i="106"/>
  <c r="P151" i="106"/>
  <c r="M151" i="106"/>
  <c r="J151" i="106"/>
  <c r="G151" i="106"/>
  <c r="D151" i="106"/>
  <c r="P150" i="106"/>
  <c r="M150" i="106"/>
  <c r="J150" i="106"/>
  <c r="G150" i="106"/>
  <c r="D150" i="106"/>
  <c r="P149" i="106"/>
  <c r="M149" i="106"/>
  <c r="J149" i="106"/>
  <c r="G149" i="106"/>
  <c r="D149" i="106"/>
  <c r="P148" i="106"/>
  <c r="M148" i="106"/>
  <c r="J148" i="106"/>
  <c r="G148" i="106"/>
  <c r="D148" i="106"/>
  <c r="P147" i="106"/>
  <c r="M147" i="106"/>
  <c r="J147" i="106"/>
  <c r="G147" i="106"/>
  <c r="D147" i="106"/>
  <c r="P146" i="106"/>
  <c r="M146" i="106"/>
  <c r="J146" i="106"/>
  <c r="G146" i="106"/>
  <c r="D146" i="106"/>
  <c r="P145" i="106"/>
  <c r="M145" i="106"/>
  <c r="J145" i="106"/>
  <c r="G145" i="106"/>
  <c r="D145" i="106"/>
  <c r="P144" i="106"/>
  <c r="M144" i="106"/>
  <c r="J144" i="106"/>
  <c r="G144" i="106"/>
  <c r="D144" i="106"/>
  <c r="P143" i="106"/>
  <c r="M143" i="106"/>
  <c r="J143" i="106"/>
  <c r="G143" i="106"/>
  <c r="D143" i="106"/>
  <c r="P142" i="106"/>
  <c r="M142" i="106"/>
  <c r="J142" i="106"/>
  <c r="G142" i="106"/>
  <c r="D142" i="106"/>
  <c r="P141" i="106"/>
  <c r="M141" i="106"/>
  <c r="J141" i="106"/>
  <c r="G141" i="106"/>
  <c r="D141" i="106"/>
  <c r="P140" i="106"/>
  <c r="M140" i="106"/>
  <c r="J140" i="106"/>
  <c r="G140" i="106"/>
  <c r="D140" i="106"/>
  <c r="P139" i="106"/>
  <c r="M139" i="106"/>
  <c r="J139" i="106"/>
  <c r="G139" i="106"/>
  <c r="D139" i="106"/>
  <c r="P138" i="106"/>
  <c r="M138" i="106"/>
  <c r="J138" i="106"/>
  <c r="G138" i="106"/>
  <c r="D138" i="106"/>
  <c r="P137" i="106"/>
  <c r="M137" i="106"/>
  <c r="J137" i="106"/>
  <c r="G137" i="106"/>
  <c r="D137" i="106"/>
  <c r="P136" i="106"/>
  <c r="M136" i="106"/>
  <c r="J136" i="106"/>
  <c r="G136" i="106"/>
  <c r="D136" i="106"/>
  <c r="P135" i="106"/>
  <c r="M135" i="106"/>
  <c r="J135" i="106"/>
  <c r="G135" i="106"/>
  <c r="D135" i="106"/>
  <c r="P134" i="106"/>
  <c r="M134" i="106"/>
  <c r="J134" i="106"/>
  <c r="G134" i="106"/>
  <c r="D134" i="106"/>
  <c r="P133" i="106"/>
  <c r="M133" i="106"/>
  <c r="J133" i="106"/>
  <c r="G133" i="106"/>
  <c r="D133" i="106"/>
  <c r="P132" i="106"/>
  <c r="M132" i="106"/>
  <c r="J132" i="106"/>
  <c r="G132" i="106"/>
  <c r="D132" i="106"/>
  <c r="P131" i="106"/>
  <c r="M131" i="106"/>
  <c r="J131" i="106"/>
  <c r="G131" i="106"/>
  <c r="D131" i="106"/>
  <c r="P130" i="106"/>
  <c r="M130" i="106"/>
  <c r="J130" i="106"/>
  <c r="G130" i="106"/>
  <c r="D130" i="106"/>
  <c r="P129" i="106"/>
  <c r="M129" i="106"/>
  <c r="J129" i="106"/>
  <c r="G129" i="106"/>
  <c r="D129" i="106"/>
  <c r="P128" i="106"/>
  <c r="M128" i="106"/>
  <c r="J128" i="106"/>
  <c r="G128" i="106"/>
  <c r="D128" i="106"/>
  <c r="P127" i="106"/>
  <c r="M127" i="106"/>
  <c r="J127" i="106"/>
  <c r="G127" i="106"/>
  <c r="D127" i="106"/>
  <c r="P126" i="106"/>
  <c r="M126" i="106"/>
  <c r="J126" i="106"/>
  <c r="G126" i="106"/>
  <c r="D126" i="106"/>
  <c r="P125" i="106"/>
  <c r="M125" i="106"/>
  <c r="J125" i="106"/>
  <c r="G125" i="106"/>
  <c r="D125" i="106"/>
  <c r="P124" i="106"/>
  <c r="M124" i="106"/>
  <c r="J124" i="106"/>
  <c r="G124" i="106"/>
  <c r="D124" i="106"/>
  <c r="P123" i="106"/>
  <c r="M123" i="106"/>
  <c r="J123" i="106"/>
  <c r="G123" i="106"/>
  <c r="D123" i="106"/>
  <c r="P122" i="106"/>
  <c r="M122" i="106"/>
  <c r="J122" i="106"/>
  <c r="G122" i="106"/>
  <c r="D122" i="106"/>
  <c r="P121" i="106"/>
  <c r="M121" i="106"/>
  <c r="J121" i="106"/>
  <c r="G121" i="106"/>
  <c r="D121" i="106"/>
  <c r="P120" i="106"/>
  <c r="M120" i="106"/>
  <c r="J120" i="106"/>
  <c r="G120" i="106"/>
  <c r="D120" i="106"/>
  <c r="P119" i="106"/>
  <c r="M119" i="106"/>
  <c r="J119" i="106"/>
  <c r="G119" i="106"/>
  <c r="D119" i="106"/>
  <c r="P118" i="106"/>
  <c r="M118" i="106"/>
  <c r="J118" i="106"/>
  <c r="G118" i="106"/>
  <c r="D118" i="106"/>
  <c r="P117" i="106"/>
  <c r="M117" i="106"/>
  <c r="J117" i="106"/>
  <c r="G117" i="106"/>
  <c r="D117" i="106"/>
  <c r="P116" i="106"/>
  <c r="M116" i="106"/>
  <c r="J116" i="106"/>
  <c r="G116" i="106"/>
  <c r="D116" i="106"/>
  <c r="P115" i="106"/>
  <c r="M115" i="106"/>
  <c r="J115" i="106"/>
  <c r="G115" i="106"/>
  <c r="D115" i="106"/>
  <c r="P114" i="106"/>
  <c r="M114" i="106"/>
  <c r="J114" i="106"/>
  <c r="G114" i="106"/>
  <c r="D114" i="106"/>
  <c r="P113" i="106"/>
  <c r="M113" i="106"/>
  <c r="J113" i="106"/>
  <c r="G113" i="106"/>
  <c r="D113" i="106"/>
  <c r="P112" i="106"/>
  <c r="M112" i="106"/>
  <c r="J112" i="106"/>
  <c r="G112" i="106"/>
  <c r="D112" i="106"/>
  <c r="P111" i="106"/>
  <c r="M111" i="106"/>
  <c r="J111" i="106"/>
  <c r="G111" i="106"/>
  <c r="D111" i="106"/>
  <c r="P110" i="106"/>
  <c r="M110" i="106"/>
  <c r="J110" i="106"/>
  <c r="G110" i="106"/>
  <c r="D110" i="106"/>
  <c r="P109" i="106"/>
  <c r="M109" i="106"/>
  <c r="G109" i="106"/>
  <c r="D109" i="106"/>
  <c r="P108" i="106"/>
  <c r="M108" i="106"/>
  <c r="G108" i="106"/>
  <c r="D108" i="106"/>
  <c r="P107" i="106"/>
  <c r="M107" i="106"/>
  <c r="J107" i="106"/>
  <c r="G107" i="106"/>
  <c r="D107" i="106"/>
  <c r="P106" i="106"/>
  <c r="M106" i="106"/>
  <c r="J106" i="106"/>
  <c r="G106" i="106"/>
  <c r="D106" i="106"/>
  <c r="P105" i="106"/>
  <c r="M105" i="106"/>
  <c r="J105" i="106"/>
  <c r="G105" i="106"/>
  <c r="D105" i="106"/>
  <c r="P104" i="106"/>
  <c r="M104" i="106"/>
  <c r="J104" i="106"/>
  <c r="G104" i="106"/>
  <c r="D104" i="106"/>
  <c r="P103" i="106"/>
  <c r="M103" i="106"/>
  <c r="J103" i="106"/>
  <c r="G103" i="106"/>
  <c r="D103" i="106"/>
  <c r="P102" i="106"/>
  <c r="M102" i="106"/>
  <c r="J102" i="106"/>
  <c r="G102" i="106"/>
  <c r="D102" i="106"/>
  <c r="P101" i="106"/>
  <c r="M101" i="106"/>
  <c r="J101" i="106"/>
  <c r="G101" i="106"/>
  <c r="D101" i="106"/>
  <c r="P100" i="106"/>
  <c r="M100" i="106"/>
  <c r="J100" i="106"/>
  <c r="G100" i="106"/>
  <c r="D100" i="106"/>
  <c r="P99" i="106"/>
  <c r="M99" i="106"/>
  <c r="J99" i="106"/>
  <c r="G99" i="106"/>
  <c r="D99" i="106"/>
  <c r="P98" i="106"/>
  <c r="M98" i="106"/>
  <c r="J98" i="106"/>
  <c r="G98" i="106"/>
  <c r="D98" i="106"/>
  <c r="P97" i="106"/>
  <c r="M97" i="106"/>
  <c r="J97" i="106"/>
  <c r="G97" i="106"/>
  <c r="D97" i="106"/>
  <c r="P96" i="106"/>
  <c r="M96" i="106"/>
  <c r="J96" i="106"/>
  <c r="G96" i="106"/>
  <c r="D96" i="106"/>
  <c r="P95" i="106"/>
  <c r="M95" i="106"/>
  <c r="J95" i="106"/>
  <c r="G95" i="106"/>
  <c r="D95" i="106"/>
  <c r="P94" i="106"/>
  <c r="M94" i="106"/>
  <c r="J94" i="106"/>
  <c r="G94" i="106"/>
  <c r="D94" i="106"/>
  <c r="P93" i="106"/>
  <c r="M93" i="106"/>
  <c r="J93" i="106"/>
  <c r="G93" i="106"/>
  <c r="D93" i="106"/>
  <c r="P92" i="106"/>
  <c r="M92" i="106"/>
  <c r="J92" i="106"/>
  <c r="G92" i="106"/>
  <c r="D92" i="106"/>
  <c r="P91" i="106"/>
  <c r="M91" i="106"/>
  <c r="J91" i="106"/>
  <c r="G91" i="106"/>
  <c r="D91" i="106"/>
  <c r="P90" i="106"/>
  <c r="M90" i="106"/>
  <c r="J90" i="106"/>
  <c r="G90" i="106"/>
  <c r="D90" i="106"/>
  <c r="P89" i="106"/>
  <c r="M89" i="106"/>
  <c r="J89" i="106"/>
  <c r="G89" i="106"/>
  <c r="D89" i="106"/>
  <c r="P88" i="106"/>
  <c r="M88" i="106"/>
  <c r="J88" i="106"/>
  <c r="G88" i="106"/>
  <c r="D88" i="106"/>
  <c r="P87" i="106"/>
  <c r="M87" i="106"/>
  <c r="J87" i="106"/>
  <c r="G87" i="106"/>
  <c r="D87" i="106"/>
  <c r="P86" i="106"/>
  <c r="M86" i="106"/>
  <c r="J86" i="106"/>
  <c r="G86" i="106"/>
  <c r="D86" i="106"/>
  <c r="P85" i="106"/>
  <c r="M85" i="106"/>
  <c r="J85" i="106"/>
  <c r="G85" i="106"/>
  <c r="D85" i="106"/>
  <c r="P84" i="106"/>
  <c r="M84" i="106"/>
  <c r="J84" i="106"/>
  <c r="G84" i="106"/>
  <c r="D84" i="106"/>
  <c r="P83" i="106"/>
  <c r="M83" i="106"/>
  <c r="J83" i="106"/>
  <c r="G83" i="106"/>
  <c r="D83" i="106"/>
  <c r="P82" i="106"/>
  <c r="M82" i="106"/>
  <c r="J82" i="106"/>
  <c r="G82" i="106"/>
  <c r="D82" i="106"/>
  <c r="P81" i="106"/>
  <c r="M81" i="106"/>
  <c r="J81" i="106"/>
  <c r="G81" i="106"/>
  <c r="D81" i="106"/>
  <c r="P80" i="106"/>
  <c r="M80" i="106"/>
  <c r="J80" i="106"/>
  <c r="G80" i="106"/>
  <c r="D80" i="106"/>
  <c r="P79" i="106"/>
  <c r="M79" i="106"/>
  <c r="J79" i="106"/>
  <c r="G79" i="106"/>
  <c r="D79" i="106"/>
  <c r="P78" i="106"/>
  <c r="M78" i="106"/>
  <c r="J78" i="106"/>
  <c r="G78" i="106"/>
  <c r="D78" i="106"/>
  <c r="P77" i="106"/>
  <c r="M77" i="106"/>
  <c r="J77" i="106"/>
  <c r="G77" i="106"/>
  <c r="D77" i="106"/>
  <c r="P76" i="106"/>
  <c r="M76" i="106"/>
  <c r="J76" i="106"/>
  <c r="G76" i="106"/>
  <c r="D76" i="106"/>
  <c r="P75" i="106"/>
  <c r="M75" i="106"/>
  <c r="J75" i="106"/>
  <c r="G75" i="106"/>
  <c r="D75" i="106"/>
  <c r="P74" i="106"/>
  <c r="M74" i="106"/>
  <c r="J74" i="106"/>
  <c r="G74" i="106"/>
  <c r="D74" i="106"/>
  <c r="P73" i="106"/>
  <c r="M73" i="106"/>
  <c r="J73" i="106"/>
  <c r="G73" i="106"/>
  <c r="D73" i="106"/>
  <c r="P72" i="106"/>
  <c r="M72" i="106"/>
  <c r="J72" i="106"/>
  <c r="G72" i="106"/>
  <c r="D72" i="106"/>
  <c r="P71" i="106"/>
  <c r="M71" i="106"/>
  <c r="J71" i="106"/>
  <c r="G71" i="106"/>
  <c r="D71" i="106"/>
  <c r="P70" i="106"/>
  <c r="M70" i="106"/>
  <c r="J70" i="106"/>
  <c r="G70" i="106"/>
  <c r="D70" i="106"/>
  <c r="P69" i="106"/>
  <c r="M69" i="106"/>
  <c r="J69" i="106"/>
  <c r="G69" i="106"/>
  <c r="D69" i="106"/>
  <c r="P68" i="106"/>
  <c r="M68" i="106"/>
  <c r="J68" i="106"/>
  <c r="G68" i="106"/>
  <c r="D68" i="106"/>
  <c r="P67" i="106"/>
  <c r="M67" i="106"/>
  <c r="J67" i="106"/>
  <c r="G67" i="106"/>
  <c r="D67" i="106"/>
  <c r="P66" i="106"/>
  <c r="M66" i="106"/>
  <c r="J66" i="106"/>
  <c r="G66" i="106"/>
  <c r="D66" i="106"/>
  <c r="P65" i="106"/>
  <c r="M65" i="106"/>
  <c r="J65" i="106"/>
  <c r="G65" i="106"/>
  <c r="D65" i="106"/>
  <c r="P64" i="106"/>
  <c r="M64" i="106"/>
  <c r="J64" i="106"/>
  <c r="G64" i="106"/>
  <c r="D64" i="106"/>
  <c r="P63" i="106"/>
  <c r="M63" i="106"/>
  <c r="J63" i="106"/>
  <c r="G63" i="106"/>
  <c r="D63" i="106"/>
  <c r="P62" i="106"/>
  <c r="M62" i="106"/>
  <c r="J62" i="106"/>
  <c r="G62" i="106"/>
  <c r="D62" i="106"/>
  <c r="P61" i="106"/>
  <c r="M61" i="106"/>
  <c r="J61" i="106"/>
  <c r="G61" i="106"/>
  <c r="D61" i="106"/>
  <c r="P60" i="106"/>
  <c r="M60" i="106"/>
  <c r="J60" i="106"/>
  <c r="G60" i="106"/>
  <c r="D60" i="106"/>
  <c r="P59" i="106"/>
  <c r="M59" i="106"/>
  <c r="J59" i="106"/>
  <c r="G59" i="106"/>
  <c r="D59" i="106"/>
  <c r="P58" i="106"/>
  <c r="M58" i="106"/>
  <c r="J58" i="106"/>
  <c r="G58" i="106"/>
  <c r="D58" i="106"/>
  <c r="P57" i="106"/>
  <c r="M57" i="106"/>
  <c r="J57" i="106"/>
  <c r="G57" i="106"/>
  <c r="D57" i="106"/>
  <c r="P56" i="106"/>
  <c r="M56" i="106"/>
  <c r="J56" i="106"/>
  <c r="G56" i="106"/>
  <c r="D56" i="106"/>
  <c r="P55" i="106"/>
  <c r="M55" i="106"/>
  <c r="J55" i="106"/>
  <c r="G55" i="106"/>
  <c r="D55" i="106"/>
  <c r="P54" i="106"/>
  <c r="M54" i="106"/>
  <c r="J54" i="106"/>
  <c r="G54" i="106"/>
  <c r="D54" i="106"/>
  <c r="P53" i="106"/>
  <c r="M53" i="106"/>
  <c r="J53" i="106"/>
  <c r="G53" i="106"/>
  <c r="D53" i="106"/>
  <c r="P52" i="106"/>
  <c r="M52" i="106"/>
  <c r="J52" i="106"/>
  <c r="G52" i="106"/>
  <c r="D52" i="106"/>
  <c r="P51" i="106"/>
  <c r="M51" i="106"/>
  <c r="J51" i="106"/>
  <c r="G51" i="106"/>
  <c r="D51" i="106"/>
  <c r="P50" i="106"/>
  <c r="M50" i="106"/>
  <c r="J50" i="106"/>
  <c r="G50" i="106"/>
  <c r="D50" i="106"/>
  <c r="P49" i="106"/>
  <c r="M49" i="106"/>
  <c r="J49" i="106"/>
  <c r="G49" i="106"/>
  <c r="D49" i="106"/>
  <c r="P48" i="106"/>
  <c r="M48" i="106"/>
  <c r="J48" i="106"/>
  <c r="G48" i="106"/>
  <c r="D48" i="106"/>
  <c r="P47" i="106"/>
  <c r="M47" i="106"/>
  <c r="J47" i="106"/>
  <c r="G47" i="106"/>
  <c r="D47" i="106"/>
  <c r="P46" i="106"/>
  <c r="M46" i="106"/>
  <c r="J46" i="106"/>
  <c r="G46" i="106"/>
  <c r="D46" i="106"/>
  <c r="P45" i="106"/>
  <c r="M45" i="106"/>
  <c r="J45" i="106"/>
  <c r="G45" i="106"/>
  <c r="D45" i="106"/>
  <c r="P44" i="106"/>
  <c r="M44" i="106"/>
  <c r="J44" i="106"/>
  <c r="G44" i="106"/>
  <c r="D44" i="106"/>
  <c r="P43" i="106"/>
  <c r="M43" i="106"/>
  <c r="J43" i="106"/>
  <c r="G43" i="106"/>
  <c r="D43" i="106"/>
  <c r="P42" i="106"/>
  <c r="M42" i="106"/>
  <c r="J42" i="106"/>
  <c r="G42" i="106"/>
  <c r="D42" i="106"/>
  <c r="P41" i="106"/>
  <c r="M41" i="106"/>
  <c r="J41" i="106"/>
  <c r="G41" i="106"/>
  <c r="D41" i="106"/>
  <c r="P40" i="106"/>
  <c r="M40" i="106"/>
  <c r="J40" i="106"/>
  <c r="G40" i="106"/>
  <c r="D40" i="106"/>
  <c r="P39" i="106"/>
  <c r="M39" i="106"/>
  <c r="J39" i="106"/>
  <c r="G39" i="106"/>
  <c r="D39" i="106"/>
  <c r="P38" i="106"/>
  <c r="M38" i="106"/>
  <c r="J38" i="106"/>
  <c r="G38" i="106"/>
  <c r="D38" i="106"/>
  <c r="P37" i="106"/>
  <c r="M37" i="106"/>
  <c r="J37" i="106"/>
  <c r="G37" i="106"/>
  <c r="D37" i="106"/>
  <c r="P36" i="106"/>
  <c r="M36" i="106"/>
  <c r="J36" i="106"/>
  <c r="G36" i="106"/>
  <c r="D36" i="106"/>
  <c r="P35" i="106"/>
  <c r="M35" i="106"/>
  <c r="J35" i="106"/>
  <c r="G35" i="106"/>
  <c r="D35" i="106"/>
  <c r="P34" i="106"/>
  <c r="M34" i="106"/>
  <c r="J34" i="106"/>
  <c r="G34" i="106"/>
  <c r="D34" i="106"/>
  <c r="P33" i="106"/>
  <c r="M33" i="106"/>
  <c r="J33" i="106"/>
  <c r="G33" i="106"/>
  <c r="D33" i="106"/>
  <c r="P32" i="106"/>
  <c r="M32" i="106"/>
  <c r="J32" i="106"/>
  <c r="G32" i="106"/>
  <c r="D32" i="106"/>
  <c r="P31" i="106"/>
  <c r="M31" i="106"/>
  <c r="J31" i="106"/>
  <c r="G31" i="106"/>
  <c r="D31" i="106"/>
  <c r="P30" i="106"/>
  <c r="M30" i="106"/>
  <c r="J30" i="106"/>
  <c r="G30" i="106"/>
  <c r="D30" i="106"/>
  <c r="P29" i="106"/>
  <c r="M29" i="106"/>
  <c r="J29" i="106"/>
  <c r="G29" i="106"/>
  <c r="D29" i="106"/>
  <c r="P28" i="106"/>
  <c r="M28" i="106"/>
  <c r="J28" i="106"/>
  <c r="G28" i="106"/>
  <c r="D28" i="106"/>
  <c r="P27" i="106"/>
  <c r="M27" i="106"/>
  <c r="J27" i="106"/>
  <c r="G27" i="106"/>
  <c r="D27" i="106"/>
  <c r="P26" i="106"/>
  <c r="M26" i="106"/>
  <c r="J26" i="106"/>
  <c r="G26" i="106"/>
  <c r="D26" i="106"/>
  <c r="P25" i="106"/>
  <c r="M25" i="106"/>
  <c r="J25" i="106"/>
  <c r="G25" i="106"/>
  <c r="D25" i="106"/>
  <c r="P24" i="106"/>
  <c r="M24" i="106"/>
  <c r="J24" i="106"/>
  <c r="G24" i="106"/>
  <c r="D24" i="106"/>
  <c r="P23" i="106"/>
  <c r="M23" i="106"/>
  <c r="J23" i="106"/>
  <c r="G23" i="106"/>
  <c r="D23" i="106"/>
  <c r="P22" i="106"/>
  <c r="M22" i="106"/>
  <c r="J22" i="106"/>
  <c r="G22" i="106"/>
  <c r="D22" i="106"/>
  <c r="P21" i="106"/>
  <c r="M21" i="106"/>
  <c r="J21" i="106"/>
  <c r="G21" i="106"/>
  <c r="D21" i="106"/>
  <c r="P20" i="106"/>
  <c r="M20" i="106"/>
  <c r="J20" i="106"/>
  <c r="G20" i="106"/>
  <c r="D20" i="106"/>
  <c r="P172" i="139"/>
  <c r="M216" i="139"/>
  <c r="M215" i="139"/>
  <c r="M214" i="139"/>
  <c r="M213" i="139"/>
  <c r="M212" i="139"/>
  <c r="M211" i="139"/>
  <c r="M162" i="139"/>
  <c r="M16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28" i="139"/>
  <c r="P227" i="139"/>
  <c r="P226" i="139"/>
  <c r="P225" i="139"/>
  <c r="P224" i="139"/>
  <c r="P223" i="139"/>
  <c r="P222" i="139"/>
  <c r="P221" i="139"/>
  <c r="P220" i="139"/>
  <c r="P219" i="139"/>
  <c r="P218" i="139"/>
  <c r="P217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71" i="139"/>
  <c r="P170" i="139"/>
  <c r="P169" i="139"/>
  <c r="P168" i="139"/>
  <c r="P167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210" i="139"/>
  <c r="M209" i="139"/>
  <c r="M208" i="139"/>
  <c r="M207" i="139"/>
  <c r="M206" i="139"/>
  <c r="M205" i="139"/>
  <c r="M204" i="139"/>
  <c r="M203" i="139"/>
  <c r="M202" i="139"/>
  <c r="M201" i="139"/>
  <c r="M200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60" i="139"/>
  <c r="M159" i="139"/>
  <c r="M158" i="139"/>
  <c r="M157" i="139"/>
  <c r="M156" i="139"/>
  <c r="M155" i="139"/>
  <c r="M15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90" i="139"/>
  <c r="J189" i="139"/>
  <c r="J188" i="139"/>
  <c r="J187" i="139"/>
  <c r="J186" i="139"/>
  <c r="J185" i="139"/>
  <c r="J184" i="139"/>
  <c r="J183" i="139"/>
  <c r="J182" i="139"/>
  <c r="J181" i="139"/>
  <c r="J180" i="139"/>
  <c r="J179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8" i="139"/>
  <c r="J227" i="139"/>
  <c r="J226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99" i="139"/>
  <c r="D198" i="139"/>
  <c r="D197" i="139"/>
  <c r="D196" i="139"/>
  <c r="D195" i="139"/>
  <c r="D194" i="139"/>
  <c r="D193" i="139"/>
  <c r="D192" i="139"/>
  <c r="D191" i="139"/>
  <c r="D190" i="139"/>
  <c r="D189" i="139"/>
  <c r="D188" i="139"/>
  <c r="D187" i="139"/>
  <c r="D186" i="139"/>
  <c r="D185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126" i="139"/>
  <c r="D125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D124" i="139"/>
  <c r="J123" i="139"/>
  <c r="G123" i="139"/>
  <c r="D123" i="139"/>
  <c r="J122" i="139"/>
  <c r="G122" i="139"/>
  <c r="D122" i="139"/>
  <c r="J121" i="139"/>
  <c r="G121" i="139"/>
  <c r="D121" i="139"/>
  <c r="P120" i="139"/>
  <c r="J120" i="139"/>
  <c r="G120" i="139"/>
  <c r="D120" i="139"/>
  <c r="P119" i="139"/>
  <c r="J119" i="139"/>
  <c r="G119" i="139"/>
  <c r="D119" i="139"/>
  <c r="P118" i="139"/>
  <c r="J118" i="139"/>
  <c r="G118" i="139"/>
  <c r="D118" i="139"/>
  <c r="P117" i="139"/>
  <c r="J117" i="139"/>
  <c r="G117" i="139"/>
  <c r="D117" i="139"/>
  <c r="P116" i="139"/>
  <c r="J116" i="139"/>
  <c r="G116" i="139"/>
  <c r="D116" i="139"/>
  <c r="P115" i="139"/>
  <c r="J115" i="139"/>
  <c r="G115" i="139"/>
  <c r="D115" i="139"/>
  <c r="P114" i="139"/>
  <c r="J114" i="139"/>
  <c r="G114" i="139"/>
  <c r="D114" i="139"/>
  <c r="P113" i="139"/>
  <c r="J113" i="139"/>
  <c r="G113" i="139"/>
  <c r="D113" i="139"/>
  <c r="P112" i="139"/>
  <c r="J112" i="139"/>
  <c r="G112" i="139"/>
  <c r="D112" i="139"/>
  <c r="P111" i="139"/>
  <c r="J111" i="139"/>
  <c r="G111" i="139"/>
  <c r="D111" i="139"/>
  <c r="P110" i="139"/>
  <c r="M110" i="139"/>
  <c r="J110" i="139"/>
  <c r="G110" i="139"/>
  <c r="D110" i="139"/>
  <c r="P109" i="139"/>
  <c r="M109" i="139"/>
  <c r="J109" i="139"/>
  <c r="G109" i="139"/>
  <c r="D109" i="139"/>
  <c r="P108" i="139"/>
  <c r="M108" i="139"/>
  <c r="J108" i="139"/>
  <c r="G108" i="139"/>
  <c r="D108" i="139"/>
  <c r="P107" i="139"/>
  <c r="M107" i="139"/>
  <c r="G107" i="139"/>
  <c r="D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D46" i="139"/>
  <c r="P45" i="139"/>
  <c r="M45" i="139"/>
  <c r="J45" i="139"/>
  <c r="G45" i="139"/>
  <c r="D45" i="139"/>
  <c r="P44" i="139"/>
  <c r="M44" i="139"/>
  <c r="J44" i="139"/>
  <c r="G44" i="139"/>
  <c r="D44" i="139"/>
  <c r="P43" i="139"/>
  <c r="M43" i="139"/>
  <c r="J43" i="139"/>
  <c r="G43" i="139"/>
  <c r="D43" i="139"/>
  <c r="P42" i="139"/>
  <c r="M42" i="139"/>
  <c r="J42" i="139"/>
  <c r="G42" i="139"/>
  <c r="D42" i="139"/>
  <c r="P41" i="139"/>
  <c r="M41" i="139"/>
  <c r="J41" i="139"/>
  <c r="G41" i="139"/>
  <c r="D41" i="139"/>
  <c r="P40" i="139"/>
  <c r="M40" i="139"/>
  <c r="J40" i="139"/>
  <c r="G40" i="139"/>
  <c r="D40" i="139"/>
  <c r="P39" i="139"/>
  <c r="M39" i="139"/>
  <c r="J39" i="139"/>
  <c r="G39" i="139"/>
  <c r="D39" i="139"/>
  <c r="P38" i="139"/>
  <c r="M38" i="139"/>
  <c r="J38" i="139"/>
  <c r="G38" i="139"/>
  <c r="D38" i="139"/>
  <c r="P37" i="139"/>
  <c r="M37" i="139"/>
  <c r="J37" i="139"/>
  <c r="G37" i="139"/>
  <c r="D37" i="139"/>
  <c r="P36" i="139"/>
  <c r="M36" i="139"/>
  <c r="J36" i="139"/>
  <c r="G36" i="139"/>
  <c r="D36" i="139"/>
  <c r="P35" i="139"/>
  <c r="M35" i="139"/>
  <c r="J35" i="139"/>
  <c r="G35" i="139"/>
  <c r="D35" i="139"/>
  <c r="P34" i="139"/>
  <c r="M34" i="139"/>
  <c r="J34" i="139"/>
  <c r="G34" i="139"/>
  <c r="D34" i="139"/>
  <c r="P33" i="139"/>
  <c r="M33" i="139"/>
  <c r="J33" i="139"/>
  <c r="G33" i="139"/>
  <c r="D33" i="139"/>
  <c r="P32" i="139"/>
  <c r="M32" i="139"/>
  <c r="J32" i="139"/>
  <c r="G32" i="139"/>
  <c r="D32" i="139"/>
  <c r="P31" i="139"/>
  <c r="M31" i="139"/>
  <c r="J31" i="139"/>
  <c r="G31" i="139"/>
  <c r="D31" i="139"/>
  <c r="P30" i="139"/>
  <c r="M30" i="139"/>
  <c r="J30" i="139"/>
  <c r="G30" i="139"/>
  <c r="D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<sst xmlns="http://schemas.openxmlformats.org/spreadsheetml/2006/main" count="7329" uniqueCount="248">
  <si>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</si>
  <si>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</si>
  <si>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</si>
  <si>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</si>
  <si>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</si>
  <si>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</si>
  <si>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</si>
  <si>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</si>
  <si>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</si>
  <si>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</si>
  <si>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</si>
  <si>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</si>
  <si>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</si>
  <si>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</si>
  <si>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</si>
  <si>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</si>
  <si>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</si>
  <si>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</si>
  <si>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</si>
  <si>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</si>
  <si>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</si>
  <si>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</si>
  <si>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</si>
  <si>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</si>
  <si>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</si>
  <si>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</si>
  <si>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</si>
  <si>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</si>
  <si>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</si>
  <si>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</si>
  <si>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</si>
  <si>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</si>
  <si>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</si>
  <si>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</si>
  <si>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</si>
  <si>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</si>
  <si>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</si>
  <si>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</si>
  <si>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</si>
  <si>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</si>
  <si>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</si>
  <si>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</si>
  <si>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</si>
  <si>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</si>
  <si>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</si>
  <si>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</si>
  <si>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</si>
  <si>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</si>
  <si>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</si>
  <si>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</si>
  <si>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</si>
  <si>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</si>
  <si>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</si>
  <si>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</si>
  <si>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</si>
  <si>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</si>
  <si>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</si>
  <si>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</si>
  <si>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</si>
  <si>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</si>
  <si>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</si>
  <si>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</si>
  <si>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</si>
  <si>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</si>
  <si>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</si>
  <si>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</si>
  <si>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</si>
  <si>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</si>
  <si>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</si>
  <si>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</si>
  <si>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</si>
  <si>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</si>
  <si>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</si>
  <si>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</si>
  <si>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</si>
  <si>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</si>
  <si>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</si>
  <si>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</si>
  <si>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</si>
  <si>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</si>
  <si>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</si>
  <si>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</si>
  <si>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</si>
  <si>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</si>
  <si>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</si>
  <si>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</si>
  <si>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</si>
  <si>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</si>
  <si>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Gas</t>
    <phoneticPr fontId="23"/>
  </si>
  <si>
    <t>m</t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</si>
  <si>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</si>
  <si>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</si>
  <si>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</si>
  <si>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</si>
  <si>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</si>
  <si>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</si>
  <si>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</si>
  <si>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</si>
  <si>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</si>
  <si>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</si>
  <si>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</si>
  <si>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</si>
  <si>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</si>
  <si>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</si>
  <si>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</si>
  <si>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</si>
  <si>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</si>
  <si>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Ayoshida.RIKEN 2015.05</t>
  </si>
  <si>
    <t>Ayoshida.RIKEN 2015.05</t>
    <phoneticPr fontId="23"/>
  </si>
  <si>
    <t>Ayoshida.RIKEN 2015.06</t>
    <phoneticPr fontId="23"/>
  </si>
  <si>
    <t>Ayoshida.RIKEN 2015.07</t>
    <phoneticPr fontId="23"/>
  </si>
  <si>
    <t>Ayoshida.RIKEN 2015.07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</si>
  <si>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</si>
  <si>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</si>
  <si>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</si>
  <si>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</si>
  <si>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</si>
  <si>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</si>
  <si>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</si>
  <si>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</si>
  <si>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</si>
  <si>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</si>
  <si>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</si>
  <si>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</si>
  <si>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</si>
  <si>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</si>
  <si>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</si>
  <si>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</si>
  <si>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</si>
  <si>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</si>
  <si>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</si>
  <si>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</si>
  <si>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</si>
  <si>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</si>
  <si>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</si>
  <si>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</si>
  <si>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</si>
  <si>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</si>
  <si>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</si>
  <si>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</si>
  <si>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</si>
  <si>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</si>
  <si>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</si>
  <si>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ThisWSname</t>
    <phoneticPr fontId="23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</si>
  <si>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</si>
  <si>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</si>
  <si>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</si>
  <si>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</si>
  <si>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</si>
  <si>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</si>
  <si>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</si>
  <si>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Ayoshida.RIKEN 2016.07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</si>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</sst>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2" borderId="4" xfId="15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FFFF00"/>
      <color rgb="FFCCFFFF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srim40Ar_Si!$P$5</c:f>
          <c:strCache>
            <c:ptCount val="1"/>
            <c:pt idx="0">
              <c:v>srim40Ar_Si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srim40Ar_Si!$E$20:$E$228</c:f>
              <c:numCache>
                <c:formatCode>0.000E+00</c:formatCode>
                <c:ptCount val="209"/>
                <c:pt idx="0">
                  <c:v>8.8800000000000004E-2</c:v>
                </c:pt>
                <c:pt idx="1">
                  <c:v>9.418E-2</c:v>
                </c:pt>
                <c:pt idx="2">
                  <c:v>9.9279999999999993E-2</c:v>
                </c:pt>
                <c:pt idx="3">
                  <c:v>0.1041</c:v>
                </c:pt>
                <c:pt idx="4">
                  <c:v>0.10879999999999999</c:v>
                </c:pt>
                <c:pt idx="5">
                  <c:v>0.1132</c:v>
                </c:pt>
                <c:pt idx="6">
                  <c:v>0.11749999999999999</c:v>
                </c:pt>
                <c:pt idx="7">
                  <c:v>0.12559999999999999</c:v>
                </c:pt>
                <c:pt idx="8">
                  <c:v>0.13320000000000001</c:v>
                </c:pt>
                <c:pt idx="9">
                  <c:v>0.1404</c:v>
                </c:pt>
                <c:pt idx="10">
                  <c:v>0.14729999999999999</c:v>
                </c:pt>
                <c:pt idx="11">
                  <c:v>0.15379999999999999</c:v>
                </c:pt>
                <c:pt idx="12">
                  <c:v>0.16009999999999999</c:v>
                </c:pt>
                <c:pt idx="13">
                  <c:v>0.1661</c:v>
                </c:pt>
                <c:pt idx="14">
                  <c:v>0.17199999999999999</c:v>
                </c:pt>
                <c:pt idx="15">
                  <c:v>0.17760000000000001</c:v>
                </c:pt>
                <c:pt idx="16">
                  <c:v>0.18310000000000001</c:v>
                </c:pt>
                <c:pt idx="17">
                  <c:v>0.18840000000000001</c:v>
                </c:pt>
                <c:pt idx="18">
                  <c:v>0.1986</c:v>
                </c:pt>
                <c:pt idx="19">
                  <c:v>0.21060000000000001</c:v>
                </c:pt>
                <c:pt idx="20">
                  <c:v>0.222</c:v>
                </c:pt>
                <c:pt idx="21">
                  <c:v>0.23280000000000001</c:v>
                </c:pt>
                <c:pt idx="22">
                  <c:v>0.2432</c:v>
                </c:pt>
                <c:pt idx="23">
                  <c:v>0.25309999999999999</c:v>
                </c:pt>
                <c:pt idx="24">
                  <c:v>0.26269999999999999</c:v>
                </c:pt>
                <c:pt idx="25">
                  <c:v>0.27189999999999998</c:v>
                </c:pt>
                <c:pt idx="26">
                  <c:v>0.28079999999999999</c:v>
                </c:pt>
                <c:pt idx="27">
                  <c:v>0.29780000000000001</c:v>
                </c:pt>
                <c:pt idx="28">
                  <c:v>0.314</c:v>
                </c:pt>
                <c:pt idx="29">
                  <c:v>0.32929999999999998</c:v>
                </c:pt>
                <c:pt idx="30">
                  <c:v>0.34389999999999998</c:v>
                </c:pt>
                <c:pt idx="31">
                  <c:v>0.35799999999999998</c:v>
                </c:pt>
                <c:pt idx="32">
                  <c:v>0.3715</c:v>
                </c:pt>
                <c:pt idx="33">
                  <c:v>0.39710000000000001</c:v>
                </c:pt>
                <c:pt idx="34">
                  <c:v>0.42120000000000002</c:v>
                </c:pt>
                <c:pt idx="35">
                  <c:v>0.44400000000000001</c:v>
                </c:pt>
                <c:pt idx="36">
                  <c:v>0.4657</c:v>
                </c:pt>
                <c:pt idx="37">
                  <c:v>0.4864</c:v>
                </c:pt>
                <c:pt idx="38">
                  <c:v>0.50619999999999998</c:v>
                </c:pt>
                <c:pt idx="39">
                  <c:v>0.52529999999999999</c:v>
                </c:pt>
                <c:pt idx="40">
                  <c:v>0.54379999999999995</c:v>
                </c:pt>
                <c:pt idx="41">
                  <c:v>0.56159999999999999</c:v>
                </c:pt>
                <c:pt idx="42">
                  <c:v>0.57889999999999997</c:v>
                </c:pt>
                <c:pt idx="43">
                  <c:v>0.59570000000000001</c:v>
                </c:pt>
                <c:pt idx="44">
                  <c:v>0.62790000000000001</c:v>
                </c:pt>
                <c:pt idx="45">
                  <c:v>0.66600000000000004</c:v>
                </c:pt>
                <c:pt idx="46">
                  <c:v>0.70199999999999996</c:v>
                </c:pt>
                <c:pt idx="47">
                  <c:v>0.73629999999999995</c:v>
                </c:pt>
                <c:pt idx="48">
                  <c:v>0.76900000000000002</c:v>
                </c:pt>
                <c:pt idx="49">
                  <c:v>0.80049999999999999</c:v>
                </c:pt>
                <c:pt idx="50">
                  <c:v>0.83069999999999999</c:v>
                </c:pt>
                <c:pt idx="51">
                  <c:v>0.85980000000000001</c:v>
                </c:pt>
                <c:pt idx="52">
                  <c:v>0.88800000000000001</c:v>
                </c:pt>
                <c:pt idx="53">
                  <c:v>0.94189999999999996</c:v>
                </c:pt>
                <c:pt idx="54">
                  <c:v>0.9929</c:v>
                </c:pt>
                <c:pt idx="55">
                  <c:v>1.0409999999999999</c:v>
                </c:pt>
                <c:pt idx="56">
                  <c:v>1.0880000000000001</c:v>
                </c:pt>
                <c:pt idx="57">
                  <c:v>1.1319999999999999</c:v>
                </c:pt>
                <c:pt idx="58">
                  <c:v>1.175</c:v>
                </c:pt>
                <c:pt idx="59">
                  <c:v>1.256</c:v>
                </c:pt>
                <c:pt idx="60">
                  <c:v>1.4</c:v>
                </c:pt>
                <c:pt idx="61">
                  <c:v>1.516</c:v>
                </c:pt>
                <c:pt idx="62">
                  <c:v>1.609</c:v>
                </c:pt>
                <c:pt idx="63">
                  <c:v>1.6850000000000001</c:v>
                </c:pt>
                <c:pt idx="64">
                  <c:v>1.7470000000000001</c:v>
                </c:pt>
                <c:pt idx="65">
                  <c:v>1.7989999999999999</c:v>
                </c:pt>
                <c:pt idx="66">
                  <c:v>1.845</c:v>
                </c:pt>
                <c:pt idx="67">
                  <c:v>1.8859999999999999</c:v>
                </c:pt>
                <c:pt idx="68">
                  <c:v>1.9239999999999999</c:v>
                </c:pt>
                <c:pt idx="69">
                  <c:v>1.9590000000000001</c:v>
                </c:pt>
                <c:pt idx="70">
                  <c:v>2.0230000000000001</c:v>
                </c:pt>
                <c:pt idx="71">
                  <c:v>2.0950000000000002</c:v>
                </c:pt>
                <c:pt idx="72">
                  <c:v>2.1629999999999998</c:v>
                </c:pt>
                <c:pt idx="73">
                  <c:v>2.2280000000000002</c:v>
                </c:pt>
                <c:pt idx="74">
                  <c:v>2.2919999999999998</c:v>
                </c:pt>
                <c:pt idx="75">
                  <c:v>2.3559999999999999</c:v>
                </c:pt>
                <c:pt idx="76">
                  <c:v>2.4209999999999998</c:v>
                </c:pt>
                <c:pt idx="77">
                  <c:v>2.4860000000000002</c:v>
                </c:pt>
                <c:pt idx="78">
                  <c:v>2.552</c:v>
                </c:pt>
                <c:pt idx="79">
                  <c:v>2.6869999999999998</c:v>
                </c:pt>
                <c:pt idx="80">
                  <c:v>2.8239999999999998</c:v>
                </c:pt>
                <c:pt idx="81">
                  <c:v>2.964</c:v>
                </c:pt>
                <c:pt idx="82">
                  <c:v>3.105</c:v>
                </c:pt>
                <c:pt idx="83">
                  <c:v>3.246</c:v>
                </c:pt>
                <c:pt idx="84">
                  <c:v>3.387</c:v>
                </c:pt>
                <c:pt idx="85">
                  <c:v>3.6659999999999999</c:v>
                </c:pt>
                <c:pt idx="86">
                  <c:v>3.9390000000000001</c:v>
                </c:pt>
                <c:pt idx="87">
                  <c:v>4.202</c:v>
                </c:pt>
                <c:pt idx="88">
                  <c:v>4.4569999999999999</c:v>
                </c:pt>
                <c:pt idx="89">
                  <c:v>4.7</c:v>
                </c:pt>
                <c:pt idx="90">
                  <c:v>4.9340000000000002</c:v>
                </c:pt>
                <c:pt idx="91">
                  <c:v>5.1580000000000004</c:v>
                </c:pt>
                <c:pt idx="92">
                  <c:v>5.3719999999999999</c:v>
                </c:pt>
                <c:pt idx="93">
                  <c:v>5.577</c:v>
                </c:pt>
                <c:pt idx="94">
                  <c:v>5.7729999999999997</c:v>
                </c:pt>
                <c:pt idx="95">
                  <c:v>5.9610000000000003</c:v>
                </c:pt>
                <c:pt idx="96">
                  <c:v>6.3159999999999998</c:v>
                </c:pt>
                <c:pt idx="97">
                  <c:v>6.7249999999999996</c:v>
                </c:pt>
                <c:pt idx="98">
                  <c:v>7.1020000000000003</c:v>
                </c:pt>
                <c:pt idx="99">
                  <c:v>7.4530000000000003</c:v>
                </c:pt>
                <c:pt idx="100">
                  <c:v>7.782</c:v>
                </c:pt>
                <c:pt idx="101">
                  <c:v>8.093</c:v>
                </c:pt>
                <c:pt idx="102">
                  <c:v>8.3889999999999993</c:v>
                </c:pt>
                <c:pt idx="103">
                  <c:v>8.6720000000000006</c:v>
                </c:pt>
                <c:pt idx="104">
                  <c:v>8.9440000000000008</c:v>
                </c:pt>
                <c:pt idx="105">
                  <c:v>9.4580000000000002</c:v>
                </c:pt>
                <c:pt idx="106">
                  <c:v>9.9380000000000006</c:v>
                </c:pt>
                <c:pt idx="107">
                  <c:v>10.39</c:v>
                </c:pt>
                <c:pt idx="108">
                  <c:v>10.81</c:v>
                </c:pt>
                <c:pt idx="109">
                  <c:v>11.21</c:v>
                </c:pt>
                <c:pt idx="110">
                  <c:v>11.59</c:v>
                </c:pt>
                <c:pt idx="111">
                  <c:v>12.28</c:v>
                </c:pt>
                <c:pt idx="112">
                  <c:v>12.9</c:v>
                </c:pt>
                <c:pt idx="113">
                  <c:v>13.46</c:v>
                </c:pt>
                <c:pt idx="114">
                  <c:v>13.96</c:v>
                </c:pt>
                <c:pt idx="115">
                  <c:v>14.41</c:v>
                </c:pt>
                <c:pt idx="116">
                  <c:v>14.82</c:v>
                </c:pt>
                <c:pt idx="117">
                  <c:v>15.19</c:v>
                </c:pt>
                <c:pt idx="118">
                  <c:v>15.53</c:v>
                </c:pt>
                <c:pt idx="119">
                  <c:v>15.84</c:v>
                </c:pt>
                <c:pt idx="120">
                  <c:v>16.13</c:v>
                </c:pt>
                <c:pt idx="121">
                  <c:v>16.39</c:v>
                </c:pt>
                <c:pt idx="122">
                  <c:v>16.829999999999998</c:v>
                </c:pt>
                <c:pt idx="123">
                  <c:v>17.29</c:v>
                </c:pt>
                <c:pt idx="124">
                  <c:v>17.64</c:v>
                </c:pt>
                <c:pt idx="125">
                  <c:v>17.920000000000002</c:v>
                </c:pt>
                <c:pt idx="126">
                  <c:v>18.13</c:v>
                </c:pt>
                <c:pt idx="127">
                  <c:v>18.29</c:v>
                </c:pt>
                <c:pt idx="128">
                  <c:v>18.420000000000002</c:v>
                </c:pt>
                <c:pt idx="129">
                  <c:v>18.5</c:v>
                </c:pt>
                <c:pt idx="130">
                  <c:v>18.57</c:v>
                </c:pt>
                <c:pt idx="131">
                  <c:v>18.63</c:v>
                </c:pt>
                <c:pt idx="132">
                  <c:v>18.63</c:v>
                </c:pt>
                <c:pt idx="133">
                  <c:v>18.59</c:v>
                </c:pt>
                <c:pt idx="134">
                  <c:v>18.510000000000002</c:v>
                </c:pt>
                <c:pt idx="135">
                  <c:v>18.420000000000002</c:v>
                </c:pt>
                <c:pt idx="136">
                  <c:v>18.3</c:v>
                </c:pt>
                <c:pt idx="137">
                  <c:v>18.04</c:v>
                </c:pt>
                <c:pt idx="138">
                  <c:v>17.690000000000001</c:v>
                </c:pt>
                <c:pt idx="139">
                  <c:v>17.190000000000001</c:v>
                </c:pt>
                <c:pt idx="140">
                  <c:v>16.8</c:v>
                </c:pt>
                <c:pt idx="141">
                  <c:v>16.41</c:v>
                </c:pt>
                <c:pt idx="142">
                  <c:v>16.03</c:v>
                </c:pt>
                <c:pt idx="143">
                  <c:v>15.66</c:v>
                </c:pt>
                <c:pt idx="144">
                  <c:v>15.31</c:v>
                </c:pt>
                <c:pt idx="145">
                  <c:v>14.97</c:v>
                </c:pt>
                <c:pt idx="146">
                  <c:v>14.64</c:v>
                </c:pt>
                <c:pt idx="147">
                  <c:v>14.33</c:v>
                </c:pt>
                <c:pt idx="148">
                  <c:v>13.74</c:v>
                </c:pt>
                <c:pt idx="149">
                  <c:v>13.06</c:v>
                </c:pt>
                <c:pt idx="150">
                  <c:v>12.45</c:v>
                </c:pt>
                <c:pt idx="151">
                  <c:v>11.89</c:v>
                </c:pt>
                <c:pt idx="152">
                  <c:v>11.38</c:v>
                </c:pt>
                <c:pt idx="153">
                  <c:v>10.92</c:v>
                </c:pt>
                <c:pt idx="154">
                  <c:v>10.49</c:v>
                </c:pt>
                <c:pt idx="155">
                  <c:v>10.1</c:v>
                </c:pt>
                <c:pt idx="156">
                  <c:v>9.74</c:v>
                </c:pt>
                <c:pt idx="157">
                  <c:v>9.0920000000000005</c:v>
                </c:pt>
                <c:pt idx="158">
                  <c:v>8.5299999999999994</c:v>
                </c:pt>
                <c:pt idx="159">
                  <c:v>8.0370000000000008</c:v>
                </c:pt>
                <c:pt idx="160">
                  <c:v>7.601</c:v>
                </c:pt>
                <c:pt idx="161">
                  <c:v>7.2130000000000001</c:v>
                </c:pt>
                <c:pt idx="162">
                  <c:v>6.8650000000000002</c:v>
                </c:pt>
                <c:pt idx="163">
                  <c:v>6.27</c:v>
                </c:pt>
                <c:pt idx="164">
                  <c:v>5.782</c:v>
                </c:pt>
                <c:pt idx="165">
                  <c:v>5.3789999999999996</c:v>
                </c:pt>
                <c:pt idx="166">
                  <c:v>5.0449999999999999</c:v>
                </c:pt>
                <c:pt idx="167">
                  <c:v>4.7690000000000001</c:v>
                </c:pt>
                <c:pt idx="168">
                  <c:v>4.5039999999999996</c:v>
                </c:pt>
                <c:pt idx="169">
                  <c:v>4.2709999999999999</c:v>
                </c:pt>
                <c:pt idx="170">
                  <c:v>4.0650000000000004</c:v>
                </c:pt>
                <c:pt idx="171">
                  <c:v>3.88</c:v>
                </c:pt>
                <c:pt idx="172">
                  <c:v>3.714</c:v>
                </c:pt>
                <c:pt idx="173">
                  <c:v>3.5640000000000001</c:v>
                </c:pt>
                <c:pt idx="174">
                  <c:v>3.2949999999999999</c:v>
                </c:pt>
                <c:pt idx="175">
                  <c:v>3.012</c:v>
                </c:pt>
                <c:pt idx="176">
                  <c:v>2.78</c:v>
                </c:pt>
                <c:pt idx="177">
                  <c:v>2.5870000000000002</c:v>
                </c:pt>
                <c:pt idx="178">
                  <c:v>2.423</c:v>
                </c:pt>
                <c:pt idx="179">
                  <c:v>2.282</c:v>
                </c:pt>
                <c:pt idx="180">
                  <c:v>2.16</c:v>
                </c:pt>
                <c:pt idx="181">
                  <c:v>2.0529999999999999</c:v>
                </c:pt>
                <c:pt idx="182">
                  <c:v>1.958</c:v>
                </c:pt>
                <c:pt idx="183">
                  <c:v>1.798</c:v>
                </c:pt>
                <c:pt idx="184">
                  <c:v>1.6679999999999999</c:v>
                </c:pt>
                <c:pt idx="185">
                  <c:v>1.56</c:v>
                </c:pt>
                <c:pt idx="186">
                  <c:v>1.4690000000000001</c:v>
                </c:pt>
                <c:pt idx="187">
                  <c:v>1.3919999999999999</c:v>
                </c:pt>
                <c:pt idx="188">
                  <c:v>1.325</c:v>
                </c:pt>
                <c:pt idx="189">
                  <c:v>1.2150000000000001</c:v>
                </c:pt>
                <c:pt idx="190">
                  <c:v>1.129</c:v>
                </c:pt>
                <c:pt idx="191">
                  <c:v>1.0589999999999999</c:v>
                </c:pt>
                <c:pt idx="192">
                  <c:v>1.002</c:v>
                </c:pt>
                <c:pt idx="193">
                  <c:v>0.95420000000000005</c:v>
                </c:pt>
                <c:pt idx="194">
                  <c:v>0.91369999999999996</c:v>
                </c:pt>
                <c:pt idx="195">
                  <c:v>0.87890000000000001</c:v>
                </c:pt>
                <c:pt idx="196">
                  <c:v>0.84889999999999999</c:v>
                </c:pt>
                <c:pt idx="197">
                  <c:v>0.8226</c:v>
                </c:pt>
                <c:pt idx="198">
                  <c:v>0.79959999999999998</c:v>
                </c:pt>
                <c:pt idx="199">
                  <c:v>0.77910000000000001</c:v>
                </c:pt>
                <c:pt idx="200">
                  <c:v>0.74460000000000004</c:v>
                </c:pt>
                <c:pt idx="201">
                  <c:v>0.71060000000000001</c:v>
                </c:pt>
                <c:pt idx="202">
                  <c:v>0.68379999999999996</c:v>
                </c:pt>
                <c:pt idx="203">
                  <c:v>0.66239999999999999</c:v>
                </c:pt>
                <c:pt idx="204">
                  <c:v>0.64500000000000002</c:v>
                </c:pt>
                <c:pt idx="205">
                  <c:v>0.63070000000000004</c:v>
                </c:pt>
                <c:pt idx="206">
                  <c:v>0.61880000000000002</c:v>
                </c:pt>
                <c:pt idx="207">
                  <c:v>0.60880000000000001</c:v>
                </c:pt>
                <c:pt idx="208">
                  <c:v>0.60040000000000004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srim40Ar_Si!$F$20:$F$228</c:f>
              <c:numCache>
                <c:formatCode>0.000E+00</c:formatCode>
                <c:ptCount val="209"/>
                <c:pt idx="0">
                  <c:v>0.9204</c:v>
                </c:pt>
                <c:pt idx="1">
                  <c:v>0.96819999999999995</c:v>
                </c:pt>
                <c:pt idx="2">
                  <c:v>1.012</c:v>
                </c:pt>
                <c:pt idx="3">
                  <c:v>1.0529999999999999</c:v>
                </c:pt>
                <c:pt idx="4">
                  <c:v>1.091</c:v>
                </c:pt>
                <c:pt idx="5">
                  <c:v>1.127</c:v>
                </c:pt>
                <c:pt idx="6">
                  <c:v>1.1599999999999999</c:v>
                </c:pt>
                <c:pt idx="7">
                  <c:v>1.2210000000000001</c:v>
                </c:pt>
                <c:pt idx="8">
                  <c:v>1.2769999999999999</c:v>
                </c:pt>
                <c:pt idx="9">
                  <c:v>1.327</c:v>
                </c:pt>
                <c:pt idx="10">
                  <c:v>1.3740000000000001</c:v>
                </c:pt>
                <c:pt idx="11">
                  <c:v>1.4159999999999999</c:v>
                </c:pt>
                <c:pt idx="12">
                  <c:v>1.456</c:v>
                </c:pt>
                <c:pt idx="13">
                  <c:v>1.4930000000000001</c:v>
                </c:pt>
                <c:pt idx="14">
                  <c:v>1.5269999999999999</c:v>
                </c:pt>
                <c:pt idx="15">
                  <c:v>1.5589999999999999</c:v>
                </c:pt>
                <c:pt idx="16">
                  <c:v>1.59</c:v>
                </c:pt>
                <c:pt idx="17">
                  <c:v>1.619</c:v>
                </c:pt>
                <c:pt idx="18">
                  <c:v>1.6719999999999999</c:v>
                </c:pt>
                <c:pt idx="19">
                  <c:v>1.7310000000000001</c:v>
                </c:pt>
                <c:pt idx="20">
                  <c:v>1.784</c:v>
                </c:pt>
                <c:pt idx="21">
                  <c:v>1.831</c:v>
                </c:pt>
                <c:pt idx="22">
                  <c:v>1.8740000000000001</c:v>
                </c:pt>
                <c:pt idx="23">
                  <c:v>1.913</c:v>
                </c:pt>
                <c:pt idx="24">
                  <c:v>1.9490000000000001</c:v>
                </c:pt>
                <c:pt idx="25">
                  <c:v>1.982</c:v>
                </c:pt>
                <c:pt idx="26">
                  <c:v>2.012</c:v>
                </c:pt>
                <c:pt idx="27">
                  <c:v>2.0670000000000002</c:v>
                </c:pt>
                <c:pt idx="28">
                  <c:v>2.1139999999999999</c:v>
                </c:pt>
                <c:pt idx="29">
                  <c:v>2.1549999999999998</c:v>
                </c:pt>
                <c:pt idx="30">
                  <c:v>2.1909999999999998</c:v>
                </c:pt>
                <c:pt idx="31">
                  <c:v>2.2229999999999999</c:v>
                </c:pt>
                <c:pt idx="32">
                  <c:v>2.2519999999999998</c:v>
                </c:pt>
                <c:pt idx="33">
                  <c:v>2.3010000000000002</c:v>
                </c:pt>
                <c:pt idx="34">
                  <c:v>2.3410000000000002</c:v>
                </c:pt>
                <c:pt idx="35">
                  <c:v>2.3740000000000001</c:v>
                </c:pt>
                <c:pt idx="36">
                  <c:v>2.4009999999999998</c:v>
                </c:pt>
                <c:pt idx="37">
                  <c:v>2.423</c:v>
                </c:pt>
                <c:pt idx="38">
                  <c:v>2.4409999999999998</c:v>
                </c:pt>
                <c:pt idx="39">
                  <c:v>2.4569999999999999</c:v>
                </c:pt>
                <c:pt idx="40">
                  <c:v>2.4689999999999999</c:v>
                </c:pt>
                <c:pt idx="41">
                  <c:v>2.4790000000000001</c:v>
                </c:pt>
                <c:pt idx="42">
                  <c:v>2.488</c:v>
                </c:pt>
                <c:pt idx="43">
                  <c:v>2.4940000000000002</c:v>
                </c:pt>
                <c:pt idx="44">
                  <c:v>2.5030000000000001</c:v>
                </c:pt>
                <c:pt idx="45">
                  <c:v>2.5070000000000001</c:v>
                </c:pt>
                <c:pt idx="46">
                  <c:v>2.5059999999999998</c:v>
                </c:pt>
                <c:pt idx="47">
                  <c:v>2.5009999999999999</c:v>
                </c:pt>
                <c:pt idx="48">
                  <c:v>2.4929999999999999</c:v>
                </c:pt>
                <c:pt idx="49">
                  <c:v>2.4830000000000001</c:v>
                </c:pt>
                <c:pt idx="50">
                  <c:v>2.4710000000000001</c:v>
                </c:pt>
                <c:pt idx="51">
                  <c:v>2.4580000000000002</c:v>
                </c:pt>
                <c:pt idx="52">
                  <c:v>2.4430000000000001</c:v>
                </c:pt>
                <c:pt idx="53">
                  <c:v>2.4119999999999999</c:v>
                </c:pt>
                <c:pt idx="54">
                  <c:v>2.38</c:v>
                </c:pt>
                <c:pt idx="55">
                  <c:v>2.3460000000000001</c:v>
                </c:pt>
                <c:pt idx="56">
                  <c:v>2.3119999999999998</c:v>
                </c:pt>
                <c:pt idx="57">
                  <c:v>2.278</c:v>
                </c:pt>
                <c:pt idx="58">
                  <c:v>2.2450000000000001</c:v>
                </c:pt>
                <c:pt idx="59">
                  <c:v>2.1800000000000002</c:v>
                </c:pt>
                <c:pt idx="60">
                  <c:v>2.117</c:v>
                </c:pt>
                <c:pt idx="61">
                  <c:v>2.0579999999999998</c:v>
                </c:pt>
                <c:pt idx="62">
                  <c:v>2.0019999999999998</c:v>
                </c:pt>
                <c:pt idx="63">
                  <c:v>1.9490000000000001</c:v>
                </c:pt>
                <c:pt idx="64">
                  <c:v>1.9</c:v>
                </c:pt>
                <c:pt idx="65">
                  <c:v>1.8520000000000001</c:v>
                </c:pt>
                <c:pt idx="66">
                  <c:v>1.8080000000000001</c:v>
                </c:pt>
                <c:pt idx="67">
                  <c:v>1.766</c:v>
                </c:pt>
                <c:pt idx="68">
                  <c:v>1.726</c:v>
                </c:pt>
                <c:pt idx="69">
                  <c:v>1.6879999999999999</c:v>
                </c:pt>
                <c:pt idx="70">
                  <c:v>1.617</c:v>
                </c:pt>
                <c:pt idx="71">
                  <c:v>1.5389999999999999</c:v>
                </c:pt>
                <c:pt idx="72">
                  <c:v>1.468</c:v>
                </c:pt>
                <c:pt idx="73">
                  <c:v>1.405</c:v>
                </c:pt>
                <c:pt idx="74">
                  <c:v>1.3480000000000001</c:v>
                </c:pt>
                <c:pt idx="75">
                  <c:v>1.296</c:v>
                </c:pt>
                <c:pt idx="76">
                  <c:v>1.2490000000000001</c:v>
                </c:pt>
                <c:pt idx="77">
                  <c:v>1.206</c:v>
                </c:pt>
                <c:pt idx="78">
                  <c:v>1.1659999999999999</c:v>
                </c:pt>
                <c:pt idx="79">
                  <c:v>1.0940000000000001</c:v>
                </c:pt>
                <c:pt idx="80">
                  <c:v>1.032</c:v>
                </c:pt>
                <c:pt idx="81">
                  <c:v>0.97829999999999995</c:v>
                </c:pt>
                <c:pt idx="82">
                  <c:v>0.93030000000000002</c:v>
                </c:pt>
                <c:pt idx="83">
                  <c:v>0.88749999999999996</c:v>
                </c:pt>
                <c:pt idx="84">
                  <c:v>0.84899999999999998</c:v>
                </c:pt>
                <c:pt idx="85">
                  <c:v>0.78259999999999996</c:v>
                </c:pt>
                <c:pt idx="86">
                  <c:v>0.72709999999999997</c:v>
                </c:pt>
                <c:pt idx="87">
                  <c:v>0.67989999999999995</c:v>
                </c:pt>
                <c:pt idx="88">
                  <c:v>0.63929999999999998</c:v>
                </c:pt>
                <c:pt idx="89">
                  <c:v>0.6038</c:v>
                </c:pt>
                <c:pt idx="90">
                  <c:v>0.5726</c:v>
                </c:pt>
                <c:pt idx="91">
                  <c:v>0.54479999999999995</c:v>
                </c:pt>
                <c:pt idx="92">
                  <c:v>0.51990000000000003</c:v>
                </c:pt>
                <c:pt idx="93">
                  <c:v>0.4975</c:v>
                </c:pt>
                <c:pt idx="94">
                  <c:v>0.47710000000000002</c:v>
                </c:pt>
                <c:pt idx="95">
                  <c:v>0.45860000000000001</c:v>
                </c:pt>
                <c:pt idx="96">
                  <c:v>0.42599999999999999</c:v>
                </c:pt>
                <c:pt idx="97">
                  <c:v>0.39179999999999998</c:v>
                </c:pt>
                <c:pt idx="98">
                  <c:v>0.36330000000000001</c:v>
                </c:pt>
                <c:pt idx="99">
                  <c:v>0.33910000000000001</c:v>
                </c:pt>
                <c:pt idx="100">
                  <c:v>0.31819999999999998</c:v>
                </c:pt>
                <c:pt idx="101">
                  <c:v>0.3</c:v>
                </c:pt>
                <c:pt idx="102">
                  <c:v>0.28399999999999997</c:v>
                </c:pt>
                <c:pt idx="103">
                  <c:v>0.26979999999999998</c:v>
                </c:pt>
                <c:pt idx="104">
                  <c:v>0.25700000000000001</c:v>
                </c:pt>
                <c:pt idx="105">
                  <c:v>0.23519999999999999</c:v>
                </c:pt>
                <c:pt idx="106">
                  <c:v>0.21709999999999999</c:v>
                </c:pt>
                <c:pt idx="107">
                  <c:v>0.20180000000000001</c:v>
                </c:pt>
                <c:pt idx="108">
                  <c:v>0.18870000000000001</c:v>
                </c:pt>
                <c:pt idx="109">
                  <c:v>0.17730000000000001</c:v>
                </c:pt>
                <c:pt idx="110">
                  <c:v>0.16739999999999999</c:v>
                </c:pt>
                <c:pt idx="111">
                  <c:v>0.15079999999999999</c:v>
                </c:pt>
                <c:pt idx="112">
                  <c:v>0.13739999999999999</c:v>
                </c:pt>
                <c:pt idx="113">
                  <c:v>0.1263</c:v>
                </c:pt>
                <c:pt idx="114">
                  <c:v>0.1171</c:v>
                </c:pt>
                <c:pt idx="115">
                  <c:v>0.10920000000000001</c:v>
                </c:pt>
                <c:pt idx="116">
                  <c:v>0.1024</c:v>
                </c:pt>
                <c:pt idx="117">
                  <c:v>9.6439999999999998E-2</c:v>
                </c:pt>
                <c:pt idx="118">
                  <c:v>9.1200000000000003E-2</c:v>
                </c:pt>
                <c:pt idx="119">
                  <c:v>8.6529999999999996E-2</c:v>
                </c:pt>
                <c:pt idx="120">
                  <c:v>8.2360000000000003E-2</c:v>
                </c:pt>
                <c:pt idx="121">
                  <c:v>7.8600000000000003E-2</c:v>
                </c:pt>
                <c:pt idx="122">
                  <c:v>7.2099999999999997E-2</c:v>
                </c:pt>
                <c:pt idx="123">
                  <c:v>6.5439999999999998E-2</c:v>
                </c:pt>
                <c:pt idx="124">
                  <c:v>5.9979999999999999E-2</c:v>
                </c:pt>
                <c:pt idx="125">
                  <c:v>5.5419999999999997E-2</c:v>
                </c:pt>
                <c:pt idx="126">
                  <c:v>5.1540000000000002E-2</c:v>
                </c:pt>
                <c:pt idx="127">
                  <c:v>4.8210000000000003E-2</c:v>
                </c:pt>
                <c:pt idx="128">
                  <c:v>4.5310000000000003E-2</c:v>
                </c:pt>
                <c:pt idx="129">
                  <c:v>4.2770000000000002E-2</c:v>
                </c:pt>
                <c:pt idx="130">
                  <c:v>4.0509999999999997E-2</c:v>
                </c:pt>
                <c:pt idx="131">
                  <c:v>3.6679999999999997E-2</c:v>
                </c:pt>
                <c:pt idx="132">
                  <c:v>3.3550000000000003E-2</c:v>
                </c:pt>
                <c:pt idx="133">
                  <c:v>3.0949999999999998E-2</c:v>
                </c:pt>
                <c:pt idx="134">
                  <c:v>2.8740000000000002E-2</c:v>
                </c:pt>
                <c:pt idx="135">
                  <c:v>2.6849999999999999E-2</c:v>
                </c:pt>
                <c:pt idx="136">
                  <c:v>2.52E-2</c:v>
                </c:pt>
                <c:pt idx="137">
                  <c:v>2.248E-2</c:v>
                </c:pt>
                <c:pt idx="138">
                  <c:v>2.0320000000000001E-2</c:v>
                </c:pt>
                <c:pt idx="139">
                  <c:v>1.8550000000000001E-2</c:v>
                </c:pt>
                <c:pt idx="140">
                  <c:v>1.7090000000000001E-2</c:v>
                </c:pt>
                <c:pt idx="141">
                  <c:v>1.585E-2</c:v>
                </c:pt>
                <c:pt idx="142">
                  <c:v>1.4789999999999999E-2</c:v>
                </c:pt>
                <c:pt idx="143">
                  <c:v>1.387E-2</c:v>
                </c:pt>
                <c:pt idx="144">
                  <c:v>1.306E-2</c:v>
                </c:pt>
                <c:pt idx="145">
                  <c:v>1.235E-2</c:v>
                </c:pt>
                <c:pt idx="146">
                  <c:v>1.171E-2</c:v>
                </c:pt>
                <c:pt idx="147">
                  <c:v>1.1140000000000001E-2</c:v>
                </c:pt>
                <c:pt idx="148">
                  <c:v>1.0160000000000001E-2</c:v>
                </c:pt>
                <c:pt idx="149">
                  <c:v>9.1680000000000008E-3</c:v>
                </c:pt>
                <c:pt idx="150">
                  <c:v>8.3590000000000001E-3</c:v>
                </c:pt>
                <c:pt idx="151">
                  <c:v>7.6870000000000003E-3</c:v>
                </c:pt>
                <c:pt idx="152">
                  <c:v>7.1209999999999997E-3</c:v>
                </c:pt>
                <c:pt idx="153">
                  <c:v>6.6360000000000004E-3</c:v>
                </c:pt>
                <c:pt idx="154">
                  <c:v>6.2160000000000002E-3</c:v>
                </c:pt>
                <c:pt idx="155">
                  <c:v>5.8479999999999999E-3</c:v>
                </c:pt>
                <c:pt idx="156">
                  <c:v>5.5240000000000003E-3</c:v>
                </c:pt>
                <c:pt idx="157">
                  <c:v>4.9769999999999997E-3</c:v>
                </c:pt>
                <c:pt idx="158">
                  <c:v>4.5329999999999997E-3</c:v>
                </c:pt>
                <c:pt idx="159">
                  <c:v>4.1650000000000003E-3</c:v>
                </c:pt>
                <c:pt idx="160">
                  <c:v>3.8549999999999999E-3</c:v>
                </c:pt>
                <c:pt idx="161">
                  <c:v>3.5899999999999999E-3</c:v>
                </c:pt>
                <c:pt idx="162">
                  <c:v>3.3600000000000001E-3</c:v>
                </c:pt>
                <c:pt idx="163">
                  <c:v>2.983E-3</c:v>
                </c:pt>
                <c:pt idx="164">
                  <c:v>2.6840000000000002E-3</c:v>
                </c:pt>
                <c:pt idx="165">
                  <c:v>2.4429999999999999E-3</c:v>
                </c:pt>
                <c:pt idx="166">
                  <c:v>2.2430000000000002E-3</c:v>
                </c:pt>
                <c:pt idx="167">
                  <c:v>2.0739999999999999E-3</c:v>
                </c:pt>
                <c:pt idx="168">
                  <c:v>1.9300000000000001E-3</c:v>
                </c:pt>
                <c:pt idx="169">
                  <c:v>1.8060000000000001E-3</c:v>
                </c:pt>
                <c:pt idx="170">
                  <c:v>1.6969999999999999E-3</c:v>
                </c:pt>
                <c:pt idx="171">
                  <c:v>1.601E-3</c:v>
                </c:pt>
                <c:pt idx="172">
                  <c:v>1.516E-3</c:v>
                </c:pt>
                <c:pt idx="173">
                  <c:v>1.4400000000000001E-3</c:v>
                </c:pt>
                <c:pt idx="174">
                  <c:v>1.3090000000000001E-3</c:v>
                </c:pt>
                <c:pt idx="175">
                  <c:v>1.1770000000000001E-3</c:v>
                </c:pt>
                <c:pt idx="176">
                  <c:v>1.07E-3</c:v>
                </c:pt>
                <c:pt idx="177">
                  <c:v>9.8170000000000006E-4</c:v>
                </c:pt>
                <c:pt idx="178">
                  <c:v>9.0729999999999999E-4</c:v>
                </c:pt>
                <c:pt idx="179">
                  <c:v>8.4369999999999996E-4</c:v>
                </c:pt>
                <c:pt idx="180">
                  <c:v>7.8879999999999998E-4</c:v>
                </c:pt>
                <c:pt idx="181">
                  <c:v>7.4089999999999996E-4</c:v>
                </c:pt>
                <c:pt idx="182">
                  <c:v>6.9870000000000002E-4</c:v>
                </c:pt>
                <c:pt idx="183">
                  <c:v>6.2770000000000002E-4</c:v>
                </c:pt>
                <c:pt idx="184">
                  <c:v>5.7030000000000004E-4</c:v>
                </c:pt>
                <c:pt idx="185">
                  <c:v>5.2280000000000002E-4</c:v>
                </c:pt>
                <c:pt idx="186">
                  <c:v>4.8289999999999997E-4</c:v>
                </c:pt>
                <c:pt idx="187">
                  <c:v>4.4890000000000002E-4</c:v>
                </c:pt>
                <c:pt idx="188">
                  <c:v>4.1950000000000001E-4</c:v>
                </c:pt>
                <c:pt idx="189">
                  <c:v>3.7130000000000003E-4</c:v>
                </c:pt>
                <c:pt idx="190">
                  <c:v>3.3340000000000003E-4</c:v>
                </c:pt>
                <c:pt idx="191">
                  <c:v>3.0269999999999999E-4</c:v>
                </c:pt>
                <c:pt idx="192">
                  <c:v>2.7740000000000002E-4</c:v>
                </c:pt>
                <c:pt idx="193">
                  <c:v>2.5609999999999999E-4</c:v>
                </c:pt>
                <c:pt idx="194">
                  <c:v>2.3800000000000001E-4</c:v>
                </c:pt>
                <c:pt idx="195">
                  <c:v>2.2230000000000001E-4</c:v>
                </c:pt>
                <c:pt idx="196">
                  <c:v>2.087E-4</c:v>
                </c:pt>
                <c:pt idx="197">
                  <c:v>1.9660000000000001E-4</c:v>
                </c:pt>
                <c:pt idx="198">
                  <c:v>1.8599999999999999E-4</c:v>
                </c:pt>
                <c:pt idx="199">
                  <c:v>1.7640000000000001E-4</c:v>
                </c:pt>
                <c:pt idx="200">
                  <c:v>1.6009999999999999E-4</c:v>
                </c:pt>
                <c:pt idx="201">
                  <c:v>1.437E-4</c:v>
                </c:pt>
                <c:pt idx="202">
                  <c:v>1.304E-4</c:v>
                </c:pt>
                <c:pt idx="203">
                  <c:v>1.194E-4</c:v>
                </c:pt>
                <c:pt idx="204">
                  <c:v>1.102E-4</c:v>
                </c:pt>
                <c:pt idx="205">
                  <c:v>1.0230000000000001E-4</c:v>
                </c:pt>
                <c:pt idx="206">
                  <c:v>9.5550000000000005E-5</c:v>
                </c:pt>
                <c:pt idx="207">
                  <c:v>8.9649999999999997E-5</c:v>
                </c:pt>
                <c:pt idx="208">
                  <c:v>8.4450000000000006E-5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srim40Ar_Si!$G$20:$G$228</c:f>
              <c:numCache>
                <c:formatCode>0.000E+00</c:formatCode>
                <c:ptCount val="209"/>
                <c:pt idx="0">
                  <c:v>1.0092000000000001</c:v>
                </c:pt>
                <c:pt idx="1">
                  <c:v>1.0623799999999999</c:v>
                </c:pt>
                <c:pt idx="2">
                  <c:v>1.11128</c:v>
                </c:pt>
                <c:pt idx="3">
                  <c:v>1.1571</c:v>
                </c:pt>
                <c:pt idx="4">
                  <c:v>1.1998</c:v>
                </c:pt>
                <c:pt idx="5">
                  <c:v>1.2402</c:v>
                </c:pt>
                <c:pt idx="6">
                  <c:v>1.2774999999999999</c:v>
                </c:pt>
                <c:pt idx="7">
                  <c:v>1.3466</c:v>
                </c:pt>
                <c:pt idx="8">
                  <c:v>1.4101999999999999</c:v>
                </c:pt>
                <c:pt idx="9">
                  <c:v>1.4674</c:v>
                </c:pt>
                <c:pt idx="10">
                  <c:v>1.5213000000000001</c:v>
                </c:pt>
                <c:pt idx="11">
                  <c:v>1.5697999999999999</c:v>
                </c:pt>
                <c:pt idx="12">
                  <c:v>1.6160999999999999</c:v>
                </c:pt>
                <c:pt idx="13">
                  <c:v>1.6591</c:v>
                </c:pt>
                <c:pt idx="14">
                  <c:v>1.6989999999999998</c:v>
                </c:pt>
                <c:pt idx="15">
                  <c:v>1.7365999999999999</c:v>
                </c:pt>
                <c:pt idx="16">
                  <c:v>1.7731000000000001</c:v>
                </c:pt>
                <c:pt idx="17">
                  <c:v>1.8073999999999999</c:v>
                </c:pt>
                <c:pt idx="18">
                  <c:v>1.8706</c:v>
                </c:pt>
                <c:pt idx="19">
                  <c:v>1.9416000000000002</c:v>
                </c:pt>
                <c:pt idx="20">
                  <c:v>2.0060000000000002</c:v>
                </c:pt>
                <c:pt idx="21">
                  <c:v>2.0638000000000001</c:v>
                </c:pt>
                <c:pt idx="22">
                  <c:v>2.1172</c:v>
                </c:pt>
                <c:pt idx="23">
                  <c:v>2.1661000000000001</c:v>
                </c:pt>
                <c:pt idx="24">
                  <c:v>2.2117</c:v>
                </c:pt>
                <c:pt idx="25">
                  <c:v>2.2538999999999998</c:v>
                </c:pt>
                <c:pt idx="26">
                  <c:v>2.2928000000000002</c:v>
                </c:pt>
                <c:pt idx="27">
                  <c:v>2.3648000000000002</c:v>
                </c:pt>
                <c:pt idx="28">
                  <c:v>2.4279999999999999</c:v>
                </c:pt>
                <c:pt idx="29">
                  <c:v>2.4842999999999997</c:v>
                </c:pt>
                <c:pt idx="30">
                  <c:v>2.5348999999999999</c:v>
                </c:pt>
                <c:pt idx="31">
                  <c:v>2.581</c:v>
                </c:pt>
                <c:pt idx="32">
                  <c:v>2.6234999999999999</c:v>
                </c:pt>
                <c:pt idx="33">
                  <c:v>2.6981000000000002</c:v>
                </c:pt>
                <c:pt idx="34">
                  <c:v>2.7622</c:v>
                </c:pt>
                <c:pt idx="35">
                  <c:v>2.8180000000000001</c:v>
                </c:pt>
                <c:pt idx="36">
                  <c:v>2.8666999999999998</c:v>
                </c:pt>
                <c:pt idx="37">
                  <c:v>2.9094000000000002</c:v>
                </c:pt>
                <c:pt idx="38">
                  <c:v>2.9471999999999996</c:v>
                </c:pt>
                <c:pt idx="39">
                  <c:v>2.9823</c:v>
                </c:pt>
                <c:pt idx="40">
                  <c:v>3.0127999999999999</c:v>
                </c:pt>
                <c:pt idx="41">
                  <c:v>3.0406</c:v>
                </c:pt>
                <c:pt idx="42">
                  <c:v>3.0669</c:v>
                </c:pt>
                <c:pt idx="43">
                  <c:v>3.0897000000000001</c:v>
                </c:pt>
                <c:pt idx="44">
                  <c:v>3.1309</c:v>
                </c:pt>
                <c:pt idx="45">
                  <c:v>3.173</c:v>
                </c:pt>
                <c:pt idx="46">
                  <c:v>3.2079999999999997</c:v>
                </c:pt>
                <c:pt idx="47">
                  <c:v>3.2372999999999998</c:v>
                </c:pt>
                <c:pt idx="48">
                  <c:v>3.262</c:v>
                </c:pt>
                <c:pt idx="49">
                  <c:v>3.2835000000000001</c:v>
                </c:pt>
                <c:pt idx="50">
                  <c:v>3.3017000000000003</c:v>
                </c:pt>
                <c:pt idx="51">
                  <c:v>3.3178000000000001</c:v>
                </c:pt>
                <c:pt idx="52">
                  <c:v>3.331</c:v>
                </c:pt>
                <c:pt idx="53">
                  <c:v>3.3538999999999999</c:v>
                </c:pt>
                <c:pt idx="54">
                  <c:v>3.3729</c:v>
                </c:pt>
                <c:pt idx="55">
                  <c:v>3.387</c:v>
                </c:pt>
                <c:pt idx="56">
                  <c:v>3.4</c:v>
                </c:pt>
                <c:pt idx="57">
                  <c:v>3.41</c:v>
                </c:pt>
                <c:pt idx="58">
                  <c:v>3.42</c:v>
                </c:pt>
                <c:pt idx="59">
                  <c:v>3.4359999999999999</c:v>
                </c:pt>
                <c:pt idx="60">
                  <c:v>3.5169999999999999</c:v>
                </c:pt>
                <c:pt idx="61">
                  <c:v>3.5739999999999998</c:v>
                </c:pt>
                <c:pt idx="62">
                  <c:v>3.6109999999999998</c:v>
                </c:pt>
                <c:pt idx="63">
                  <c:v>3.6340000000000003</c:v>
                </c:pt>
                <c:pt idx="64">
                  <c:v>3.6470000000000002</c:v>
                </c:pt>
                <c:pt idx="65">
                  <c:v>3.6509999999999998</c:v>
                </c:pt>
                <c:pt idx="66">
                  <c:v>3.653</c:v>
                </c:pt>
                <c:pt idx="67">
                  <c:v>3.6520000000000001</c:v>
                </c:pt>
                <c:pt idx="68">
                  <c:v>3.65</c:v>
                </c:pt>
                <c:pt idx="69">
                  <c:v>3.6470000000000002</c:v>
                </c:pt>
                <c:pt idx="70">
                  <c:v>3.64</c:v>
                </c:pt>
                <c:pt idx="71">
                  <c:v>3.6340000000000003</c:v>
                </c:pt>
                <c:pt idx="72">
                  <c:v>3.6309999999999998</c:v>
                </c:pt>
                <c:pt idx="73">
                  <c:v>3.633</c:v>
                </c:pt>
                <c:pt idx="74">
                  <c:v>3.6399999999999997</c:v>
                </c:pt>
                <c:pt idx="75">
                  <c:v>3.6520000000000001</c:v>
                </c:pt>
                <c:pt idx="76">
                  <c:v>3.67</c:v>
                </c:pt>
                <c:pt idx="77">
                  <c:v>3.6920000000000002</c:v>
                </c:pt>
                <c:pt idx="78">
                  <c:v>3.718</c:v>
                </c:pt>
                <c:pt idx="79">
                  <c:v>3.7809999999999997</c:v>
                </c:pt>
                <c:pt idx="80">
                  <c:v>3.8559999999999999</c:v>
                </c:pt>
                <c:pt idx="81">
                  <c:v>3.9422999999999999</c:v>
                </c:pt>
                <c:pt idx="82">
                  <c:v>4.0353000000000003</c:v>
                </c:pt>
                <c:pt idx="83">
                  <c:v>4.1334999999999997</c:v>
                </c:pt>
                <c:pt idx="84">
                  <c:v>4.2359999999999998</c:v>
                </c:pt>
                <c:pt idx="85">
                  <c:v>4.4485999999999999</c:v>
                </c:pt>
                <c:pt idx="86">
                  <c:v>4.6661000000000001</c:v>
                </c:pt>
                <c:pt idx="87">
                  <c:v>4.8818999999999999</c:v>
                </c:pt>
                <c:pt idx="88">
                  <c:v>5.0962999999999994</c:v>
                </c:pt>
                <c:pt idx="89">
                  <c:v>5.3037999999999998</c:v>
                </c:pt>
                <c:pt idx="90">
                  <c:v>5.5066000000000006</c:v>
                </c:pt>
                <c:pt idx="91">
                  <c:v>5.7027999999999999</c:v>
                </c:pt>
                <c:pt idx="92">
                  <c:v>5.8918999999999997</c:v>
                </c:pt>
                <c:pt idx="93">
                  <c:v>6.0744999999999996</c:v>
                </c:pt>
                <c:pt idx="94">
                  <c:v>6.2500999999999998</c:v>
                </c:pt>
                <c:pt idx="95">
                  <c:v>6.4196</c:v>
                </c:pt>
                <c:pt idx="96">
                  <c:v>6.742</c:v>
                </c:pt>
                <c:pt idx="97">
                  <c:v>7.1167999999999996</c:v>
                </c:pt>
                <c:pt idx="98">
                  <c:v>7.4653</c:v>
                </c:pt>
                <c:pt idx="99">
                  <c:v>7.7921000000000005</c:v>
                </c:pt>
                <c:pt idx="100">
                  <c:v>8.1001999999999992</c:v>
                </c:pt>
                <c:pt idx="101">
                  <c:v>8.3930000000000007</c:v>
                </c:pt>
                <c:pt idx="102">
                  <c:v>8.673</c:v>
                </c:pt>
                <c:pt idx="103">
                  <c:v>8.9418000000000006</c:v>
                </c:pt>
                <c:pt idx="104">
                  <c:v>9.2010000000000005</c:v>
                </c:pt>
                <c:pt idx="105">
                  <c:v>9.6932000000000009</c:v>
                </c:pt>
                <c:pt idx="106">
                  <c:v>10.155100000000001</c:v>
                </c:pt>
                <c:pt idx="107">
                  <c:v>10.591800000000001</c:v>
                </c:pt>
                <c:pt idx="108">
                  <c:v>10.998700000000001</c:v>
                </c:pt>
                <c:pt idx="109">
                  <c:v>11.387300000000002</c:v>
                </c:pt>
                <c:pt idx="110">
                  <c:v>11.757400000000001</c:v>
                </c:pt>
                <c:pt idx="111">
                  <c:v>12.4308</c:v>
                </c:pt>
                <c:pt idx="112">
                  <c:v>13.0374</c:v>
                </c:pt>
                <c:pt idx="113">
                  <c:v>13.586300000000001</c:v>
                </c:pt>
                <c:pt idx="114">
                  <c:v>14.077100000000002</c:v>
                </c:pt>
                <c:pt idx="115">
                  <c:v>14.5192</c:v>
                </c:pt>
                <c:pt idx="116">
                  <c:v>14.9224</c:v>
                </c:pt>
                <c:pt idx="117">
                  <c:v>15.286439999999999</c:v>
                </c:pt>
                <c:pt idx="118">
                  <c:v>15.6212</c:v>
                </c:pt>
                <c:pt idx="119">
                  <c:v>15.92653</c:v>
                </c:pt>
                <c:pt idx="120">
                  <c:v>16.21236</c:v>
                </c:pt>
                <c:pt idx="121">
                  <c:v>16.468600000000002</c:v>
                </c:pt>
                <c:pt idx="122">
                  <c:v>16.902099999999997</c:v>
                </c:pt>
                <c:pt idx="123">
                  <c:v>17.355439999999998</c:v>
                </c:pt>
                <c:pt idx="124">
                  <c:v>17.69998</c:v>
                </c:pt>
                <c:pt idx="125">
                  <c:v>17.975420000000003</c:v>
                </c:pt>
                <c:pt idx="126">
                  <c:v>18.181539999999998</c:v>
                </c:pt>
                <c:pt idx="127">
                  <c:v>18.33821</c:v>
                </c:pt>
                <c:pt idx="128">
                  <c:v>18.465310000000002</c:v>
                </c:pt>
                <c:pt idx="129">
                  <c:v>18.542770000000001</c:v>
                </c:pt>
                <c:pt idx="130">
                  <c:v>18.610510000000001</c:v>
                </c:pt>
                <c:pt idx="131">
                  <c:v>18.666679999999999</c:v>
                </c:pt>
                <c:pt idx="132">
                  <c:v>18.663550000000001</c:v>
                </c:pt>
                <c:pt idx="133">
                  <c:v>18.620950000000001</c:v>
                </c:pt>
                <c:pt idx="134">
                  <c:v>18.538740000000001</c:v>
                </c:pt>
                <c:pt idx="135">
                  <c:v>18.446850000000001</c:v>
                </c:pt>
                <c:pt idx="136">
                  <c:v>18.325200000000002</c:v>
                </c:pt>
                <c:pt idx="137">
                  <c:v>18.062480000000001</c:v>
                </c:pt>
                <c:pt idx="138">
                  <c:v>17.710320000000003</c:v>
                </c:pt>
                <c:pt idx="139">
                  <c:v>17.208550000000002</c:v>
                </c:pt>
                <c:pt idx="140">
                  <c:v>16.81709</c:v>
                </c:pt>
                <c:pt idx="141">
                  <c:v>16.425850000000001</c:v>
                </c:pt>
                <c:pt idx="142">
                  <c:v>16.044790000000003</c:v>
                </c:pt>
                <c:pt idx="143">
                  <c:v>15.673870000000001</c:v>
                </c:pt>
                <c:pt idx="144">
                  <c:v>15.32306</c:v>
                </c:pt>
                <c:pt idx="145">
                  <c:v>14.98235</c:v>
                </c:pt>
                <c:pt idx="146">
                  <c:v>14.651710000000001</c:v>
                </c:pt>
                <c:pt idx="147">
                  <c:v>14.341139999999999</c:v>
                </c:pt>
                <c:pt idx="148">
                  <c:v>13.750160000000001</c:v>
                </c:pt>
                <c:pt idx="149">
                  <c:v>13.069168000000001</c:v>
                </c:pt>
                <c:pt idx="150">
                  <c:v>12.458359</c:v>
                </c:pt>
                <c:pt idx="151">
                  <c:v>11.897687000000001</c:v>
                </c:pt>
                <c:pt idx="152">
                  <c:v>11.387121</c:v>
                </c:pt>
                <c:pt idx="153">
                  <c:v>10.926636</c:v>
                </c:pt>
                <c:pt idx="154">
                  <c:v>10.496216</c:v>
                </c:pt>
                <c:pt idx="155">
                  <c:v>10.105848</c:v>
                </c:pt>
                <c:pt idx="156">
                  <c:v>9.7455239999999996</c:v>
                </c:pt>
                <c:pt idx="157">
                  <c:v>9.0969770000000008</c:v>
                </c:pt>
                <c:pt idx="158">
                  <c:v>8.5345329999999997</c:v>
                </c:pt>
                <c:pt idx="159">
                  <c:v>8.0411650000000012</c:v>
                </c:pt>
                <c:pt idx="160">
                  <c:v>7.6048549999999997</c:v>
                </c:pt>
                <c:pt idx="161">
                  <c:v>7.2165900000000001</c:v>
                </c:pt>
                <c:pt idx="162">
                  <c:v>6.86836</c:v>
                </c:pt>
                <c:pt idx="163">
                  <c:v>6.272983</c:v>
                </c:pt>
                <c:pt idx="164">
                  <c:v>5.7846840000000004</c:v>
                </c:pt>
                <c:pt idx="165">
                  <c:v>5.381443</c:v>
                </c:pt>
                <c:pt idx="166">
                  <c:v>5.0472429999999999</c:v>
                </c:pt>
                <c:pt idx="167">
                  <c:v>4.7710740000000005</c:v>
                </c:pt>
                <c:pt idx="168">
                  <c:v>4.5059299999999993</c:v>
                </c:pt>
                <c:pt idx="169">
                  <c:v>4.2728060000000001</c:v>
                </c:pt>
                <c:pt idx="170">
                  <c:v>4.0666970000000005</c:v>
                </c:pt>
                <c:pt idx="171">
                  <c:v>3.8816009999999999</c:v>
                </c:pt>
                <c:pt idx="172">
                  <c:v>3.715516</c:v>
                </c:pt>
                <c:pt idx="173">
                  <c:v>3.5654400000000002</c:v>
                </c:pt>
                <c:pt idx="174">
                  <c:v>3.2963089999999999</c:v>
                </c:pt>
                <c:pt idx="175">
                  <c:v>3.0131770000000002</c:v>
                </c:pt>
                <c:pt idx="176">
                  <c:v>2.7810699999999997</c:v>
                </c:pt>
                <c:pt idx="177">
                  <c:v>2.5879817000000003</c:v>
                </c:pt>
                <c:pt idx="178">
                  <c:v>2.4239073000000002</c:v>
                </c:pt>
                <c:pt idx="179">
                  <c:v>2.2828436999999999</c:v>
                </c:pt>
                <c:pt idx="180">
                  <c:v>2.1607888000000002</c:v>
                </c:pt>
                <c:pt idx="181">
                  <c:v>2.0537408999999998</c:v>
                </c:pt>
                <c:pt idx="182">
                  <c:v>1.9586987</c:v>
                </c:pt>
                <c:pt idx="183">
                  <c:v>1.7986276999999999</c:v>
                </c:pt>
                <c:pt idx="184">
                  <c:v>1.6685702999999998</c:v>
                </c:pt>
                <c:pt idx="185">
                  <c:v>1.5605228</c:v>
                </c:pt>
                <c:pt idx="186">
                  <c:v>1.4694829</c:v>
                </c:pt>
                <c:pt idx="187">
                  <c:v>1.3924489</c:v>
                </c:pt>
                <c:pt idx="188">
                  <c:v>1.3254195</c:v>
                </c:pt>
                <c:pt idx="189">
                  <c:v>1.2153713000000002</c:v>
                </c:pt>
                <c:pt idx="190">
                  <c:v>1.1293333999999999</c:v>
                </c:pt>
                <c:pt idx="191">
                  <c:v>1.0593026999999999</c:v>
                </c:pt>
                <c:pt idx="192">
                  <c:v>1.0022774000000001</c:v>
                </c:pt>
                <c:pt idx="193">
                  <c:v>0.95445610000000003</c:v>
                </c:pt>
                <c:pt idx="194">
                  <c:v>0.91393799999999992</c:v>
                </c:pt>
                <c:pt idx="195">
                  <c:v>0.87912230000000002</c:v>
                </c:pt>
                <c:pt idx="196">
                  <c:v>0.84910869999999994</c:v>
                </c:pt>
                <c:pt idx="197">
                  <c:v>0.82279659999999999</c:v>
                </c:pt>
                <c:pt idx="198">
                  <c:v>0.799786</c:v>
                </c:pt>
                <c:pt idx="199">
                  <c:v>0.77927639999999998</c:v>
                </c:pt>
                <c:pt idx="200">
                  <c:v>0.74476010000000004</c:v>
                </c:pt>
                <c:pt idx="201">
                  <c:v>0.71074369999999998</c:v>
                </c:pt>
                <c:pt idx="202">
                  <c:v>0.68393039999999994</c:v>
                </c:pt>
                <c:pt idx="203">
                  <c:v>0.66251939999999998</c:v>
                </c:pt>
                <c:pt idx="204">
                  <c:v>0.64511019999999997</c:v>
                </c:pt>
                <c:pt idx="205">
                  <c:v>0.63080230000000004</c:v>
                </c:pt>
                <c:pt idx="206">
                  <c:v>0.61889555000000007</c:v>
                </c:pt>
                <c:pt idx="207">
                  <c:v>0.60888965000000006</c:v>
                </c:pt>
                <c:pt idx="208">
                  <c:v>0.60048445000000006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2544"/>
        <c:axId val="480846072"/>
      </c:scatterChart>
      <c:valAx>
        <c:axId val="4808425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6072"/>
        <c:crosses val="autoZero"/>
        <c:crossBetween val="midCat"/>
        <c:majorUnit val="10"/>
      </c:valAx>
      <c:valAx>
        <c:axId val="4808460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25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78948344696"/>
          <c:y val="5.4416696818301961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srim40Ar_Air!$P$5</c:f>
          <c:strCache>
            <c:ptCount val="1"/>
            <c:pt idx="0">
              <c:v>srim40Ar_Air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srim40Ar_Air!$J$20:$J$228</c:f>
              <c:numCache>
                <c:formatCode>0.00</c:formatCode>
                <c:ptCount val="209"/>
                <c:pt idx="0">
                  <c:v>3.28</c:v>
                </c:pt>
                <c:pt idx="1">
                  <c:v>3.48</c:v>
                </c:pt>
                <c:pt idx="2">
                  <c:v>3.68</c:v>
                </c:pt>
                <c:pt idx="3">
                  <c:v>3.87</c:v>
                </c:pt>
                <c:pt idx="4">
                  <c:v>4.05</c:v>
                </c:pt>
                <c:pt idx="5">
                  <c:v>4.2300000000000004</c:v>
                </c:pt>
                <c:pt idx="6">
                  <c:v>4.4000000000000004</c:v>
                </c:pt>
                <c:pt idx="7">
                  <c:v>4.7300000000000004</c:v>
                </c:pt>
                <c:pt idx="8">
                  <c:v>5.05</c:v>
                </c:pt>
                <c:pt idx="9">
                  <c:v>5.35</c:v>
                </c:pt>
                <c:pt idx="10">
                  <c:v>5.65</c:v>
                </c:pt>
                <c:pt idx="11">
                  <c:v>5.94</c:v>
                </c:pt>
                <c:pt idx="12">
                  <c:v>6.22</c:v>
                </c:pt>
                <c:pt idx="13">
                  <c:v>6.49</c:v>
                </c:pt>
                <c:pt idx="14">
                  <c:v>6.76</c:v>
                </c:pt>
                <c:pt idx="15">
                  <c:v>7.03</c:v>
                </c:pt>
                <c:pt idx="16">
                  <c:v>7.29</c:v>
                </c:pt>
                <c:pt idx="17">
                  <c:v>7.54</c:v>
                </c:pt>
                <c:pt idx="18">
                  <c:v>8.0500000000000007</c:v>
                </c:pt>
                <c:pt idx="19">
                  <c:v>8.65</c:v>
                </c:pt>
                <c:pt idx="20">
                  <c:v>9.25</c:v>
                </c:pt>
                <c:pt idx="21">
                  <c:v>9.82</c:v>
                </c:pt>
                <c:pt idx="22">
                  <c:v>10.39</c:v>
                </c:pt>
                <c:pt idx="23">
                  <c:v>10.94</c:v>
                </c:pt>
                <c:pt idx="24">
                  <c:v>11.49</c:v>
                </c:pt>
                <c:pt idx="25">
                  <c:v>12.03</c:v>
                </c:pt>
                <c:pt idx="26">
                  <c:v>12.56</c:v>
                </c:pt>
                <c:pt idx="27">
                  <c:v>13.6</c:v>
                </c:pt>
                <c:pt idx="28">
                  <c:v>14.62</c:v>
                </c:pt>
                <c:pt idx="29">
                  <c:v>15.62</c:v>
                </c:pt>
                <c:pt idx="30">
                  <c:v>16.61</c:v>
                </c:pt>
                <c:pt idx="31">
                  <c:v>17.59</c:v>
                </c:pt>
                <c:pt idx="32">
                  <c:v>18.55</c:v>
                </c:pt>
                <c:pt idx="33">
                  <c:v>20.45</c:v>
                </c:pt>
                <c:pt idx="34">
                  <c:v>22.32</c:v>
                </c:pt>
                <c:pt idx="35">
                  <c:v>24.16</c:v>
                </c:pt>
                <c:pt idx="36">
                  <c:v>25.99</c:v>
                </c:pt>
                <c:pt idx="37">
                  <c:v>27.8</c:v>
                </c:pt>
                <c:pt idx="38">
                  <c:v>29.59</c:v>
                </c:pt>
                <c:pt idx="39">
                  <c:v>31.38</c:v>
                </c:pt>
                <c:pt idx="40">
                  <c:v>33.15</c:v>
                </c:pt>
                <c:pt idx="41">
                  <c:v>34.92</c:v>
                </c:pt>
                <c:pt idx="42">
                  <c:v>36.68</c:v>
                </c:pt>
                <c:pt idx="43">
                  <c:v>38.43</c:v>
                </c:pt>
                <c:pt idx="44">
                  <c:v>41.93</c:v>
                </c:pt>
                <c:pt idx="45">
                  <c:v>46.29</c:v>
                </c:pt>
                <c:pt idx="46">
                  <c:v>50.63</c:v>
                </c:pt>
                <c:pt idx="47">
                  <c:v>54.97</c:v>
                </c:pt>
                <c:pt idx="48">
                  <c:v>59.31</c:v>
                </c:pt>
                <c:pt idx="49">
                  <c:v>63.65</c:v>
                </c:pt>
                <c:pt idx="50">
                  <c:v>67.989999999999995</c:v>
                </c:pt>
                <c:pt idx="51">
                  <c:v>72.33</c:v>
                </c:pt>
                <c:pt idx="52">
                  <c:v>76.69</c:v>
                </c:pt>
                <c:pt idx="53">
                  <c:v>85.42</c:v>
                </c:pt>
                <c:pt idx="54">
                  <c:v>94.19</c:v>
                </c:pt>
                <c:pt idx="55">
                  <c:v>102.99</c:v>
                </c:pt>
                <c:pt idx="56">
                  <c:v>111.82</c:v>
                </c:pt>
                <c:pt idx="57">
                  <c:v>120.69</c:v>
                </c:pt>
                <c:pt idx="58">
                  <c:v>129.6</c:v>
                </c:pt>
                <c:pt idx="59">
                  <c:v>147.5</c:v>
                </c:pt>
                <c:pt idx="60">
                  <c:v>165.48</c:v>
                </c:pt>
                <c:pt idx="61">
                  <c:v>183.53</c:v>
                </c:pt>
                <c:pt idx="62">
                  <c:v>201.67</c:v>
                </c:pt>
                <c:pt idx="63">
                  <c:v>219.89</c:v>
                </c:pt>
                <c:pt idx="64">
                  <c:v>238.22</c:v>
                </c:pt>
                <c:pt idx="65">
                  <c:v>256.64</c:v>
                </c:pt>
                <c:pt idx="66">
                  <c:v>275.14999999999998</c:v>
                </c:pt>
                <c:pt idx="67">
                  <c:v>293.73</c:v>
                </c:pt>
                <c:pt idx="68">
                  <c:v>312.38</c:v>
                </c:pt>
                <c:pt idx="69">
                  <c:v>331.1</c:v>
                </c:pt>
                <c:pt idx="70">
                  <c:v>368.68</c:v>
                </c:pt>
                <c:pt idx="71">
                  <c:v>415.83</c:v>
                </c:pt>
                <c:pt idx="72">
                  <c:v>463.08</c:v>
                </c:pt>
                <c:pt idx="73">
                  <c:v>510.32</c:v>
                </c:pt>
                <c:pt idx="74">
                  <c:v>557.46</c:v>
                </c:pt>
                <c:pt idx="75">
                  <c:v>604.42999999999995</c:v>
                </c:pt>
                <c:pt idx="76">
                  <c:v>651.19000000000005</c:v>
                </c:pt>
                <c:pt idx="77">
                  <c:v>697.69</c:v>
                </c:pt>
                <c:pt idx="78">
                  <c:v>743.89</c:v>
                </c:pt>
                <c:pt idx="79">
                  <c:v>835.34</c:v>
                </c:pt>
                <c:pt idx="80">
                  <c:v>925.41</c:v>
                </c:pt>
                <c:pt idx="81" formatCode="0.00E+00">
                  <c:v>1010</c:v>
                </c:pt>
                <c:pt idx="82" formatCode="0.00E+00">
                  <c:v>1100</c:v>
                </c:pt>
                <c:pt idx="83" formatCode="0.00E+00">
                  <c:v>1190</c:v>
                </c:pt>
                <c:pt idx="84" formatCode="0.00E+00">
                  <c:v>1270</c:v>
                </c:pt>
                <c:pt idx="85" formatCode="0.00E+00">
                  <c:v>1440</c:v>
                </c:pt>
                <c:pt idx="86" formatCode="0.00E+00">
                  <c:v>1600</c:v>
                </c:pt>
                <c:pt idx="87" formatCode="0.00E+00">
                  <c:v>1750</c:v>
                </c:pt>
                <c:pt idx="88" formatCode="0.00E+00">
                  <c:v>1910</c:v>
                </c:pt>
                <c:pt idx="89" formatCode="0.00E+00">
                  <c:v>2060</c:v>
                </c:pt>
                <c:pt idx="90" formatCode="0.00E+00">
                  <c:v>2200</c:v>
                </c:pt>
                <c:pt idx="91" formatCode="0.00E+00">
                  <c:v>2340</c:v>
                </c:pt>
                <c:pt idx="92" formatCode="0.00E+00">
                  <c:v>2480</c:v>
                </c:pt>
                <c:pt idx="93" formatCode="0.00E+00">
                  <c:v>2620</c:v>
                </c:pt>
                <c:pt idx="94" formatCode="0.00E+00">
                  <c:v>2750</c:v>
                </c:pt>
                <c:pt idx="95" formatCode="0.00E+00">
                  <c:v>2880</c:v>
                </c:pt>
                <c:pt idx="96" formatCode="0.00E+00">
                  <c:v>3140</c:v>
                </c:pt>
                <c:pt idx="97" formatCode="0.00E+00">
                  <c:v>3440</c:v>
                </c:pt>
                <c:pt idx="98" formatCode="0.00E+00">
                  <c:v>3730</c:v>
                </c:pt>
                <c:pt idx="99" formatCode="0.00E+00">
                  <c:v>4000</c:v>
                </c:pt>
                <c:pt idx="100" formatCode="0.00E+00">
                  <c:v>4260</c:v>
                </c:pt>
                <c:pt idx="101" formatCode="0.00E+00">
                  <c:v>4510</c:v>
                </c:pt>
                <c:pt idx="102" formatCode="0.00E+00">
                  <c:v>4750</c:v>
                </c:pt>
                <c:pt idx="103" formatCode="0.00E+00">
                  <c:v>4970</c:v>
                </c:pt>
                <c:pt idx="104" formatCode="0.00E+00">
                  <c:v>5190</c:v>
                </c:pt>
                <c:pt idx="105" formatCode="0.00E+00">
                  <c:v>5590</c:v>
                </c:pt>
                <c:pt idx="106" formatCode="0.00E+00">
                  <c:v>5960</c:v>
                </c:pt>
                <c:pt idx="107" formatCode="0.00E+00">
                  <c:v>6310</c:v>
                </c:pt>
                <c:pt idx="108" formatCode="0.00E+00">
                  <c:v>6620</c:v>
                </c:pt>
                <c:pt idx="109" formatCode="0.00E+00">
                  <c:v>6920</c:v>
                </c:pt>
                <c:pt idx="110" formatCode="0.00E+00">
                  <c:v>7200</c:v>
                </c:pt>
                <c:pt idx="111" formatCode="0.00E+00">
                  <c:v>7730</c:v>
                </c:pt>
                <c:pt idx="112" formatCode="0.00E+00">
                  <c:v>8200</c:v>
                </c:pt>
                <c:pt idx="113" formatCode="0.00E+00">
                  <c:v>8650</c:v>
                </c:pt>
                <c:pt idx="114" formatCode="0.00E+00">
                  <c:v>9070</c:v>
                </c:pt>
                <c:pt idx="115" formatCode="0.00E+00">
                  <c:v>9470</c:v>
                </c:pt>
                <c:pt idx="116" formatCode="0.00E+00">
                  <c:v>9850</c:v>
                </c:pt>
                <c:pt idx="117" formatCode="0.00E+00">
                  <c:v>10230</c:v>
                </c:pt>
                <c:pt idx="118" formatCode="0.00E+00">
                  <c:v>10590</c:v>
                </c:pt>
                <c:pt idx="119" formatCode="0.00E+00">
                  <c:v>10950</c:v>
                </c:pt>
                <c:pt idx="120" formatCode="0.00E+00">
                  <c:v>11300</c:v>
                </c:pt>
                <c:pt idx="121" formatCode="0.00E+00">
                  <c:v>11650</c:v>
                </c:pt>
                <c:pt idx="122" formatCode="0.00E+00">
                  <c:v>12330</c:v>
                </c:pt>
                <c:pt idx="123" formatCode="0.00E+00">
                  <c:v>13170</c:v>
                </c:pt>
                <c:pt idx="124" formatCode="0.00E+00">
                  <c:v>14000</c:v>
                </c:pt>
                <c:pt idx="125" formatCode="0.00E+00">
                  <c:v>14830</c:v>
                </c:pt>
                <c:pt idx="126" formatCode="0.00E+00">
                  <c:v>15660</c:v>
                </c:pt>
                <c:pt idx="127" formatCode="0.00E+00">
                  <c:v>16480</c:v>
                </c:pt>
                <c:pt idx="128" formatCode="0.00E+00">
                  <c:v>17310</c:v>
                </c:pt>
                <c:pt idx="129" formatCode="0.00E+00">
                  <c:v>18150</c:v>
                </c:pt>
                <c:pt idx="130" formatCode="0.00E+00">
                  <c:v>18990</c:v>
                </c:pt>
                <c:pt idx="131" formatCode="0.00E+00">
                  <c:v>20690</c:v>
                </c:pt>
                <c:pt idx="132" formatCode="0.00E+00">
                  <c:v>22420</c:v>
                </c:pt>
                <c:pt idx="133" formatCode="0.00E+00">
                  <c:v>24190</c:v>
                </c:pt>
                <c:pt idx="134" formatCode="0.00E+00">
                  <c:v>26000</c:v>
                </c:pt>
                <c:pt idx="135" formatCode="0.00E+00">
                  <c:v>27840</c:v>
                </c:pt>
                <c:pt idx="136" formatCode="0.00E+00">
                  <c:v>29730</c:v>
                </c:pt>
                <c:pt idx="137" formatCode="0.00E+00">
                  <c:v>33620</c:v>
                </c:pt>
                <c:pt idx="138" formatCode="0.00E+00">
                  <c:v>37640</c:v>
                </c:pt>
                <c:pt idx="139" formatCode="0.00E+00">
                  <c:v>41800</c:v>
                </c:pt>
                <c:pt idx="140" formatCode="0.00E+00">
                  <c:v>46090</c:v>
                </c:pt>
                <c:pt idx="141" formatCode="0.00E+00">
                  <c:v>50500</c:v>
                </c:pt>
                <c:pt idx="142" formatCode="0.00E+00">
                  <c:v>55040</c:v>
                </c:pt>
                <c:pt idx="143" formatCode="0.00E+00">
                  <c:v>59690</c:v>
                </c:pt>
                <c:pt idx="144" formatCode="0.00E+00">
                  <c:v>64459.999999999993</c:v>
                </c:pt>
                <c:pt idx="145" formatCode="0.00E+00">
                  <c:v>69340</c:v>
                </c:pt>
                <c:pt idx="146" formatCode="0.00E+00">
                  <c:v>74320</c:v>
                </c:pt>
                <c:pt idx="147" formatCode="0.00E+00">
                  <c:v>79410</c:v>
                </c:pt>
                <c:pt idx="148" formatCode="0.00E+00">
                  <c:v>89900</c:v>
                </c:pt>
                <c:pt idx="149" formatCode="0.00E+00">
                  <c:v>103600</c:v>
                </c:pt>
                <c:pt idx="150" formatCode="0.00E+00">
                  <c:v>117930</c:v>
                </c:pt>
                <c:pt idx="151" formatCode="0.00E+00">
                  <c:v>132900</c:v>
                </c:pt>
                <c:pt idx="152" formatCode="0.00E+00">
                  <c:v>148500</c:v>
                </c:pt>
                <c:pt idx="153" formatCode="0.00E+00">
                  <c:v>164750</c:v>
                </c:pt>
                <c:pt idx="154" formatCode="0.00E+00">
                  <c:v>181650</c:v>
                </c:pt>
                <c:pt idx="155" formatCode="0.00E+00">
                  <c:v>199210</c:v>
                </c:pt>
                <c:pt idx="156" formatCode="0.00E+00">
                  <c:v>217440</c:v>
                </c:pt>
                <c:pt idx="157" formatCode="0.00E+00">
                  <c:v>255950</c:v>
                </c:pt>
                <c:pt idx="158" formatCode="0.00E+00">
                  <c:v>297240</c:v>
                </c:pt>
                <c:pt idx="159" formatCode="0.00E+00">
                  <c:v>341370</c:v>
                </c:pt>
                <c:pt idx="160" formatCode="0.00E+00">
                  <c:v>388400</c:v>
                </c:pt>
                <c:pt idx="161" formatCode="0.00E+00">
                  <c:v>438340</c:v>
                </c:pt>
                <c:pt idx="162" formatCode="0.00E+00">
                  <c:v>491180</c:v>
                </c:pt>
                <c:pt idx="163" formatCode="0.00E+00">
                  <c:v>605360</c:v>
                </c:pt>
                <c:pt idx="164" formatCode="0.00E+00">
                  <c:v>730580</c:v>
                </c:pt>
                <c:pt idx="165" formatCode="0.00E+00">
                  <c:v>865990</c:v>
                </c:pt>
                <c:pt idx="166" formatCode="0.00E+00">
                  <c:v>1010000</c:v>
                </c:pt>
                <c:pt idx="167" formatCode="0.00E+00">
                  <c:v>1160000</c:v>
                </c:pt>
                <c:pt idx="168" formatCode="0.00E+00">
                  <c:v>1320000</c:v>
                </c:pt>
                <c:pt idx="169" formatCode="0.00E+00">
                  <c:v>1490000</c:v>
                </c:pt>
                <c:pt idx="170" formatCode="0.00E+00">
                  <c:v>1670000</c:v>
                </c:pt>
                <c:pt idx="171" formatCode="0.00E+00">
                  <c:v>1860000</c:v>
                </c:pt>
                <c:pt idx="172" formatCode="0.00E+00">
                  <c:v>2049999.9999999998</c:v>
                </c:pt>
                <c:pt idx="173" formatCode="0.00E+00">
                  <c:v>2260000</c:v>
                </c:pt>
                <c:pt idx="174" formatCode="0.00E+00">
                  <c:v>2700000</c:v>
                </c:pt>
                <c:pt idx="175" formatCode="0.00E+00">
                  <c:v>3290000</c:v>
                </c:pt>
                <c:pt idx="176" formatCode="0.00E+00">
                  <c:v>3940000</c:v>
                </c:pt>
                <c:pt idx="177" formatCode="0.00E+00">
                  <c:v>4640000</c:v>
                </c:pt>
                <c:pt idx="178" formatCode="0.00E+00">
                  <c:v>5390000</c:v>
                </c:pt>
                <c:pt idx="179" formatCode="0.00E+00">
                  <c:v>6190000</c:v>
                </c:pt>
                <c:pt idx="180" formatCode="0.00E+00">
                  <c:v>7040000</c:v>
                </c:pt>
                <c:pt idx="181" formatCode="0.00E+00">
                  <c:v>7930000</c:v>
                </c:pt>
                <c:pt idx="182" formatCode="0.00E+00">
                  <c:v>8870000</c:v>
                </c:pt>
                <c:pt idx="183" formatCode="0.00E+00">
                  <c:v>10890000</c:v>
                </c:pt>
                <c:pt idx="184" formatCode="0.00E+00">
                  <c:v>13070000</c:v>
                </c:pt>
                <c:pt idx="185" formatCode="0.00E+00">
                  <c:v>15420000</c:v>
                </c:pt>
                <c:pt idx="186" formatCode="0.00E+00">
                  <c:v>17920000</c:v>
                </c:pt>
                <c:pt idx="187" formatCode="0.00E+00">
                  <c:v>20570000</c:v>
                </c:pt>
                <c:pt idx="188" formatCode="0.00E+00">
                  <c:v>23370000</c:v>
                </c:pt>
                <c:pt idx="189" formatCode="0.00E+00">
                  <c:v>29360000</c:v>
                </c:pt>
                <c:pt idx="190" formatCode="0.00E+00">
                  <c:v>35850000</c:v>
                </c:pt>
                <c:pt idx="191" formatCode="0.00E+00">
                  <c:v>42810000</c:v>
                </c:pt>
                <c:pt idx="192" formatCode="0.00E+00">
                  <c:v>50210000</c:v>
                </c:pt>
                <c:pt idx="193" formatCode="0.00E+00">
                  <c:v>58000000</c:v>
                </c:pt>
                <c:pt idx="194" formatCode="0.00E+00">
                  <c:v>66160000</c:v>
                </c:pt>
                <c:pt idx="195" formatCode="0.00E+00">
                  <c:v>74670000</c:v>
                </c:pt>
                <c:pt idx="196" formatCode="0.00E+00">
                  <c:v>83510000</c:v>
                </c:pt>
                <c:pt idx="197" formatCode="0.00E+00">
                  <c:v>92640000</c:v>
                </c:pt>
                <c:pt idx="198" formatCode="0.00E+00">
                  <c:v>102050000</c:v>
                </c:pt>
                <c:pt idx="199" formatCode="0.00E+00">
                  <c:v>111720000</c:v>
                </c:pt>
                <c:pt idx="200" formatCode="0.00E+00">
                  <c:v>131780000</c:v>
                </c:pt>
                <c:pt idx="201" formatCode="0.00E+00">
                  <c:v>158040000</c:v>
                </c:pt>
                <c:pt idx="202" formatCode="0.00E+00">
                  <c:v>185440000</c:v>
                </c:pt>
                <c:pt idx="203" formatCode="0.00E+00">
                  <c:v>213830000</c:v>
                </c:pt>
                <c:pt idx="204" formatCode="0.00E+00">
                  <c:v>243070000</c:v>
                </c:pt>
                <c:pt idx="205" formatCode="0.00E+00">
                  <c:v>273030000</c:v>
                </c:pt>
                <c:pt idx="206" formatCode="0.00E+00">
                  <c:v>303620000</c:v>
                </c:pt>
                <c:pt idx="207" formatCode="0.00E+00">
                  <c:v>334750000</c:v>
                </c:pt>
                <c:pt idx="208" formatCode="0.00E+00">
                  <c:v>366350000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srim40Ar_Air!$M$20:$M$228</c:f>
              <c:numCache>
                <c:formatCode>0.000</c:formatCode>
                <c:ptCount val="209"/>
                <c:pt idx="0">
                  <c:v>1.39</c:v>
                </c:pt>
                <c:pt idx="1">
                  <c:v>1.47</c:v>
                </c:pt>
                <c:pt idx="2">
                  <c:v>1.54</c:v>
                </c:pt>
                <c:pt idx="3">
                  <c:v>1.61</c:v>
                </c:pt>
                <c:pt idx="4">
                  <c:v>1.68</c:v>
                </c:pt>
                <c:pt idx="5">
                  <c:v>1.74</c:v>
                </c:pt>
                <c:pt idx="6">
                  <c:v>1.8</c:v>
                </c:pt>
                <c:pt idx="7">
                  <c:v>1.92</c:v>
                </c:pt>
                <c:pt idx="8">
                  <c:v>2.0299999999999998</c:v>
                </c:pt>
                <c:pt idx="9">
                  <c:v>2.13</c:v>
                </c:pt>
                <c:pt idx="10">
                  <c:v>2.23</c:v>
                </c:pt>
                <c:pt idx="11">
                  <c:v>2.33</c:v>
                </c:pt>
                <c:pt idx="12">
                  <c:v>2.42</c:v>
                </c:pt>
                <c:pt idx="13">
                  <c:v>2.5099999999999998</c:v>
                </c:pt>
                <c:pt idx="14">
                  <c:v>2.6</c:v>
                </c:pt>
                <c:pt idx="15">
                  <c:v>2.69</c:v>
                </c:pt>
                <c:pt idx="16">
                  <c:v>2.77</c:v>
                </c:pt>
                <c:pt idx="17">
                  <c:v>2.86</c:v>
                </c:pt>
                <c:pt idx="18">
                  <c:v>3.02</c:v>
                </c:pt>
                <c:pt idx="19">
                  <c:v>3.21</c:v>
                </c:pt>
                <c:pt idx="20">
                  <c:v>3.39</c:v>
                </c:pt>
                <c:pt idx="21">
                  <c:v>3.57</c:v>
                </c:pt>
                <c:pt idx="22">
                  <c:v>3.74</c:v>
                </c:pt>
                <c:pt idx="23">
                  <c:v>3.91</c:v>
                </c:pt>
                <c:pt idx="24">
                  <c:v>4.08</c:v>
                </c:pt>
                <c:pt idx="25">
                  <c:v>4.24</c:v>
                </c:pt>
                <c:pt idx="26">
                  <c:v>4.4000000000000004</c:v>
                </c:pt>
                <c:pt idx="27">
                  <c:v>4.71</c:v>
                </c:pt>
                <c:pt idx="28">
                  <c:v>5.01</c:v>
                </c:pt>
                <c:pt idx="29">
                  <c:v>5.3</c:v>
                </c:pt>
                <c:pt idx="30">
                  <c:v>5.58</c:v>
                </c:pt>
                <c:pt idx="31">
                  <c:v>5.86</c:v>
                </c:pt>
                <c:pt idx="32">
                  <c:v>6.13</c:v>
                </c:pt>
                <c:pt idx="33">
                  <c:v>6.67</c:v>
                </c:pt>
                <c:pt idx="34">
                  <c:v>7.19</c:v>
                </c:pt>
                <c:pt idx="35">
                  <c:v>7.7</c:v>
                </c:pt>
                <c:pt idx="36">
                  <c:v>8.19</c:v>
                </c:pt>
                <c:pt idx="37">
                  <c:v>8.68</c:v>
                </c:pt>
                <c:pt idx="38">
                  <c:v>9.16</c:v>
                </c:pt>
                <c:pt idx="39">
                  <c:v>9.6300000000000008</c:v>
                </c:pt>
                <c:pt idx="40">
                  <c:v>10.1</c:v>
                </c:pt>
                <c:pt idx="41">
                  <c:v>10.56</c:v>
                </c:pt>
                <c:pt idx="42">
                  <c:v>11.02</c:v>
                </c:pt>
                <c:pt idx="43">
                  <c:v>11.47</c:v>
                </c:pt>
                <c:pt idx="44">
                  <c:v>12.37</c:v>
                </c:pt>
                <c:pt idx="45">
                  <c:v>13.47</c:v>
                </c:pt>
                <c:pt idx="46">
                  <c:v>14.55</c:v>
                </c:pt>
                <c:pt idx="47">
                  <c:v>15.62</c:v>
                </c:pt>
                <c:pt idx="48">
                  <c:v>16.670000000000002</c:v>
                </c:pt>
                <c:pt idx="49">
                  <c:v>17.71</c:v>
                </c:pt>
                <c:pt idx="50">
                  <c:v>18.73</c:v>
                </c:pt>
                <c:pt idx="51">
                  <c:v>19.75</c:v>
                </c:pt>
                <c:pt idx="52">
                  <c:v>20.75</c:v>
                </c:pt>
                <c:pt idx="53">
                  <c:v>22.74</c:v>
                </c:pt>
                <c:pt idx="54">
                  <c:v>24.69</c:v>
                </c:pt>
                <c:pt idx="55">
                  <c:v>26.61</c:v>
                </c:pt>
                <c:pt idx="56">
                  <c:v>28.5</c:v>
                </c:pt>
                <c:pt idx="57">
                  <c:v>30.36</c:v>
                </c:pt>
                <c:pt idx="58">
                  <c:v>32.200000000000003</c:v>
                </c:pt>
                <c:pt idx="59">
                  <c:v>35.81</c:v>
                </c:pt>
                <c:pt idx="60">
                  <c:v>39.31</c:v>
                </c:pt>
                <c:pt idx="61">
                  <c:v>42.71</c:v>
                </c:pt>
                <c:pt idx="62">
                  <c:v>46.01</c:v>
                </c:pt>
                <c:pt idx="63">
                  <c:v>49.24</c:v>
                </c:pt>
                <c:pt idx="64">
                  <c:v>52.4</c:v>
                </c:pt>
                <c:pt idx="65">
                  <c:v>55.5</c:v>
                </c:pt>
                <c:pt idx="66">
                  <c:v>58.53</c:v>
                </c:pt>
                <c:pt idx="67">
                  <c:v>61.5</c:v>
                </c:pt>
                <c:pt idx="68">
                  <c:v>64.42</c:v>
                </c:pt>
                <c:pt idx="69">
                  <c:v>67.28</c:v>
                </c:pt>
                <c:pt idx="70">
                  <c:v>72.930000000000007</c:v>
                </c:pt>
                <c:pt idx="71">
                  <c:v>79.739999999999995</c:v>
                </c:pt>
                <c:pt idx="72">
                  <c:v>86.24</c:v>
                </c:pt>
                <c:pt idx="73">
                  <c:v>92.44</c:v>
                </c:pt>
                <c:pt idx="74">
                  <c:v>98.37</c:v>
                </c:pt>
                <c:pt idx="75">
                  <c:v>104.04</c:v>
                </c:pt>
                <c:pt idx="76">
                  <c:v>109.47</c:v>
                </c:pt>
                <c:pt idx="77">
                  <c:v>114.67</c:v>
                </c:pt>
                <c:pt idx="78">
                  <c:v>119.65</c:v>
                </c:pt>
                <c:pt idx="79">
                  <c:v>129.31</c:v>
                </c:pt>
                <c:pt idx="80">
                  <c:v>138.19999999999999</c:v>
                </c:pt>
                <c:pt idx="81">
                  <c:v>146.44</c:v>
                </c:pt>
                <c:pt idx="82">
                  <c:v>154.09</c:v>
                </c:pt>
                <c:pt idx="83">
                  <c:v>161.22999999999999</c:v>
                </c:pt>
                <c:pt idx="84">
                  <c:v>167.91</c:v>
                </c:pt>
                <c:pt idx="85">
                  <c:v>180.8</c:v>
                </c:pt>
                <c:pt idx="86">
                  <c:v>192.26</c:v>
                </c:pt>
                <c:pt idx="87">
                  <c:v>202.57</c:v>
                </c:pt>
                <c:pt idx="88">
                  <c:v>211.92</c:v>
                </c:pt>
                <c:pt idx="89">
                  <c:v>220.46</c:v>
                </c:pt>
                <c:pt idx="90">
                  <c:v>228.32</c:v>
                </c:pt>
                <c:pt idx="91">
                  <c:v>235.58</c:v>
                </c:pt>
                <c:pt idx="92">
                  <c:v>242.31</c:v>
                </c:pt>
                <c:pt idx="93">
                  <c:v>248.57</c:v>
                </c:pt>
                <c:pt idx="94">
                  <c:v>254.42</c:v>
                </c:pt>
                <c:pt idx="95">
                  <c:v>259.89</c:v>
                </c:pt>
                <c:pt idx="96">
                  <c:v>270.97000000000003</c:v>
                </c:pt>
                <c:pt idx="97">
                  <c:v>283.63</c:v>
                </c:pt>
                <c:pt idx="98">
                  <c:v>294.52999999999997</c:v>
                </c:pt>
                <c:pt idx="99">
                  <c:v>303.99</c:v>
                </c:pt>
                <c:pt idx="100">
                  <c:v>312.25</c:v>
                </c:pt>
                <c:pt idx="101">
                  <c:v>319.51</c:v>
                </c:pt>
                <c:pt idx="102">
                  <c:v>325.92</c:v>
                </c:pt>
                <c:pt idx="103">
                  <c:v>331.61</c:v>
                </c:pt>
                <c:pt idx="104">
                  <c:v>336.68</c:v>
                </c:pt>
                <c:pt idx="105">
                  <c:v>347.59</c:v>
                </c:pt>
                <c:pt idx="106">
                  <c:v>356.47</c:v>
                </c:pt>
                <c:pt idx="107">
                  <c:v>363.82</c:v>
                </c:pt>
                <c:pt idx="108">
                  <c:v>370.01</c:v>
                </c:pt>
                <c:pt idx="109">
                  <c:v>375.29</c:v>
                </c:pt>
                <c:pt idx="110">
                  <c:v>379.87</c:v>
                </c:pt>
                <c:pt idx="111">
                  <c:v>390.92</c:v>
                </c:pt>
                <c:pt idx="112">
                  <c:v>399.81</c:v>
                </c:pt>
                <c:pt idx="113">
                  <c:v>407.24</c:v>
                </c:pt>
                <c:pt idx="114">
                  <c:v>413.66</c:v>
                </c:pt>
                <c:pt idx="115">
                  <c:v>419.33</c:v>
                </c:pt>
                <c:pt idx="116">
                  <c:v>424.45</c:v>
                </c:pt>
                <c:pt idx="117">
                  <c:v>429.15</c:v>
                </c:pt>
                <c:pt idx="118">
                  <c:v>433.51</c:v>
                </c:pt>
                <c:pt idx="119">
                  <c:v>437.62</c:v>
                </c:pt>
                <c:pt idx="120">
                  <c:v>441.5</c:v>
                </c:pt>
                <c:pt idx="121">
                  <c:v>445.21</c:v>
                </c:pt>
                <c:pt idx="122">
                  <c:v>457.34</c:v>
                </c:pt>
                <c:pt idx="123">
                  <c:v>474.43</c:v>
                </c:pt>
                <c:pt idx="124">
                  <c:v>490.44</c:v>
                </c:pt>
                <c:pt idx="125">
                  <c:v>505.68</c:v>
                </c:pt>
                <c:pt idx="126">
                  <c:v>520.36</c:v>
                </c:pt>
                <c:pt idx="127">
                  <c:v>534.61</c:v>
                </c:pt>
                <c:pt idx="128">
                  <c:v>548.54999999999995</c:v>
                </c:pt>
                <c:pt idx="129">
                  <c:v>562.25</c:v>
                </c:pt>
                <c:pt idx="130">
                  <c:v>575.77</c:v>
                </c:pt>
                <c:pt idx="131">
                  <c:v>626</c:v>
                </c:pt>
                <c:pt idx="132">
                  <c:v>674.09</c:v>
                </c:pt>
                <c:pt idx="133">
                  <c:v>720.69</c:v>
                </c:pt>
                <c:pt idx="134">
                  <c:v>766.21</c:v>
                </c:pt>
                <c:pt idx="135">
                  <c:v>810.94</c:v>
                </c:pt>
                <c:pt idx="136">
                  <c:v>855.07</c:v>
                </c:pt>
                <c:pt idx="137" formatCode="0.00E+00">
                  <c:v>1020</c:v>
                </c:pt>
                <c:pt idx="138" formatCode="0.00E+00">
                  <c:v>1170</c:v>
                </c:pt>
                <c:pt idx="139" formatCode="0.00E+00">
                  <c:v>1310</c:v>
                </c:pt>
                <c:pt idx="140" formatCode="0.00E+00">
                  <c:v>1450</c:v>
                </c:pt>
                <c:pt idx="141" formatCode="0.00E+00">
                  <c:v>1580</c:v>
                </c:pt>
                <c:pt idx="142" formatCode="0.00E+00">
                  <c:v>1710</c:v>
                </c:pt>
                <c:pt idx="143" formatCode="0.00E+00">
                  <c:v>1830</c:v>
                </c:pt>
                <c:pt idx="144" formatCode="0.00E+00">
                  <c:v>1950</c:v>
                </c:pt>
                <c:pt idx="145" formatCode="0.00E+00">
                  <c:v>2070</c:v>
                </c:pt>
                <c:pt idx="146" formatCode="0.00E+00">
                  <c:v>2190</c:v>
                </c:pt>
                <c:pt idx="147" formatCode="0.00E+00">
                  <c:v>2310</c:v>
                </c:pt>
                <c:pt idx="148" formatCode="0.00E+00">
                  <c:v>2750</c:v>
                </c:pt>
                <c:pt idx="149" formatCode="0.00E+00">
                  <c:v>3360</c:v>
                </c:pt>
                <c:pt idx="150" formatCode="0.00E+00">
                  <c:v>3930</c:v>
                </c:pt>
                <c:pt idx="151" formatCode="0.00E+00">
                  <c:v>4470</c:v>
                </c:pt>
                <c:pt idx="152" formatCode="0.00E+00">
                  <c:v>4990</c:v>
                </c:pt>
                <c:pt idx="153" formatCode="0.00E+00">
                  <c:v>5490</c:v>
                </c:pt>
                <c:pt idx="154" formatCode="0.00E+00">
                  <c:v>5990</c:v>
                </c:pt>
                <c:pt idx="155" formatCode="0.00E+00">
                  <c:v>6490</c:v>
                </c:pt>
                <c:pt idx="156" formatCode="0.00E+00">
                  <c:v>6990</c:v>
                </c:pt>
                <c:pt idx="157" formatCode="0.00E+00">
                  <c:v>8870</c:v>
                </c:pt>
                <c:pt idx="158" formatCode="0.00E+00">
                  <c:v>10620</c:v>
                </c:pt>
                <c:pt idx="159" formatCode="0.00E+00">
                  <c:v>12330</c:v>
                </c:pt>
                <c:pt idx="160" formatCode="0.00E+00">
                  <c:v>14010</c:v>
                </c:pt>
                <c:pt idx="161" formatCode="0.00E+00">
                  <c:v>15700</c:v>
                </c:pt>
                <c:pt idx="162" formatCode="0.00E+00">
                  <c:v>17400</c:v>
                </c:pt>
                <c:pt idx="163" formatCode="0.00E+00">
                  <c:v>23750</c:v>
                </c:pt>
                <c:pt idx="164" formatCode="0.00E+00">
                  <c:v>29640</c:v>
                </c:pt>
                <c:pt idx="165" formatCode="0.00E+00">
                  <c:v>35310</c:v>
                </c:pt>
                <c:pt idx="166" formatCode="0.00E+00">
                  <c:v>40800</c:v>
                </c:pt>
                <c:pt idx="167" formatCode="0.00E+00">
                  <c:v>46130</c:v>
                </c:pt>
                <c:pt idx="168" formatCode="0.00E+00">
                  <c:v>51400</c:v>
                </c:pt>
                <c:pt idx="169" formatCode="0.00E+00">
                  <c:v>56730</c:v>
                </c:pt>
                <c:pt idx="170" formatCode="0.00E+00">
                  <c:v>62110</c:v>
                </c:pt>
                <c:pt idx="171" formatCode="0.00E+00">
                  <c:v>67550</c:v>
                </c:pt>
                <c:pt idx="172" formatCode="0.00E+00">
                  <c:v>73060</c:v>
                </c:pt>
                <c:pt idx="173" formatCode="0.00E+00">
                  <c:v>78630</c:v>
                </c:pt>
                <c:pt idx="174" formatCode="0.00E+00">
                  <c:v>99990</c:v>
                </c:pt>
                <c:pt idx="175" formatCode="0.00E+00">
                  <c:v>130680</c:v>
                </c:pt>
                <c:pt idx="176" formatCode="0.00E+00">
                  <c:v>159670</c:v>
                </c:pt>
                <c:pt idx="177" formatCode="0.00E+00">
                  <c:v>187940</c:v>
                </c:pt>
                <c:pt idx="178" formatCode="0.00E+00">
                  <c:v>215940</c:v>
                </c:pt>
                <c:pt idx="179" formatCode="0.00E+00">
                  <c:v>243870</c:v>
                </c:pt>
                <c:pt idx="180" formatCode="0.00E+00">
                  <c:v>271870</c:v>
                </c:pt>
                <c:pt idx="181" formatCode="0.00E+00">
                  <c:v>299990</c:v>
                </c:pt>
                <c:pt idx="182" formatCode="0.00E+00">
                  <c:v>328270</c:v>
                </c:pt>
                <c:pt idx="183" formatCode="0.00E+00">
                  <c:v>434770</c:v>
                </c:pt>
                <c:pt idx="184" formatCode="0.00E+00">
                  <c:v>533520</c:v>
                </c:pt>
                <c:pt idx="185" formatCode="0.00E+00">
                  <c:v>628530</c:v>
                </c:pt>
                <c:pt idx="186" formatCode="0.00E+00">
                  <c:v>721530</c:v>
                </c:pt>
                <c:pt idx="187" formatCode="0.00E+00">
                  <c:v>813360</c:v>
                </c:pt>
                <c:pt idx="188" formatCode="0.00E+00">
                  <c:v>904490</c:v>
                </c:pt>
                <c:pt idx="189" formatCode="0.00E+00">
                  <c:v>1240000</c:v>
                </c:pt>
                <c:pt idx="190" formatCode="0.00E+00">
                  <c:v>1540000</c:v>
                </c:pt>
                <c:pt idx="191" formatCode="0.00E+00">
                  <c:v>1830000</c:v>
                </c:pt>
                <c:pt idx="192" formatCode="0.00E+00">
                  <c:v>2110000</c:v>
                </c:pt>
                <c:pt idx="193" formatCode="0.00E+00">
                  <c:v>2380000</c:v>
                </c:pt>
                <c:pt idx="194" formatCode="0.00E+00">
                  <c:v>2650000</c:v>
                </c:pt>
                <c:pt idx="195" formatCode="0.00E+00">
                  <c:v>2910000</c:v>
                </c:pt>
                <c:pt idx="196" formatCode="0.00E+00">
                  <c:v>3160000</c:v>
                </c:pt>
                <c:pt idx="197" formatCode="0.00E+00">
                  <c:v>3420000</c:v>
                </c:pt>
                <c:pt idx="198" formatCode="0.00E+00">
                  <c:v>3670000</c:v>
                </c:pt>
                <c:pt idx="199" formatCode="0.00E+00">
                  <c:v>3920000</c:v>
                </c:pt>
                <c:pt idx="200" formatCode="0.00E+00">
                  <c:v>4840000</c:v>
                </c:pt>
                <c:pt idx="201" formatCode="0.00E+00">
                  <c:v>6100000</c:v>
                </c:pt>
                <c:pt idx="202" formatCode="0.00E+00">
                  <c:v>7230000</c:v>
                </c:pt>
                <c:pt idx="203" formatCode="0.00E+00">
                  <c:v>8270000</c:v>
                </c:pt>
                <c:pt idx="204" formatCode="0.00E+00">
                  <c:v>9250000</c:v>
                </c:pt>
                <c:pt idx="205" formatCode="0.00E+00">
                  <c:v>10170000</c:v>
                </c:pt>
                <c:pt idx="206" formatCode="0.00E+00">
                  <c:v>11050000</c:v>
                </c:pt>
                <c:pt idx="207" formatCode="0.00E+00">
                  <c:v>11900000</c:v>
                </c:pt>
                <c:pt idx="208" formatCode="0.00E+00">
                  <c:v>12710000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srim40Ar_Air!$P$20:$P$228</c:f>
              <c:numCache>
                <c:formatCode>0.000</c:formatCode>
                <c:ptCount val="209"/>
                <c:pt idx="0">
                  <c:v>1.01</c:v>
                </c:pt>
                <c:pt idx="1">
                  <c:v>1.07</c:v>
                </c:pt>
                <c:pt idx="2">
                  <c:v>1.1299999999999999</c:v>
                </c:pt>
                <c:pt idx="3">
                  <c:v>1.18</c:v>
                </c:pt>
                <c:pt idx="4">
                  <c:v>1.23</c:v>
                </c:pt>
                <c:pt idx="5">
                  <c:v>1.28</c:v>
                </c:pt>
                <c:pt idx="6">
                  <c:v>1.32</c:v>
                </c:pt>
                <c:pt idx="7">
                  <c:v>1.41</c:v>
                </c:pt>
                <c:pt idx="8">
                  <c:v>1.5</c:v>
                </c:pt>
                <c:pt idx="9">
                  <c:v>1.58</c:v>
                </c:pt>
                <c:pt idx="10">
                  <c:v>1.66</c:v>
                </c:pt>
                <c:pt idx="11">
                  <c:v>1.74</c:v>
                </c:pt>
                <c:pt idx="12">
                  <c:v>1.81</c:v>
                </c:pt>
                <c:pt idx="13">
                  <c:v>1.88</c:v>
                </c:pt>
                <c:pt idx="14">
                  <c:v>1.95</c:v>
                </c:pt>
                <c:pt idx="15">
                  <c:v>2.02</c:v>
                </c:pt>
                <c:pt idx="16">
                  <c:v>2.09</c:v>
                </c:pt>
                <c:pt idx="17">
                  <c:v>2.15</c:v>
                </c:pt>
                <c:pt idx="18">
                  <c:v>2.2799999999999998</c:v>
                </c:pt>
                <c:pt idx="19">
                  <c:v>2.4300000000000002</c:v>
                </c:pt>
                <c:pt idx="20">
                  <c:v>2.58</c:v>
                </c:pt>
                <c:pt idx="21">
                  <c:v>2.72</c:v>
                </c:pt>
                <c:pt idx="22">
                  <c:v>2.86</c:v>
                </c:pt>
                <c:pt idx="23">
                  <c:v>3</c:v>
                </c:pt>
                <c:pt idx="24">
                  <c:v>3.13</c:v>
                </c:pt>
                <c:pt idx="25">
                  <c:v>3.26</c:v>
                </c:pt>
                <c:pt idx="26">
                  <c:v>3.38</c:v>
                </c:pt>
                <c:pt idx="27">
                  <c:v>3.63</c:v>
                </c:pt>
                <c:pt idx="28">
                  <c:v>3.87</c:v>
                </c:pt>
                <c:pt idx="29">
                  <c:v>4.0999999999999996</c:v>
                </c:pt>
                <c:pt idx="30">
                  <c:v>4.33</c:v>
                </c:pt>
                <c:pt idx="31">
                  <c:v>4.55</c:v>
                </c:pt>
                <c:pt idx="32">
                  <c:v>4.7699999999999996</c:v>
                </c:pt>
                <c:pt idx="33">
                  <c:v>5.19</c:v>
                </c:pt>
                <c:pt idx="34">
                  <c:v>5.6</c:v>
                </c:pt>
                <c:pt idx="35">
                  <c:v>6</c:v>
                </c:pt>
                <c:pt idx="36">
                  <c:v>6.39</c:v>
                </c:pt>
                <c:pt idx="37">
                  <c:v>6.78</c:v>
                </c:pt>
                <c:pt idx="38">
                  <c:v>7.15</c:v>
                </c:pt>
                <c:pt idx="39">
                  <c:v>7.53</c:v>
                </c:pt>
                <c:pt idx="40">
                  <c:v>7.89</c:v>
                </c:pt>
                <c:pt idx="41">
                  <c:v>8.25</c:v>
                </c:pt>
                <c:pt idx="42">
                  <c:v>8.61</c:v>
                </c:pt>
                <c:pt idx="43">
                  <c:v>8.9600000000000009</c:v>
                </c:pt>
                <c:pt idx="44">
                  <c:v>9.66</c:v>
                </c:pt>
                <c:pt idx="45">
                  <c:v>10.51</c:v>
                </c:pt>
                <c:pt idx="46">
                  <c:v>11.34</c:v>
                </c:pt>
                <c:pt idx="47">
                  <c:v>12.17</c:v>
                </c:pt>
                <c:pt idx="48">
                  <c:v>12.98</c:v>
                </c:pt>
                <c:pt idx="49">
                  <c:v>13.79</c:v>
                </c:pt>
                <c:pt idx="50">
                  <c:v>14.58</c:v>
                </c:pt>
                <c:pt idx="51">
                  <c:v>15.37</c:v>
                </c:pt>
                <c:pt idx="52">
                  <c:v>16.149999999999999</c:v>
                </c:pt>
                <c:pt idx="53">
                  <c:v>17.7</c:v>
                </c:pt>
                <c:pt idx="54">
                  <c:v>19.23</c:v>
                </c:pt>
                <c:pt idx="55">
                  <c:v>20.75</c:v>
                </c:pt>
                <c:pt idx="56">
                  <c:v>22.25</c:v>
                </c:pt>
                <c:pt idx="57">
                  <c:v>23.75</c:v>
                </c:pt>
                <c:pt idx="58">
                  <c:v>25.23</c:v>
                </c:pt>
                <c:pt idx="59">
                  <c:v>28.17</c:v>
                </c:pt>
                <c:pt idx="60">
                  <c:v>31.09</c:v>
                </c:pt>
                <c:pt idx="61">
                  <c:v>33.97</c:v>
                </c:pt>
                <c:pt idx="62">
                  <c:v>36.82</c:v>
                </c:pt>
                <c:pt idx="63">
                  <c:v>39.65</c:v>
                </c:pt>
                <c:pt idx="64">
                  <c:v>42.45</c:v>
                </c:pt>
                <c:pt idx="65">
                  <c:v>45.23</c:v>
                </c:pt>
                <c:pt idx="66">
                  <c:v>48</c:v>
                </c:pt>
                <c:pt idx="67">
                  <c:v>50.74</c:v>
                </c:pt>
                <c:pt idx="68">
                  <c:v>53.47</c:v>
                </c:pt>
                <c:pt idx="69">
                  <c:v>56.18</c:v>
                </c:pt>
                <c:pt idx="70">
                  <c:v>61.55</c:v>
                </c:pt>
                <c:pt idx="71">
                  <c:v>68.17</c:v>
                </c:pt>
                <c:pt idx="72">
                  <c:v>74.67</c:v>
                </c:pt>
                <c:pt idx="73">
                  <c:v>81.05</c:v>
                </c:pt>
                <c:pt idx="74">
                  <c:v>87.31</c:v>
                </c:pt>
                <c:pt idx="75">
                  <c:v>93.44</c:v>
                </c:pt>
                <c:pt idx="76">
                  <c:v>99.44</c:v>
                </c:pt>
                <c:pt idx="77">
                  <c:v>105.31</c:v>
                </c:pt>
                <c:pt idx="78">
                  <c:v>111.05</c:v>
                </c:pt>
                <c:pt idx="79">
                  <c:v>122.15</c:v>
                </c:pt>
                <c:pt idx="80">
                  <c:v>132.75</c:v>
                </c:pt>
                <c:pt idx="81">
                  <c:v>142.88</c:v>
                </c:pt>
                <c:pt idx="82">
                  <c:v>152.56</c:v>
                </c:pt>
                <c:pt idx="83">
                  <c:v>161.82</c:v>
                </c:pt>
                <c:pt idx="84">
                  <c:v>170.69</c:v>
                </c:pt>
                <c:pt idx="85">
                  <c:v>187.37</c:v>
                </c:pt>
                <c:pt idx="86">
                  <c:v>202.78</c:v>
                </c:pt>
                <c:pt idx="87">
                  <c:v>217.1</c:v>
                </c:pt>
                <c:pt idx="88">
                  <c:v>230.45</c:v>
                </c:pt>
                <c:pt idx="89">
                  <c:v>242.96</c:v>
                </c:pt>
                <c:pt idx="90">
                  <c:v>254.71</c:v>
                </c:pt>
                <c:pt idx="91">
                  <c:v>265.79000000000002</c:v>
                </c:pt>
                <c:pt idx="92">
                  <c:v>276.26</c:v>
                </c:pt>
                <c:pt idx="93">
                  <c:v>286.17</c:v>
                </c:pt>
                <c:pt idx="94">
                  <c:v>295.58</c:v>
                </c:pt>
                <c:pt idx="95">
                  <c:v>304.51</c:v>
                </c:pt>
                <c:pt idx="96">
                  <c:v>321.12</c:v>
                </c:pt>
                <c:pt idx="97">
                  <c:v>339.78</c:v>
                </c:pt>
                <c:pt idx="98">
                  <c:v>356.44</c:v>
                </c:pt>
                <c:pt idx="99">
                  <c:v>371.39</c:v>
                </c:pt>
                <c:pt idx="100">
                  <c:v>384.85</c:v>
                </c:pt>
                <c:pt idx="101">
                  <c:v>397.01</c:v>
                </c:pt>
                <c:pt idx="102">
                  <c:v>408.03</c:v>
                </c:pt>
                <c:pt idx="103">
                  <c:v>418.04</c:v>
                </c:pt>
                <c:pt idx="104">
                  <c:v>427.18</c:v>
                </c:pt>
                <c:pt idx="105">
                  <c:v>443.17</c:v>
                </c:pt>
                <c:pt idx="106">
                  <c:v>456.69</c:v>
                </c:pt>
                <c:pt idx="107">
                  <c:v>468.25</c:v>
                </c:pt>
                <c:pt idx="108">
                  <c:v>478.24</c:v>
                </c:pt>
                <c:pt idx="109">
                  <c:v>486.96</c:v>
                </c:pt>
                <c:pt idx="110">
                  <c:v>494.65</c:v>
                </c:pt>
                <c:pt idx="111">
                  <c:v>507.62</c:v>
                </c:pt>
                <c:pt idx="112">
                  <c:v>518.22</c:v>
                </c:pt>
                <c:pt idx="113">
                  <c:v>527.12</c:v>
                </c:pt>
                <c:pt idx="114">
                  <c:v>534.76</c:v>
                </c:pt>
                <c:pt idx="115">
                  <c:v>541.46</c:v>
                </c:pt>
                <c:pt idx="116">
                  <c:v>547.41999999999996</c:v>
                </c:pt>
                <c:pt idx="117">
                  <c:v>552.79999999999995</c:v>
                </c:pt>
                <c:pt idx="118">
                  <c:v>557.70000000000005</c:v>
                </c:pt>
                <c:pt idx="119">
                  <c:v>562.23</c:v>
                </c:pt>
                <c:pt idx="120">
                  <c:v>566.42999999999995</c:v>
                </c:pt>
                <c:pt idx="121">
                  <c:v>570.36</c:v>
                </c:pt>
                <c:pt idx="122">
                  <c:v>577.55999999999995</c:v>
                </c:pt>
                <c:pt idx="123">
                  <c:v>585.61</c:v>
                </c:pt>
                <c:pt idx="124">
                  <c:v>592.87</c:v>
                </c:pt>
                <c:pt idx="125">
                  <c:v>599.54999999999995</c:v>
                </c:pt>
                <c:pt idx="126">
                  <c:v>605.79</c:v>
                </c:pt>
                <c:pt idx="127">
                  <c:v>611.66999999999996</c:v>
                </c:pt>
                <c:pt idx="128">
                  <c:v>617.28</c:v>
                </c:pt>
                <c:pt idx="129">
                  <c:v>622.66</c:v>
                </c:pt>
                <c:pt idx="130">
                  <c:v>627.87</c:v>
                </c:pt>
                <c:pt idx="131">
                  <c:v>637.88</c:v>
                </c:pt>
                <c:pt idx="132">
                  <c:v>647.51</c:v>
                </c:pt>
                <c:pt idx="133">
                  <c:v>656.88</c:v>
                </c:pt>
                <c:pt idx="134">
                  <c:v>666.11</c:v>
                </c:pt>
                <c:pt idx="135">
                  <c:v>675.25</c:v>
                </c:pt>
                <c:pt idx="136">
                  <c:v>684.37</c:v>
                </c:pt>
                <c:pt idx="137">
                  <c:v>702.65</c:v>
                </c:pt>
                <c:pt idx="138">
                  <c:v>721.1</c:v>
                </c:pt>
                <c:pt idx="139">
                  <c:v>739.8</c:v>
                </c:pt>
                <c:pt idx="140">
                  <c:v>758.89</c:v>
                </c:pt>
                <c:pt idx="141">
                  <c:v>778.38</c:v>
                </c:pt>
                <c:pt idx="142">
                  <c:v>798.3</c:v>
                </c:pt>
                <c:pt idx="143">
                  <c:v>818.67</c:v>
                </c:pt>
                <c:pt idx="144">
                  <c:v>839.49</c:v>
                </c:pt>
                <c:pt idx="145">
                  <c:v>860.77</c:v>
                </c:pt>
                <c:pt idx="146">
                  <c:v>882.5</c:v>
                </c:pt>
                <c:pt idx="147">
                  <c:v>904.7</c:v>
                </c:pt>
                <c:pt idx="148">
                  <c:v>950.48</c:v>
                </c:pt>
                <c:pt idx="149" formatCode="0.00E+00">
                  <c:v>1010</c:v>
                </c:pt>
                <c:pt idx="150" formatCode="0.00E+00">
                  <c:v>1070</c:v>
                </c:pt>
                <c:pt idx="151" formatCode="0.00E+00">
                  <c:v>1140</c:v>
                </c:pt>
                <c:pt idx="152" formatCode="0.00E+00">
                  <c:v>1210</c:v>
                </c:pt>
                <c:pt idx="153" formatCode="0.00E+00">
                  <c:v>1280</c:v>
                </c:pt>
                <c:pt idx="154" formatCode="0.00E+00">
                  <c:v>1350</c:v>
                </c:pt>
                <c:pt idx="155" formatCode="0.00E+00">
                  <c:v>1430</c:v>
                </c:pt>
                <c:pt idx="156" formatCode="0.00E+00">
                  <c:v>1510</c:v>
                </c:pt>
                <c:pt idx="157" formatCode="0.00E+00">
                  <c:v>1670</c:v>
                </c:pt>
                <c:pt idx="158" formatCode="0.00E+00">
                  <c:v>1850</c:v>
                </c:pt>
                <c:pt idx="159" formatCode="0.00E+00">
                  <c:v>2040</c:v>
                </c:pt>
                <c:pt idx="160" formatCode="0.00E+00">
                  <c:v>2240</c:v>
                </c:pt>
                <c:pt idx="161" formatCode="0.00E+00">
                  <c:v>2460</c:v>
                </c:pt>
                <c:pt idx="162" formatCode="0.00E+00">
                  <c:v>2680</c:v>
                </c:pt>
                <c:pt idx="163" formatCode="0.00E+00">
                  <c:v>3170</c:v>
                </c:pt>
                <c:pt idx="164" formatCode="0.00E+00">
                  <c:v>3710</c:v>
                </c:pt>
                <c:pt idx="165" formatCode="0.00E+00">
                  <c:v>4280</c:v>
                </c:pt>
                <c:pt idx="166" formatCode="0.00E+00">
                  <c:v>4890</c:v>
                </c:pt>
                <c:pt idx="167" formatCode="0.00E+00">
                  <c:v>5530</c:v>
                </c:pt>
                <c:pt idx="168" formatCode="0.00E+00">
                  <c:v>6200</c:v>
                </c:pt>
                <c:pt idx="169" formatCode="0.00E+00">
                  <c:v>6900</c:v>
                </c:pt>
                <c:pt idx="170" formatCode="0.00E+00">
                  <c:v>7640</c:v>
                </c:pt>
                <c:pt idx="171" formatCode="0.00E+00">
                  <c:v>8400</c:v>
                </c:pt>
                <c:pt idx="172" formatCode="0.00E+00">
                  <c:v>9200</c:v>
                </c:pt>
                <c:pt idx="173" formatCode="0.00E+00">
                  <c:v>10030</c:v>
                </c:pt>
                <c:pt idx="174" formatCode="0.00E+00">
                  <c:v>11790</c:v>
                </c:pt>
                <c:pt idx="175" formatCode="0.00E+00">
                  <c:v>14160</c:v>
                </c:pt>
                <c:pt idx="176" formatCode="0.00E+00">
                  <c:v>16720</c:v>
                </c:pt>
                <c:pt idx="177" formatCode="0.00E+00">
                  <c:v>19470</c:v>
                </c:pt>
                <c:pt idx="178" formatCode="0.00E+00">
                  <c:v>22410</c:v>
                </c:pt>
                <c:pt idx="179" formatCode="0.00E+00">
                  <c:v>25520</c:v>
                </c:pt>
                <c:pt idx="180" formatCode="0.00E+00">
                  <c:v>28800</c:v>
                </c:pt>
                <c:pt idx="181" formatCode="0.00E+00">
                  <c:v>32240.000000000004</c:v>
                </c:pt>
                <c:pt idx="182" formatCode="0.00E+00">
                  <c:v>35850</c:v>
                </c:pt>
                <c:pt idx="183" formatCode="0.00E+00">
                  <c:v>43520</c:v>
                </c:pt>
                <c:pt idx="184" formatCode="0.00E+00">
                  <c:v>51770</c:v>
                </c:pt>
                <c:pt idx="185" formatCode="0.00E+00">
                  <c:v>60570</c:v>
                </c:pt>
                <c:pt idx="186" formatCode="0.00E+00">
                  <c:v>69880</c:v>
                </c:pt>
                <c:pt idx="187" formatCode="0.00E+00">
                  <c:v>79670</c:v>
                </c:pt>
                <c:pt idx="188" formatCode="0.00E+00">
                  <c:v>89910</c:v>
                </c:pt>
                <c:pt idx="189" formatCode="0.00E+00">
                  <c:v>111670</c:v>
                </c:pt>
                <c:pt idx="190" formatCode="0.00E+00">
                  <c:v>134930</c:v>
                </c:pt>
                <c:pt idx="191" formatCode="0.00E+00">
                  <c:v>159550</c:v>
                </c:pt>
                <c:pt idx="192" formatCode="0.00E+00">
                  <c:v>185370</c:v>
                </c:pt>
                <c:pt idx="193" formatCode="0.00E+00">
                  <c:v>212240</c:v>
                </c:pt>
                <c:pt idx="194" formatCode="0.00E+00">
                  <c:v>240060</c:v>
                </c:pt>
                <c:pt idx="195" formatCode="0.00E+00">
                  <c:v>268720</c:v>
                </c:pt>
                <c:pt idx="196" formatCode="0.00E+00">
                  <c:v>298120</c:v>
                </c:pt>
                <c:pt idx="197" formatCode="0.00E+00">
                  <c:v>328180</c:v>
                </c:pt>
                <c:pt idx="198" formatCode="0.00E+00">
                  <c:v>358820</c:v>
                </c:pt>
                <c:pt idx="199" formatCode="0.00E+00">
                  <c:v>389970</c:v>
                </c:pt>
                <c:pt idx="200" formatCode="0.00E+00">
                  <c:v>453570</c:v>
                </c:pt>
                <c:pt idx="201" formatCode="0.00E+00">
                  <c:v>534960</c:v>
                </c:pt>
                <c:pt idx="202" formatCode="0.00E+00">
                  <c:v>617820</c:v>
                </c:pt>
                <c:pt idx="203" formatCode="0.00E+00">
                  <c:v>701610</c:v>
                </c:pt>
                <c:pt idx="204" formatCode="0.00E+00">
                  <c:v>785920</c:v>
                </c:pt>
                <c:pt idx="205" formatCode="0.00E+00">
                  <c:v>870400</c:v>
                </c:pt>
                <c:pt idx="206" formatCode="0.00E+00">
                  <c:v>954820</c:v>
                </c:pt>
                <c:pt idx="207" formatCode="0.00E+00">
                  <c:v>1040000</c:v>
                </c:pt>
                <c:pt idx="208" formatCode="0.00E+00">
                  <c:v>1120000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6264"/>
        <c:axId val="480851560"/>
      </c:scatterChart>
      <c:valAx>
        <c:axId val="4808562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1560"/>
        <c:crosses val="autoZero"/>
        <c:crossBetween val="midCat"/>
        <c:majorUnit val="10"/>
      </c:valAx>
      <c:valAx>
        <c:axId val="48085156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62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srim40Ar_Kapton!$P$5</c:f>
          <c:strCache>
            <c:ptCount val="1"/>
            <c:pt idx="0">
              <c:v>srim40Ar_Kapton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srim40Ar_Kapton!$E$20:$E$228</c:f>
              <c:numCache>
                <c:formatCode>0.000E+00</c:formatCode>
                <c:ptCount val="209"/>
                <c:pt idx="0">
                  <c:v>0.1489</c:v>
                </c:pt>
                <c:pt idx="1">
                  <c:v>0.15790000000000001</c:v>
                </c:pt>
                <c:pt idx="2">
                  <c:v>0.16650000000000001</c:v>
                </c:pt>
                <c:pt idx="3">
                  <c:v>0.17460000000000001</c:v>
                </c:pt>
                <c:pt idx="4">
                  <c:v>0.18240000000000001</c:v>
                </c:pt>
                <c:pt idx="5">
                  <c:v>0.1898</c:v>
                </c:pt>
                <c:pt idx="6">
                  <c:v>0.19700000000000001</c:v>
                </c:pt>
                <c:pt idx="7">
                  <c:v>0.21060000000000001</c:v>
                </c:pt>
                <c:pt idx="8">
                  <c:v>0.2233</c:v>
                </c:pt>
                <c:pt idx="9">
                  <c:v>0.2354</c:v>
                </c:pt>
                <c:pt idx="10">
                  <c:v>0.24690000000000001</c:v>
                </c:pt>
                <c:pt idx="11">
                  <c:v>0.25790000000000002</c:v>
                </c:pt>
                <c:pt idx="12">
                  <c:v>0.26840000000000003</c:v>
                </c:pt>
                <c:pt idx="13">
                  <c:v>0.27850000000000003</c:v>
                </c:pt>
                <c:pt idx="14">
                  <c:v>0.2883</c:v>
                </c:pt>
                <c:pt idx="15">
                  <c:v>0.29780000000000001</c:v>
                </c:pt>
                <c:pt idx="16">
                  <c:v>0.30690000000000001</c:v>
                </c:pt>
                <c:pt idx="17">
                  <c:v>0.31580000000000003</c:v>
                </c:pt>
                <c:pt idx="18">
                  <c:v>0.33289999999999997</c:v>
                </c:pt>
                <c:pt idx="19">
                  <c:v>0.35310000000000002</c:v>
                </c:pt>
                <c:pt idx="20">
                  <c:v>0.37219999999999998</c:v>
                </c:pt>
                <c:pt idx="21">
                  <c:v>0.39040000000000002</c:v>
                </c:pt>
                <c:pt idx="22">
                  <c:v>0.4078</c:v>
                </c:pt>
                <c:pt idx="23">
                  <c:v>0.4244</c:v>
                </c:pt>
                <c:pt idx="24">
                  <c:v>0.44040000000000001</c:v>
                </c:pt>
                <c:pt idx="25">
                  <c:v>0.45590000000000003</c:v>
                </c:pt>
                <c:pt idx="26">
                  <c:v>0.4708</c:v>
                </c:pt>
                <c:pt idx="27">
                  <c:v>0.49940000000000001</c:v>
                </c:pt>
                <c:pt idx="28">
                  <c:v>0.52639999999999998</c:v>
                </c:pt>
                <c:pt idx="29">
                  <c:v>0.55210000000000004</c:v>
                </c:pt>
                <c:pt idx="30">
                  <c:v>0.57669999999999999</c:v>
                </c:pt>
                <c:pt idx="31">
                  <c:v>0.60019999999999996</c:v>
                </c:pt>
                <c:pt idx="32">
                  <c:v>0.62290000000000001</c:v>
                </c:pt>
                <c:pt idx="33">
                  <c:v>0.66590000000000005</c:v>
                </c:pt>
                <c:pt idx="34">
                  <c:v>0.70630000000000004</c:v>
                </c:pt>
                <c:pt idx="35">
                  <c:v>0.74450000000000005</c:v>
                </c:pt>
                <c:pt idx="36">
                  <c:v>0.78080000000000005</c:v>
                </c:pt>
                <c:pt idx="37">
                  <c:v>0.8155</c:v>
                </c:pt>
                <c:pt idx="38">
                  <c:v>0.8488</c:v>
                </c:pt>
                <c:pt idx="39">
                  <c:v>0.88090000000000002</c:v>
                </c:pt>
                <c:pt idx="40">
                  <c:v>0.91180000000000005</c:v>
                </c:pt>
                <c:pt idx="41">
                  <c:v>0.94169999999999998</c:v>
                </c:pt>
                <c:pt idx="42">
                  <c:v>0.97070000000000001</c:v>
                </c:pt>
                <c:pt idx="43">
                  <c:v>0.99880000000000002</c:v>
                </c:pt>
                <c:pt idx="44">
                  <c:v>1.0529999999999999</c:v>
                </c:pt>
                <c:pt idx="45">
                  <c:v>1.117</c:v>
                </c:pt>
                <c:pt idx="46">
                  <c:v>1.177</c:v>
                </c:pt>
                <c:pt idx="47">
                  <c:v>1.2350000000000001</c:v>
                </c:pt>
                <c:pt idx="48">
                  <c:v>1.2889999999999999</c:v>
                </c:pt>
                <c:pt idx="49">
                  <c:v>1.3420000000000001</c:v>
                </c:pt>
                <c:pt idx="50">
                  <c:v>1.393</c:v>
                </c:pt>
                <c:pt idx="51">
                  <c:v>1.4419999999999999</c:v>
                </c:pt>
                <c:pt idx="52">
                  <c:v>1.4890000000000001</c:v>
                </c:pt>
                <c:pt idx="53">
                  <c:v>1.579</c:v>
                </c:pt>
                <c:pt idx="54">
                  <c:v>1.665</c:v>
                </c:pt>
                <c:pt idx="55">
                  <c:v>1.746</c:v>
                </c:pt>
                <c:pt idx="56">
                  <c:v>1.8240000000000001</c:v>
                </c:pt>
                <c:pt idx="57">
                  <c:v>1.8979999999999999</c:v>
                </c:pt>
                <c:pt idx="58">
                  <c:v>1.97</c:v>
                </c:pt>
                <c:pt idx="59">
                  <c:v>2.1059999999999999</c:v>
                </c:pt>
                <c:pt idx="60">
                  <c:v>2.1949999999999998</c:v>
                </c:pt>
                <c:pt idx="61">
                  <c:v>2.286</c:v>
                </c:pt>
                <c:pt idx="62">
                  <c:v>2.3740000000000001</c:v>
                </c:pt>
                <c:pt idx="63">
                  <c:v>2.4580000000000002</c:v>
                </c:pt>
                <c:pt idx="64">
                  <c:v>2.5369999999999999</c:v>
                </c:pt>
                <c:pt idx="65">
                  <c:v>2.6110000000000002</c:v>
                </c:pt>
                <c:pt idx="66">
                  <c:v>2.68</c:v>
                </c:pt>
                <c:pt idx="67">
                  <c:v>2.746</c:v>
                </c:pt>
                <c:pt idx="68">
                  <c:v>2.8079999999999998</c:v>
                </c:pt>
                <c:pt idx="69">
                  <c:v>2.867</c:v>
                </c:pt>
                <c:pt idx="70">
                  <c:v>2.976</c:v>
                </c:pt>
                <c:pt idx="71">
                  <c:v>3.1019999999999999</c:v>
                </c:pt>
                <c:pt idx="72">
                  <c:v>3.218</c:v>
                </c:pt>
                <c:pt idx="73">
                  <c:v>3.3260000000000001</c:v>
                </c:pt>
                <c:pt idx="74">
                  <c:v>3.43</c:v>
                </c:pt>
                <c:pt idx="75">
                  <c:v>3.528</c:v>
                </c:pt>
                <c:pt idx="76">
                  <c:v>3.6230000000000002</c:v>
                </c:pt>
                <c:pt idx="77">
                  <c:v>3.714</c:v>
                </c:pt>
                <c:pt idx="78">
                  <c:v>3.802</c:v>
                </c:pt>
                <c:pt idx="79">
                  <c:v>3.9689999999999999</c:v>
                </c:pt>
                <c:pt idx="80">
                  <c:v>4.1260000000000003</c:v>
                </c:pt>
                <c:pt idx="81">
                  <c:v>4.2759999999999998</c:v>
                </c:pt>
                <c:pt idx="82">
                  <c:v>4.4210000000000003</c:v>
                </c:pt>
                <c:pt idx="83">
                  <c:v>4.5620000000000003</c:v>
                </c:pt>
                <c:pt idx="84">
                  <c:v>4.7</c:v>
                </c:pt>
                <c:pt idx="85">
                  <c:v>4.9720000000000004</c:v>
                </c:pt>
                <c:pt idx="86">
                  <c:v>5.2350000000000003</c:v>
                </c:pt>
                <c:pt idx="87">
                  <c:v>5.4909999999999997</c:v>
                </c:pt>
                <c:pt idx="88">
                  <c:v>5.7389999999999999</c:v>
                </c:pt>
                <c:pt idx="89">
                  <c:v>5.9779999999999998</c:v>
                </c:pt>
                <c:pt idx="90">
                  <c:v>6.2089999999999996</c:v>
                </c:pt>
                <c:pt idx="91">
                  <c:v>6.4320000000000004</c:v>
                </c:pt>
                <c:pt idx="92">
                  <c:v>6.6479999999999997</c:v>
                </c:pt>
                <c:pt idx="93">
                  <c:v>6.859</c:v>
                </c:pt>
                <c:pt idx="94">
                  <c:v>7.0640000000000001</c:v>
                </c:pt>
                <c:pt idx="95">
                  <c:v>7.2640000000000002</c:v>
                </c:pt>
                <c:pt idx="96">
                  <c:v>7.6539999999999999</c:v>
                </c:pt>
                <c:pt idx="97">
                  <c:v>8.1240000000000006</c:v>
                </c:pt>
                <c:pt idx="98">
                  <c:v>8.5830000000000002</c:v>
                </c:pt>
                <c:pt idx="99">
                  <c:v>9.0329999999999995</c:v>
                </c:pt>
                <c:pt idx="100">
                  <c:v>9.4789999999999992</c:v>
                </c:pt>
                <c:pt idx="101">
                  <c:v>9.9209999999999994</c:v>
                </c:pt>
                <c:pt idx="102">
                  <c:v>10.36</c:v>
                </c:pt>
                <c:pt idx="103">
                  <c:v>10.8</c:v>
                </c:pt>
                <c:pt idx="104">
                  <c:v>11.23</c:v>
                </c:pt>
                <c:pt idx="105">
                  <c:v>12.09</c:v>
                </c:pt>
                <c:pt idx="106">
                  <c:v>12.94</c:v>
                </c:pt>
                <c:pt idx="107">
                  <c:v>13.76</c:v>
                </c:pt>
                <c:pt idx="108">
                  <c:v>14.56</c:v>
                </c:pt>
                <c:pt idx="109">
                  <c:v>15.33</c:v>
                </c:pt>
                <c:pt idx="110">
                  <c:v>16.07</c:v>
                </c:pt>
                <c:pt idx="111">
                  <c:v>17.45</c:v>
                </c:pt>
                <c:pt idx="112">
                  <c:v>18.690000000000001</c:v>
                </c:pt>
                <c:pt idx="113">
                  <c:v>19.809999999999999</c:v>
                </c:pt>
                <c:pt idx="114">
                  <c:v>20.81</c:v>
                </c:pt>
                <c:pt idx="115">
                  <c:v>21.69</c:v>
                </c:pt>
                <c:pt idx="116">
                  <c:v>22.48</c:v>
                </c:pt>
                <c:pt idx="117">
                  <c:v>23.18</c:v>
                </c:pt>
                <c:pt idx="118">
                  <c:v>23.8</c:v>
                </c:pt>
                <c:pt idx="119">
                  <c:v>24.35</c:v>
                </c:pt>
                <c:pt idx="120">
                  <c:v>24.83</c:v>
                </c:pt>
                <c:pt idx="121">
                  <c:v>25.25</c:v>
                </c:pt>
                <c:pt idx="122">
                  <c:v>25.94</c:v>
                </c:pt>
                <c:pt idx="123">
                  <c:v>26.56</c:v>
                </c:pt>
                <c:pt idx="124">
                  <c:v>26.95</c:v>
                </c:pt>
                <c:pt idx="125">
                  <c:v>27.18</c:v>
                </c:pt>
                <c:pt idx="126">
                  <c:v>27.27</c:v>
                </c:pt>
                <c:pt idx="127">
                  <c:v>27.27</c:v>
                </c:pt>
                <c:pt idx="128">
                  <c:v>27.2</c:v>
                </c:pt>
                <c:pt idx="129">
                  <c:v>27.07</c:v>
                </c:pt>
                <c:pt idx="130">
                  <c:v>26.91</c:v>
                </c:pt>
                <c:pt idx="131">
                  <c:v>26.5</c:v>
                </c:pt>
                <c:pt idx="132">
                  <c:v>26.04</c:v>
                </c:pt>
                <c:pt idx="133">
                  <c:v>25.55</c:v>
                </c:pt>
                <c:pt idx="134">
                  <c:v>25.05</c:v>
                </c:pt>
                <c:pt idx="135">
                  <c:v>24.56</c:v>
                </c:pt>
                <c:pt idx="136">
                  <c:v>24.07</c:v>
                </c:pt>
                <c:pt idx="137">
                  <c:v>23.15</c:v>
                </c:pt>
                <c:pt idx="138">
                  <c:v>22.6</c:v>
                </c:pt>
                <c:pt idx="139">
                  <c:v>21.83</c:v>
                </c:pt>
                <c:pt idx="140">
                  <c:v>21.13</c:v>
                </c:pt>
                <c:pt idx="141">
                  <c:v>20.49</c:v>
                </c:pt>
                <c:pt idx="142">
                  <c:v>19.89</c:v>
                </c:pt>
                <c:pt idx="143">
                  <c:v>19.350000000000001</c:v>
                </c:pt>
                <c:pt idx="144">
                  <c:v>18.829999999999998</c:v>
                </c:pt>
                <c:pt idx="145">
                  <c:v>18.36</c:v>
                </c:pt>
                <c:pt idx="146">
                  <c:v>17.91</c:v>
                </c:pt>
                <c:pt idx="147">
                  <c:v>17.48</c:v>
                </c:pt>
                <c:pt idx="148">
                  <c:v>16.71</c:v>
                </c:pt>
                <c:pt idx="149">
                  <c:v>15.84</c:v>
                </c:pt>
                <c:pt idx="150">
                  <c:v>15.07</c:v>
                </c:pt>
                <c:pt idx="151">
                  <c:v>14.38</c:v>
                </c:pt>
                <c:pt idx="152">
                  <c:v>13.75</c:v>
                </c:pt>
                <c:pt idx="153">
                  <c:v>13.18</c:v>
                </c:pt>
                <c:pt idx="154">
                  <c:v>12.66</c:v>
                </c:pt>
                <c:pt idx="155">
                  <c:v>12.17</c:v>
                </c:pt>
                <c:pt idx="156">
                  <c:v>11.73</c:v>
                </c:pt>
                <c:pt idx="157">
                  <c:v>10.93</c:v>
                </c:pt>
                <c:pt idx="158">
                  <c:v>10.23</c:v>
                </c:pt>
                <c:pt idx="159">
                  <c:v>9.6199999999999992</c:v>
                </c:pt>
                <c:pt idx="160">
                  <c:v>9.0809999999999995</c:v>
                </c:pt>
                <c:pt idx="161">
                  <c:v>8.6010000000000009</c:v>
                </c:pt>
                <c:pt idx="162">
                  <c:v>8.1709999999999994</c:v>
                </c:pt>
                <c:pt idx="163">
                  <c:v>7.44</c:v>
                </c:pt>
                <c:pt idx="164">
                  <c:v>6.843</c:v>
                </c:pt>
                <c:pt idx="165">
                  <c:v>6.351</c:v>
                </c:pt>
                <c:pt idx="166">
                  <c:v>5.9429999999999996</c:v>
                </c:pt>
                <c:pt idx="167">
                  <c:v>5.6029999999999998</c:v>
                </c:pt>
                <c:pt idx="168">
                  <c:v>5.282</c:v>
                </c:pt>
                <c:pt idx="169">
                  <c:v>5.0010000000000003</c:v>
                </c:pt>
                <c:pt idx="170">
                  <c:v>4.7519999999999998</c:v>
                </c:pt>
                <c:pt idx="171">
                  <c:v>4.53</c:v>
                </c:pt>
                <c:pt idx="172">
                  <c:v>4.3310000000000004</c:v>
                </c:pt>
                <c:pt idx="173">
                  <c:v>4.1509999999999998</c:v>
                </c:pt>
                <c:pt idx="174">
                  <c:v>3.8290000000000002</c:v>
                </c:pt>
                <c:pt idx="175">
                  <c:v>3.4929999999999999</c:v>
                </c:pt>
                <c:pt idx="176">
                  <c:v>3.218</c:v>
                </c:pt>
                <c:pt idx="177">
                  <c:v>2.9889999999999999</c:v>
                </c:pt>
                <c:pt idx="178">
                  <c:v>2.7959999999999998</c:v>
                </c:pt>
                <c:pt idx="179">
                  <c:v>2.63</c:v>
                </c:pt>
                <c:pt idx="180">
                  <c:v>2.4860000000000002</c:v>
                </c:pt>
                <c:pt idx="181">
                  <c:v>2.3610000000000002</c:v>
                </c:pt>
                <c:pt idx="182">
                  <c:v>2.2490000000000001</c:v>
                </c:pt>
                <c:pt idx="183">
                  <c:v>2.0619999999999998</c:v>
                </c:pt>
                <c:pt idx="184">
                  <c:v>1.91</c:v>
                </c:pt>
                <c:pt idx="185">
                  <c:v>1.7849999999999999</c:v>
                </c:pt>
                <c:pt idx="186">
                  <c:v>1.679</c:v>
                </c:pt>
                <c:pt idx="187">
                  <c:v>1.589</c:v>
                </c:pt>
                <c:pt idx="188">
                  <c:v>1.5109999999999999</c:v>
                </c:pt>
                <c:pt idx="189">
                  <c:v>1.383</c:v>
                </c:pt>
                <c:pt idx="190">
                  <c:v>1.2829999999999999</c:v>
                </c:pt>
                <c:pt idx="191">
                  <c:v>1.2030000000000001</c:v>
                </c:pt>
                <c:pt idx="192">
                  <c:v>1.1359999999999999</c:v>
                </c:pt>
                <c:pt idx="193">
                  <c:v>1.081</c:v>
                </c:pt>
                <c:pt idx="194">
                  <c:v>1.034</c:v>
                </c:pt>
                <c:pt idx="195">
                  <c:v>0.99419999999999997</c:v>
                </c:pt>
                <c:pt idx="196">
                  <c:v>0.95940000000000003</c:v>
                </c:pt>
                <c:pt idx="197">
                  <c:v>0.92910000000000004</c:v>
                </c:pt>
                <c:pt idx="198">
                  <c:v>0.90239999999999998</c:v>
                </c:pt>
                <c:pt idx="199">
                  <c:v>0.87870000000000004</c:v>
                </c:pt>
                <c:pt idx="200">
                  <c:v>0.8387</c:v>
                </c:pt>
                <c:pt idx="201">
                  <c:v>0.79920000000000002</c:v>
                </c:pt>
                <c:pt idx="202">
                  <c:v>0.76819999999999999</c:v>
                </c:pt>
                <c:pt idx="203">
                  <c:v>0.74319999999999997</c:v>
                </c:pt>
                <c:pt idx="204">
                  <c:v>0.72289999999999999</c:v>
                </c:pt>
                <c:pt idx="205">
                  <c:v>0.70609999999999995</c:v>
                </c:pt>
                <c:pt idx="206">
                  <c:v>0.69210000000000005</c:v>
                </c:pt>
                <c:pt idx="207">
                  <c:v>0.68030000000000002</c:v>
                </c:pt>
                <c:pt idx="208">
                  <c:v>0.67030000000000001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srim40Ar_Kapton!$F$20:$F$228</c:f>
              <c:numCache>
                <c:formatCode>0.000E+00</c:formatCode>
                <c:ptCount val="209"/>
                <c:pt idx="0">
                  <c:v>1.5489999999999999</c:v>
                </c:pt>
                <c:pt idx="1">
                  <c:v>1.625</c:v>
                </c:pt>
                <c:pt idx="2">
                  <c:v>1.6950000000000001</c:v>
                </c:pt>
                <c:pt idx="3">
                  <c:v>1.7589999999999999</c:v>
                </c:pt>
                <c:pt idx="4">
                  <c:v>1.819</c:v>
                </c:pt>
                <c:pt idx="5">
                  <c:v>1.8740000000000001</c:v>
                </c:pt>
                <c:pt idx="6">
                  <c:v>1.9259999999999999</c:v>
                </c:pt>
                <c:pt idx="7">
                  <c:v>2.0209999999999999</c:v>
                </c:pt>
                <c:pt idx="8">
                  <c:v>2.1059999999999999</c:v>
                </c:pt>
                <c:pt idx="9">
                  <c:v>2.1829999999999998</c:v>
                </c:pt>
                <c:pt idx="10">
                  <c:v>2.254</c:v>
                </c:pt>
                <c:pt idx="11">
                  <c:v>2.3180000000000001</c:v>
                </c:pt>
                <c:pt idx="12">
                  <c:v>2.3769999999999998</c:v>
                </c:pt>
                <c:pt idx="13">
                  <c:v>2.4319999999999999</c:v>
                </c:pt>
                <c:pt idx="14">
                  <c:v>2.4830000000000001</c:v>
                </c:pt>
                <c:pt idx="15">
                  <c:v>2.5310000000000001</c:v>
                </c:pt>
                <c:pt idx="16">
                  <c:v>2.5760000000000001</c:v>
                </c:pt>
                <c:pt idx="17">
                  <c:v>2.6179999999999999</c:v>
                </c:pt>
                <c:pt idx="18">
                  <c:v>2.6960000000000002</c:v>
                </c:pt>
                <c:pt idx="19">
                  <c:v>2.7810000000000001</c:v>
                </c:pt>
                <c:pt idx="20">
                  <c:v>2.8570000000000002</c:v>
                </c:pt>
                <c:pt idx="21">
                  <c:v>2.9239999999999999</c:v>
                </c:pt>
                <c:pt idx="22">
                  <c:v>2.984</c:v>
                </c:pt>
                <c:pt idx="23">
                  <c:v>3.0379999999999998</c:v>
                </c:pt>
                <c:pt idx="24">
                  <c:v>3.0870000000000002</c:v>
                </c:pt>
                <c:pt idx="25">
                  <c:v>3.1320000000000001</c:v>
                </c:pt>
                <c:pt idx="26">
                  <c:v>3.173</c:v>
                </c:pt>
                <c:pt idx="27">
                  <c:v>3.2450000000000001</c:v>
                </c:pt>
                <c:pt idx="28">
                  <c:v>3.3069999999999999</c:v>
                </c:pt>
                <c:pt idx="29">
                  <c:v>3.36</c:v>
                </c:pt>
                <c:pt idx="30">
                  <c:v>3.4049999999999998</c:v>
                </c:pt>
                <c:pt idx="31">
                  <c:v>3.4449999999999998</c:v>
                </c:pt>
                <c:pt idx="32">
                  <c:v>3.48</c:v>
                </c:pt>
                <c:pt idx="33">
                  <c:v>3.536</c:v>
                </c:pt>
                <c:pt idx="34">
                  <c:v>3.58</c:v>
                </c:pt>
                <c:pt idx="35">
                  <c:v>3.6139999999999999</c:v>
                </c:pt>
                <c:pt idx="36">
                  <c:v>3.64</c:v>
                </c:pt>
                <c:pt idx="37">
                  <c:v>3.66</c:v>
                </c:pt>
                <c:pt idx="38">
                  <c:v>3.6739999999999999</c:v>
                </c:pt>
                <c:pt idx="39">
                  <c:v>3.6840000000000002</c:v>
                </c:pt>
                <c:pt idx="40">
                  <c:v>3.6909999999999998</c:v>
                </c:pt>
                <c:pt idx="41">
                  <c:v>3.694</c:v>
                </c:pt>
                <c:pt idx="42">
                  <c:v>3.6949999999999998</c:v>
                </c:pt>
                <c:pt idx="43">
                  <c:v>3.694</c:v>
                </c:pt>
                <c:pt idx="44">
                  <c:v>3.6869999999999998</c:v>
                </c:pt>
                <c:pt idx="45">
                  <c:v>3.67</c:v>
                </c:pt>
                <c:pt idx="46">
                  <c:v>3.6480000000000001</c:v>
                </c:pt>
                <c:pt idx="47">
                  <c:v>3.621</c:v>
                </c:pt>
                <c:pt idx="48">
                  <c:v>3.5920000000000001</c:v>
                </c:pt>
                <c:pt idx="49">
                  <c:v>3.5609999999999999</c:v>
                </c:pt>
                <c:pt idx="50">
                  <c:v>3.528</c:v>
                </c:pt>
                <c:pt idx="51">
                  <c:v>3.4950000000000001</c:v>
                </c:pt>
                <c:pt idx="52">
                  <c:v>3.4609999999999999</c:v>
                </c:pt>
                <c:pt idx="53">
                  <c:v>3.3929999999999998</c:v>
                </c:pt>
                <c:pt idx="54">
                  <c:v>3.3250000000000002</c:v>
                </c:pt>
                <c:pt idx="55">
                  <c:v>3.258</c:v>
                </c:pt>
                <c:pt idx="56">
                  <c:v>3.194</c:v>
                </c:pt>
                <c:pt idx="57">
                  <c:v>3.1309999999999998</c:v>
                </c:pt>
                <c:pt idx="58">
                  <c:v>3.0710000000000002</c:v>
                </c:pt>
                <c:pt idx="59">
                  <c:v>2.9569999999999999</c:v>
                </c:pt>
                <c:pt idx="60">
                  <c:v>2.851</c:v>
                </c:pt>
                <c:pt idx="61">
                  <c:v>2.754</c:v>
                </c:pt>
                <c:pt idx="62">
                  <c:v>2.6629999999999998</c:v>
                </c:pt>
                <c:pt idx="63">
                  <c:v>2.5790000000000002</c:v>
                </c:pt>
                <c:pt idx="64">
                  <c:v>2.5009999999999999</c:v>
                </c:pt>
                <c:pt idx="65">
                  <c:v>2.4289999999999998</c:v>
                </c:pt>
                <c:pt idx="66">
                  <c:v>2.3610000000000002</c:v>
                </c:pt>
                <c:pt idx="67">
                  <c:v>2.2970000000000002</c:v>
                </c:pt>
                <c:pt idx="68">
                  <c:v>2.2370000000000001</c:v>
                </c:pt>
                <c:pt idx="69">
                  <c:v>2.181</c:v>
                </c:pt>
                <c:pt idx="70">
                  <c:v>2.0790000000000002</c:v>
                </c:pt>
                <c:pt idx="71">
                  <c:v>1.9650000000000001</c:v>
                </c:pt>
                <c:pt idx="72">
                  <c:v>1.865</c:v>
                </c:pt>
                <c:pt idx="73">
                  <c:v>1.7769999999999999</c:v>
                </c:pt>
                <c:pt idx="74">
                  <c:v>1.6970000000000001</c:v>
                </c:pt>
                <c:pt idx="75">
                  <c:v>1.6259999999999999</c:v>
                </c:pt>
                <c:pt idx="76">
                  <c:v>1.5609999999999999</c:v>
                </c:pt>
                <c:pt idx="77">
                  <c:v>1.502</c:v>
                </c:pt>
                <c:pt idx="78">
                  <c:v>1.4490000000000001</c:v>
                </c:pt>
                <c:pt idx="79">
                  <c:v>1.353</c:v>
                </c:pt>
                <c:pt idx="80">
                  <c:v>1.2709999999999999</c:v>
                </c:pt>
                <c:pt idx="81">
                  <c:v>1.2</c:v>
                </c:pt>
                <c:pt idx="82">
                  <c:v>1.1379999999999999</c:v>
                </c:pt>
                <c:pt idx="83">
                  <c:v>1.0820000000000001</c:v>
                </c:pt>
                <c:pt idx="84">
                  <c:v>1.0329999999999999</c:v>
                </c:pt>
                <c:pt idx="85">
                  <c:v>0.94750000000000001</c:v>
                </c:pt>
                <c:pt idx="86">
                  <c:v>0.877</c:v>
                </c:pt>
                <c:pt idx="87">
                  <c:v>0.8175</c:v>
                </c:pt>
                <c:pt idx="88">
                  <c:v>0.76649999999999996</c:v>
                </c:pt>
                <c:pt idx="89">
                  <c:v>0.72219999999999995</c:v>
                </c:pt>
                <c:pt idx="90">
                  <c:v>0.68330000000000002</c:v>
                </c:pt>
                <c:pt idx="91">
                  <c:v>0.64890000000000003</c:v>
                </c:pt>
                <c:pt idx="92">
                  <c:v>0.61819999999999997</c:v>
                </c:pt>
                <c:pt idx="93">
                  <c:v>0.59050000000000002</c:v>
                </c:pt>
                <c:pt idx="94">
                  <c:v>0.56559999999999999</c:v>
                </c:pt>
                <c:pt idx="95">
                  <c:v>0.54290000000000005</c:v>
                </c:pt>
                <c:pt idx="96">
                  <c:v>0.503</c:v>
                </c:pt>
                <c:pt idx="97">
                  <c:v>0.46160000000000001</c:v>
                </c:pt>
                <c:pt idx="98">
                  <c:v>0.42699999999999999</c:v>
                </c:pt>
                <c:pt idx="99">
                  <c:v>0.39779999999999999</c:v>
                </c:pt>
                <c:pt idx="100">
                  <c:v>0.37269999999999998</c:v>
                </c:pt>
                <c:pt idx="101">
                  <c:v>0.3508</c:v>
                </c:pt>
                <c:pt idx="102">
                  <c:v>0.33169999999999999</c:v>
                </c:pt>
                <c:pt idx="103">
                  <c:v>0.31469999999999998</c:v>
                </c:pt>
                <c:pt idx="104">
                  <c:v>0.29949999999999999</c:v>
                </c:pt>
                <c:pt idx="105">
                  <c:v>0.27350000000000002</c:v>
                </c:pt>
                <c:pt idx="106">
                  <c:v>0.252</c:v>
                </c:pt>
                <c:pt idx="107">
                  <c:v>0.2339</c:v>
                </c:pt>
                <c:pt idx="108">
                  <c:v>0.2185</c:v>
                </c:pt>
                <c:pt idx="109">
                  <c:v>0.2051</c:v>
                </c:pt>
                <c:pt idx="110">
                  <c:v>0.19339999999999999</c:v>
                </c:pt>
                <c:pt idx="111">
                  <c:v>0.1739</c:v>
                </c:pt>
                <c:pt idx="112">
                  <c:v>0.15820000000000001</c:v>
                </c:pt>
                <c:pt idx="113">
                  <c:v>0.14530000000000001</c:v>
                </c:pt>
                <c:pt idx="114">
                  <c:v>0.13450000000000001</c:v>
                </c:pt>
                <c:pt idx="115">
                  <c:v>0.12529999999999999</c:v>
                </c:pt>
                <c:pt idx="116">
                  <c:v>0.1174</c:v>
                </c:pt>
                <c:pt idx="117">
                  <c:v>0.1105</c:v>
                </c:pt>
                <c:pt idx="118">
                  <c:v>0.10440000000000001</c:v>
                </c:pt>
                <c:pt idx="119">
                  <c:v>9.9010000000000001E-2</c:v>
                </c:pt>
                <c:pt idx="120">
                  <c:v>9.418E-2</c:v>
                </c:pt>
                <c:pt idx="121">
                  <c:v>8.9829999999999993E-2</c:v>
                </c:pt>
                <c:pt idx="122">
                  <c:v>8.2320000000000004E-2</c:v>
                </c:pt>
                <c:pt idx="123">
                  <c:v>7.4630000000000002E-2</c:v>
                </c:pt>
                <c:pt idx="124">
                  <c:v>6.8339999999999998E-2</c:v>
                </c:pt>
                <c:pt idx="125">
                  <c:v>6.3089999999999993E-2</c:v>
                </c:pt>
                <c:pt idx="126">
                  <c:v>5.8639999999999998E-2</c:v>
                </c:pt>
                <c:pt idx="127">
                  <c:v>5.4820000000000001E-2</c:v>
                </c:pt>
                <c:pt idx="128">
                  <c:v>5.1490000000000001E-2</c:v>
                </c:pt>
                <c:pt idx="129">
                  <c:v>4.8570000000000002E-2</c:v>
                </c:pt>
                <c:pt idx="130">
                  <c:v>4.598E-2</c:v>
                </c:pt>
                <c:pt idx="131">
                  <c:v>4.1599999999999998E-2</c:v>
                </c:pt>
                <c:pt idx="132">
                  <c:v>3.8019999999999998E-2</c:v>
                </c:pt>
                <c:pt idx="133">
                  <c:v>3.5049999999999998E-2</c:v>
                </c:pt>
                <c:pt idx="134">
                  <c:v>3.2530000000000003E-2</c:v>
                </c:pt>
                <c:pt idx="135">
                  <c:v>3.0370000000000001E-2</c:v>
                </c:pt>
                <c:pt idx="136">
                  <c:v>2.8490000000000001E-2</c:v>
                </c:pt>
                <c:pt idx="137">
                  <c:v>2.5399999999999999E-2</c:v>
                </c:pt>
                <c:pt idx="138">
                  <c:v>2.2939999999999999E-2</c:v>
                </c:pt>
                <c:pt idx="139">
                  <c:v>2.0930000000000001E-2</c:v>
                </c:pt>
                <c:pt idx="140">
                  <c:v>1.9269999999999999E-2</c:v>
                </c:pt>
                <c:pt idx="141">
                  <c:v>1.787E-2</c:v>
                </c:pt>
                <c:pt idx="142">
                  <c:v>1.6660000000000001E-2</c:v>
                </c:pt>
                <c:pt idx="143">
                  <c:v>1.562E-2</c:v>
                </c:pt>
                <c:pt idx="144">
                  <c:v>1.47E-2</c:v>
                </c:pt>
                <c:pt idx="145">
                  <c:v>1.3899999999999999E-2</c:v>
                </c:pt>
                <c:pt idx="146">
                  <c:v>1.3180000000000001E-2</c:v>
                </c:pt>
                <c:pt idx="147">
                  <c:v>1.2529999999999999E-2</c:v>
                </c:pt>
                <c:pt idx="148">
                  <c:v>1.1429999999999999E-2</c:v>
                </c:pt>
                <c:pt idx="149">
                  <c:v>1.03E-2</c:v>
                </c:pt>
                <c:pt idx="150">
                  <c:v>9.3869999999999995E-3</c:v>
                </c:pt>
                <c:pt idx="151">
                  <c:v>8.6300000000000005E-3</c:v>
                </c:pt>
                <c:pt idx="152">
                  <c:v>7.9909999999999998E-3</c:v>
                </c:pt>
                <c:pt idx="153">
                  <c:v>7.4440000000000001E-3</c:v>
                </c:pt>
                <c:pt idx="154">
                  <c:v>6.9709999999999998E-3</c:v>
                </c:pt>
                <c:pt idx="155">
                  <c:v>6.5570000000000003E-3</c:v>
                </c:pt>
                <c:pt idx="156">
                  <c:v>6.1910000000000003E-3</c:v>
                </c:pt>
                <c:pt idx="157">
                  <c:v>5.5760000000000002E-3</c:v>
                </c:pt>
                <c:pt idx="158">
                  <c:v>5.0759999999999998E-3</c:v>
                </c:pt>
                <c:pt idx="159">
                  <c:v>4.6620000000000003E-3</c:v>
                </c:pt>
                <c:pt idx="160">
                  <c:v>4.3140000000000001E-3</c:v>
                </c:pt>
                <c:pt idx="161">
                  <c:v>4.0159999999999996E-3</c:v>
                </c:pt>
                <c:pt idx="162">
                  <c:v>3.7580000000000001E-3</c:v>
                </c:pt>
                <c:pt idx="163">
                  <c:v>3.3340000000000002E-3</c:v>
                </c:pt>
                <c:pt idx="164">
                  <c:v>3.0000000000000001E-3</c:v>
                </c:pt>
                <c:pt idx="165">
                  <c:v>2.7290000000000001E-3</c:v>
                </c:pt>
                <c:pt idx="166">
                  <c:v>2.5049999999999998E-3</c:v>
                </c:pt>
                <c:pt idx="167">
                  <c:v>2.3159999999999999E-3</c:v>
                </c:pt>
                <c:pt idx="168">
                  <c:v>2.1549999999999998E-3</c:v>
                </c:pt>
                <c:pt idx="169">
                  <c:v>2.0149999999999999E-3</c:v>
                </c:pt>
                <c:pt idx="170">
                  <c:v>1.8940000000000001E-3</c:v>
                </c:pt>
                <c:pt idx="171">
                  <c:v>1.786E-3</c:v>
                </c:pt>
                <c:pt idx="172">
                  <c:v>1.691E-3</c:v>
                </c:pt>
                <c:pt idx="173">
                  <c:v>1.606E-3</c:v>
                </c:pt>
                <c:pt idx="174">
                  <c:v>1.4599999999999999E-3</c:v>
                </c:pt>
                <c:pt idx="175">
                  <c:v>1.312E-3</c:v>
                </c:pt>
                <c:pt idx="176">
                  <c:v>1.1919999999999999E-3</c:v>
                </c:pt>
                <c:pt idx="177">
                  <c:v>1.093E-3</c:v>
                </c:pt>
                <c:pt idx="178">
                  <c:v>1.01E-3</c:v>
                </c:pt>
                <c:pt idx="179">
                  <c:v>9.3930000000000001E-4</c:v>
                </c:pt>
                <c:pt idx="180">
                  <c:v>8.7810000000000004E-4</c:v>
                </c:pt>
                <c:pt idx="181">
                  <c:v>8.2459999999999999E-4</c:v>
                </c:pt>
                <c:pt idx="182">
                  <c:v>7.7749999999999998E-4</c:v>
                </c:pt>
                <c:pt idx="183">
                  <c:v>6.9830000000000001E-4</c:v>
                </c:pt>
                <c:pt idx="184">
                  <c:v>6.3420000000000002E-4</c:v>
                </c:pt>
                <c:pt idx="185">
                  <c:v>5.8129999999999998E-4</c:v>
                </c:pt>
                <c:pt idx="186">
                  <c:v>5.3689999999999999E-4</c:v>
                </c:pt>
                <c:pt idx="187">
                  <c:v>4.9890000000000004E-4</c:v>
                </c:pt>
                <c:pt idx="188">
                  <c:v>4.662E-4</c:v>
                </c:pt>
                <c:pt idx="189">
                  <c:v>4.125E-4</c:v>
                </c:pt>
                <c:pt idx="190">
                  <c:v>3.703E-4</c:v>
                </c:pt>
                <c:pt idx="191">
                  <c:v>3.3609999999999998E-4</c:v>
                </c:pt>
                <c:pt idx="192">
                  <c:v>3.079E-4</c:v>
                </c:pt>
                <c:pt idx="193">
                  <c:v>2.8430000000000003E-4</c:v>
                </c:pt>
                <c:pt idx="194">
                  <c:v>2.6410000000000002E-4</c:v>
                </c:pt>
                <c:pt idx="195">
                  <c:v>2.4669999999999998E-4</c:v>
                </c:pt>
                <c:pt idx="196">
                  <c:v>2.3149999999999999E-4</c:v>
                </c:pt>
                <c:pt idx="197">
                  <c:v>2.1809999999999999E-4</c:v>
                </c:pt>
                <c:pt idx="198">
                  <c:v>2.063E-4</c:v>
                </c:pt>
                <c:pt idx="199">
                  <c:v>1.9570000000000001E-4</c:v>
                </c:pt>
                <c:pt idx="200">
                  <c:v>1.7760000000000001E-4</c:v>
                </c:pt>
                <c:pt idx="201">
                  <c:v>1.593E-4</c:v>
                </c:pt>
                <c:pt idx="202">
                  <c:v>1.4449999999999999E-4</c:v>
                </c:pt>
                <c:pt idx="203">
                  <c:v>1.3229999999999999E-4</c:v>
                </c:pt>
                <c:pt idx="204">
                  <c:v>1.2210000000000001E-4</c:v>
                </c:pt>
                <c:pt idx="205">
                  <c:v>1.1340000000000001E-4</c:v>
                </c:pt>
                <c:pt idx="206">
                  <c:v>1.058E-4</c:v>
                </c:pt>
                <c:pt idx="207">
                  <c:v>9.9290000000000007E-5</c:v>
                </c:pt>
                <c:pt idx="208">
                  <c:v>9.3529999999999994E-5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srim40Ar_Kapton!$G$20:$G$228</c:f>
              <c:numCache>
                <c:formatCode>0.000E+00</c:formatCode>
                <c:ptCount val="209"/>
                <c:pt idx="0">
                  <c:v>1.6979</c:v>
                </c:pt>
                <c:pt idx="1">
                  <c:v>1.7828999999999999</c:v>
                </c:pt>
                <c:pt idx="2">
                  <c:v>1.8615000000000002</c:v>
                </c:pt>
                <c:pt idx="3">
                  <c:v>1.9336</c:v>
                </c:pt>
                <c:pt idx="4">
                  <c:v>2.0013999999999998</c:v>
                </c:pt>
                <c:pt idx="5">
                  <c:v>2.0638000000000001</c:v>
                </c:pt>
                <c:pt idx="6">
                  <c:v>2.1229999999999998</c:v>
                </c:pt>
                <c:pt idx="7">
                  <c:v>2.2315999999999998</c:v>
                </c:pt>
                <c:pt idx="8">
                  <c:v>2.3292999999999999</c:v>
                </c:pt>
                <c:pt idx="9">
                  <c:v>2.4183999999999997</c:v>
                </c:pt>
                <c:pt idx="10">
                  <c:v>2.5009000000000001</c:v>
                </c:pt>
                <c:pt idx="11">
                  <c:v>2.5758999999999999</c:v>
                </c:pt>
                <c:pt idx="12">
                  <c:v>2.6454</c:v>
                </c:pt>
                <c:pt idx="13">
                  <c:v>2.7105000000000001</c:v>
                </c:pt>
                <c:pt idx="14">
                  <c:v>2.7713000000000001</c:v>
                </c:pt>
                <c:pt idx="15">
                  <c:v>2.8288000000000002</c:v>
                </c:pt>
                <c:pt idx="16">
                  <c:v>2.8829000000000002</c:v>
                </c:pt>
                <c:pt idx="17">
                  <c:v>2.9337999999999997</c:v>
                </c:pt>
                <c:pt idx="18">
                  <c:v>3.0289000000000001</c:v>
                </c:pt>
                <c:pt idx="19">
                  <c:v>3.1341000000000001</c:v>
                </c:pt>
                <c:pt idx="20">
                  <c:v>3.2292000000000001</c:v>
                </c:pt>
                <c:pt idx="21">
                  <c:v>3.3144</c:v>
                </c:pt>
                <c:pt idx="22">
                  <c:v>3.3917999999999999</c:v>
                </c:pt>
                <c:pt idx="23">
                  <c:v>3.4623999999999997</c:v>
                </c:pt>
                <c:pt idx="24">
                  <c:v>3.5274000000000001</c:v>
                </c:pt>
                <c:pt idx="25">
                  <c:v>3.5879000000000003</c:v>
                </c:pt>
                <c:pt idx="26">
                  <c:v>3.6438000000000001</c:v>
                </c:pt>
                <c:pt idx="27">
                  <c:v>3.7444000000000002</c:v>
                </c:pt>
                <c:pt idx="28">
                  <c:v>3.8334000000000001</c:v>
                </c:pt>
                <c:pt idx="29">
                  <c:v>3.9120999999999997</c:v>
                </c:pt>
                <c:pt idx="30">
                  <c:v>3.9817</c:v>
                </c:pt>
                <c:pt idx="31">
                  <c:v>4.0451999999999995</c:v>
                </c:pt>
                <c:pt idx="32">
                  <c:v>4.1029</c:v>
                </c:pt>
                <c:pt idx="33">
                  <c:v>4.2019000000000002</c:v>
                </c:pt>
                <c:pt idx="34">
                  <c:v>4.2862999999999998</c:v>
                </c:pt>
                <c:pt idx="35">
                  <c:v>4.3585000000000003</c:v>
                </c:pt>
                <c:pt idx="36">
                  <c:v>4.4207999999999998</c:v>
                </c:pt>
                <c:pt idx="37">
                  <c:v>4.4755000000000003</c:v>
                </c:pt>
                <c:pt idx="38">
                  <c:v>4.5228000000000002</c:v>
                </c:pt>
                <c:pt idx="39">
                  <c:v>4.5648999999999997</c:v>
                </c:pt>
                <c:pt idx="40">
                  <c:v>4.6028000000000002</c:v>
                </c:pt>
                <c:pt idx="41">
                  <c:v>4.6356999999999999</c:v>
                </c:pt>
                <c:pt idx="42">
                  <c:v>4.6657000000000002</c:v>
                </c:pt>
                <c:pt idx="43">
                  <c:v>4.6928000000000001</c:v>
                </c:pt>
                <c:pt idx="44">
                  <c:v>4.74</c:v>
                </c:pt>
                <c:pt idx="45">
                  <c:v>4.7869999999999999</c:v>
                </c:pt>
                <c:pt idx="46">
                  <c:v>4.8250000000000002</c:v>
                </c:pt>
                <c:pt idx="47">
                  <c:v>4.8559999999999999</c:v>
                </c:pt>
                <c:pt idx="48">
                  <c:v>4.8810000000000002</c:v>
                </c:pt>
                <c:pt idx="49">
                  <c:v>4.9030000000000005</c:v>
                </c:pt>
                <c:pt idx="50">
                  <c:v>4.9210000000000003</c:v>
                </c:pt>
                <c:pt idx="51">
                  <c:v>4.9370000000000003</c:v>
                </c:pt>
                <c:pt idx="52">
                  <c:v>4.95</c:v>
                </c:pt>
                <c:pt idx="53">
                  <c:v>4.9719999999999995</c:v>
                </c:pt>
                <c:pt idx="54">
                  <c:v>4.99</c:v>
                </c:pt>
                <c:pt idx="55">
                  <c:v>5.0039999999999996</c:v>
                </c:pt>
                <c:pt idx="56">
                  <c:v>5.0179999999999998</c:v>
                </c:pt>
                <c:pt idx="57">
                  <c:v>5.0289999999999999</c:v>
                </c:pt>
                <c:pt idx="58">
                  <c:v>5.0410000000000004</c:v>
                </c:pt>
                <c:pt idx="59">
                  <c:v>5.0629999999999997</c:v>
                </c:pt>
                <c:pt idx="60">
                  <c:v>5.0459999999999994</c:v>
                </c:pt>
                <c:pt idx="61">
                  <c:v>5.04</c:v>
                </c:pt>
                <c:pt idx="62">
                  <c:v>5.0369999999999999</c:v>
                </c:pt>
                <c:pt idx="63">
                  <c:v>5.0370000000000008</c:v>
                </c:pt>
                <c:pt idx="64">
                  <c:v>5.0380000000000003</c:v>
                </c:pt>
                <c:pt idx="65">
                  <c:v>5.04</c:v>
                </c:pt>
                <c:pt idx="66">
                  <c:v>5.0410000000000004</c:v>
                </c:pt>
                <c:pt idx="67">
                  <c:v>5.0430000000000001</c:v>
                </c:pt>
                <c:pt idx="68">
                  <c:v>5.0449999999999999</c:v>
                </c:pt>
                <c:pt idx="69">
                  <c:v>5.048</c:v>
                </c:pt>
                <c:pt idx="70">
                  <c:v>5.0549999999999997</c:v>
                </c:pt>
                <c:pt idx="71">
                  <c:v>5.0670000000000002</c:v>
                </c:pt>
                <c:pt idx="72">
                  <c:v>5.0830000000000002</c:v>
                </c:pt>
                <c:pt idx="73">
                  <c:v>5.1029999999999998</c:v>
                </c:pt>
                <c:pt idx="74">
                  <c:v>5.1270000000000007</c:v>
                </c:pt>
                <c:pt idx="75">
                  <c:v>5.1539999999999999</c:v>
                </c:pt>
                <c:pt idx="76">
                  <c:v>5.1840000000000002</c:v>
                </c:pt>
                <c:pt idx="77">
                  <c:v>5.2160000000000002</c:v>
                </c:pt>
                <c:pt idx="78">
                  <c:v>5.2510000000000003</c:v>
                </c:pt>
                <c:pt idx="79">
                  <c:v>5.3220000000000001</c:v>
                </c:pt>
                <c:pt idx="80">
                  <c:v>5.3970000000000002</c:v>
                </c:pt>
                <c:pt idx="81">
                  <c:v>5.476</c:v>
                </c:pt>
                <c:pt idx="82">
                  <c:v>5.5590000000000002</c:v>
                </c:pt>
                <c:pt idx="83">
                  <c:v>5.6440000000000001</c:v>
                </c:pt>
                <c:pt idx="84">
                  <c:v>5.7330000000000005</c:v>
                </c:pt>
                <c:pt idx="85">
                  <c:v>5.9195000000000002</c:v>
                </c:pt>
                <c:pt idx="86">
                  <c:v>6.1120000000000001</c:v>
                </c:pt>
                <c:pt idx="87">
                  <c:v>6.3084999999999996</c:v>
                </c:pt>
                <c:pt idx="88">
                  <c:v>6.5054999999999996</c:v>
                </c:pt>
                <c:pt idx="89">
                  <c:v>6.7001999999999997</c:v>
                </c:pt>
                <c:pt idx="90">
                  <c:v>6.8922999999999996</c:v>
                </c:pt>
                <c:pt idx="91">
                  <c:v>7.0809000000000006</c:v>
                </c:pt>
                <c:pt idx="92">
                  <c:v>7.2661999999999995</c:v>
                </c:pt>
                <c:pt idx="93">
                  <c:v>7.4495000000000005</c:v>
                </c:pt>
                <c:pt idx="94">
                  <c:v>7.6295999999999999</c:v>
                </c:pt>
                <c:pt idx="95">
                  <c:v>7.8069000000000006</c:v>
                </c:pt>
                <c:pt idx="96">
                  <c:v>8.157</c:v>
                </c:pt>
                <c:pt idx="97">
                  <c:v>8.5856000000000012</c:v>
                </c:pt>
                <c:pt idx="98">
                  <c:v>9.01</c:v>
                </c:pt>
                <c:pt idx="99">
                  <c:v>9.4307999999999996</c:v>
                </c:pt>
                <c:pt idx="100">
                  <c:v>9.8516999999999992</c:v>
                </c:pt>
                <c:pt idx="101">
                  <c:v>10.271799999999999</c:v>
                </c:pt>
                <c:pt idx="102">
                  <c:v>10.691699999999999</c:v>
                </c:pt>
                <c:pt idx="103">
                  <c:v>11.114700000000001</c:v>
                </c:pt>
                <c:pt idx="104">
                  <c:v>11.529500000000001</c:v>
                </c:pt>
                <c:pt idx="105">
                  <c:v>12.3635</c:v>
                </c:pt>
                <c:pt idx="106">
                  <c:v>13.192</c:v>
                </c:pt>
                <c:pt idx="107">
                  <c:v>13.9939</c:v>
                </c:pt>
                <c:pt idx="108">
                  <c:v>14.778500000000001</c:v>
                </c:pt>
                <c:pt idx="109">
                  <c:v>15.5351</c:v>
                </c:pt>
                <c:pt idx="110">
                  <c:v>16.263400000000001</c:v>
                </c:pt>
                <c:pt idx="111">
                  <c:v>17.623899999999999</c:v>
                </c:pt>
                <c:pt idx="112">
                  <c:v>18.848200000000002</c:v>
                </c:pt>
                <c:pt idx="113">
                  <c:v>19.955299999999998</c:v>
                </c:pt>
                <c:pt idx="114">
                  <c:v>20.944499999999998</c:v>
                </c:pt>
                <c:pt idx="115">
                  <c:v>21.815300000000001</c:v>
                </c:pt>
                <c:pt idx="116">
                  <c:v>22.5974</c:v>
                </c:pt>
                <c:pt idx="117">
                  <c:v>23.290499999999998</c:v>
                </c:pt>
                <c:pt idx="118">
                  <c:v>23.904399999999999</c:v>
                </c:pt>
                <c:pt idx="119">
                  <c:v>24.449010000000001</c:v>
                </c:pt>
                <c:pt idx="120">
                  <c:v>24.92418</c:v>
                </c:pt>
                <c:pt idx="121">
                  <c:v>25.339829999999999</c:v>
                </c:pt>
                <c:pt idx="122">
                  <c:v>26.022320000000001</c:v>
                </c:pt>
                <c:pt idx="123">
                  <c:v>26.634629999999998</c:v>
                </c:pt>
                <c:pt idx="124">
                  <c:v>27.018339999999998</c:v>
                </c:pt>
                <c:pt idx="125">
                  <c:v>27.243089999999999</c:v>
                </c:pt>
                <c:pt idx="126">
                  <c:v>27.32864</c:v>
                </c:pt>
                <c:pt idx="127">
                  <c:v>27.324819999999999</c:v>
                </c:pt>
                <c:pt idx="128">
                  <c:v>27.25149</c:v>
                </c:pt>
                <c:pt idx="129">
                  <c:v>27.118570000000002</c:v>
                </c:pt>
                <c:pt idx="130">
                  <c:v>26.95598</c:v>
                </c:pt>
                <c:pt idx="131">
                  <c:v>26.541599999999999</c:v>
                </c:pt>
                <c:pt idx="132">
                  <c:v>26.078019999999999</c:v>
                </c:pt>
                <c:pt idx="133">
                  <c:v>25.585049999999999</c:v>
                </c:pt>
                <c:pt idx="134">
                  <c:v>25.082530000000002</c:v>
                </c:pt>
                <c:pt idx="135">
                  <c:v>24.59037</c:v>
                </c:pt>
                <c:pt idx="136">
                  <c:v>24.098490000000002</c:v>
                </c:pt>
                <c:pt idx="137">
                  <c:v>23.1754</c:v>
                </c:pt>
                <c:pt idx="138">
                  <c:v>22.62294</c:v>
                </c:pt>
                <c:pt idx="139">
                  <c:v>21.850929999999998</c:v>
                </c:pt>
                <c:pt idx="140">
                  <c:v>21.149269999999998</c:v>
                </c:pt>
                <c:pt idx="141">
                  <c:v>20.507869999999997</c:v>
                </c:pt>
                <c:pt idx="142">
                  <c:v>19.906660000000002</c:v>
                </c:pt>
                <c:pt idx="143">
                  <c:v>19.36562</c:v>
                </c:pt>
                <c:pt idx="144">
                  <c:v>18.8447</c:v>
                </c:pt>
                <c:pt idx="145">
                  <c:v>18.373899999999999</c:v>
                </c:pt>
                <c:pt idx="146">
                  <c:v>17.923179999999999</c:v>
                </c:pt>
                <c:pt idx="147">
                  <c:v>17.492530000000002</c:v>
                </c:pt>
                <c:pt idx="148">
                  <c:v>16.721430000000002</c:v>
                </c:pt>
                <c:pt idx="149">
                  <c:v>15.850300000000001</c:v>
                </c:pt>
                <c:pt idx="150">
                  <c:v>15.079387000000001</c:v>
                </c:pt>
                <c:pt idx="151">
                  <c:v>14.388630000000001</c:v>
                </c:pt>
                <c:pt idx="152">
                  <c:v>13.757991000000001</c:v>
                </c:pt>
                <c:pt idx="153">
                  <c:v>13.187443999999999</c:v>
                </c:pt>
                <c:pt idx="154">
                  <c:v>12.666971</c:v>
                </c:pt>
                <c:pt idx="155">
                  <c:v>12.176557000000001</c:v>
                </c:pt>
                <c:pt idx="156">
                  <c:v>11.736191</c:v>
                </c:pt>
                <c:pt idx="157">
                  <c:v>10.935575999999999</c:v>
                </c:pt>
                <c:pt idx="158">
                  <c:v>10.235076000000001</c:v>
                </c:pt>
                <c:pt idx="159">
                  <c:v>9.6246619999999989</c:v>
                </c:pt>
                <c:pt idx="160">
                  <c:v>9.0853140000000003</c:v>
                </c:pt>
                <c:pt idx="161">
                  <c:v>8.6050160000000009</c:v>
                </c:pt>
                <c:pt idx="162">
                  <c:v>8.1747579999999989</c:v>
                </c:pt>
                <c:pt idx="163">
                  <c:v>7.4433340000000001</c:v>
                </c:pt>
                <c:pt idx="164">
                  <c:v>6.8460000000000001</c:v>
                </c:pt>
                <c:pt idx="165">
                  <c:v>6.3537290000000004</c:v>
                </c:pt>
                <c:pt idx="166">
                  <c:v>5.9455049999999998</c:v>
                </c:pt>
                <c:pt idx="167">
                  <c:v>5.6053160000000002</c:v>
                </c:pt>
                <c:pt idx="168">
                  <c:v>5.2841550000000002</c:v>
                </c:pt>
                <c:pt idx="169">
                  <c:v>5.0030150000000004</c:v>
                </c:pt>
                <c:pt idx="170">
                  <c:v>4.7538939999999998</c:v>
                </c:pt>
                <c:pt idx="171">
                  <c:v>4.5317860000000003</c:v>
                </c:pt>
                <c:pt idx="172">
                  <c:v>4.3326910000000005</c:v>
                </c:pt>
                <c:pt idx="173">
                  <c:v>4.1526059999999996</c:v>
                </c:pt>
                <c:pt idx="174">
                  <c:v>3.83046</c:v>
                </c:pt>
                <c:pt idx="175">
                  <c:v>3.4943119999999999</c:v>
                </c:pt>
                <c:pt idx="176">
                  <c:v>3.2191920000000001</c:v>
                </c:pt>
                <c:pt idx="177">
                  <c:v>2.9900929999999999</c:v>
                </c:pt>
                <c:pt idx="178">
                  <c:v>2.7970099999999998</c:v>
                </c:pt>
                <c:pt idx="179">
                  <c:v>2.6309393000000001</c:v>
                </c:pt>
                <c:pt idx="180">
                  <c:v>2.4868781000000002</c:v>
                </c:pt>
                <c:pt idx="181">
                  <c:v>2.3618246000000003</c:v>
                </c:pt>
                <c:pt idx="182">
                  <c:v>2.2497775</c:v>
                </c:pt>
                <c:pt idx="183">
                  <c:v>2.0626982999999997</c:v>
                </c:pt>
                <c:pt idx="184">
                  <c:v>1.9106341999999998</c:v>
                </c:pt>
                <c:pt idx="185">
                  <c:v>1.7855812999999998</c:v>
                </c:pt>
                <c:pt idx="186">
                  <c:v>1.6795369</c:v>
                </c:pt>
                <c:pt idx="187">
                  <c:v>1.5894988999999999</c:v>
                </c:pt>
                <c:pt idx="188">
                  <c:v>1.5114661999999999</c:v>
                </c:pt>
                <c:pt idx="189">
                  <c:v>1.3834124999999999</c:v>
                </c:pt>
                <c:pt idx="190">
                  <c:v>1.2833702999999999</c:v>
                </c:pt>
                <c:pt idx="191">
                  <c:v>1.2033361</c:v>
                </c:pt>
                <c:pt idx="192">
                  <c:v>1.1363078999999998</c:v>
                </c:pt>
                <c:pt idx="193">
                  <c:v>1.0812842999999999</c:v>
                </c:pt>
                <c:pt idx="194">
                  <c:v>1.0342641000000001</c:v>
                </c:pt>
                <c:pt idx="195">
                  <c:v>0.99444670000000002</c:v>
                </c:pt>
                <c:pt idx="196">
                  <c:v>0.95963150000000008</c:v>
                </c:pt>
                <c:pt idx="197">
                  <c:v>0.92931810000000004</c:v>
                </c:pt>
                <c:pt idx="198">
                  <c:v>0.90260629999999997</c:v>
                </c:pt>
                <c:pt idx="199">
                  <c:v>0.87889570000000006</c:v>
                </c:pt>
                <c:pt idx="200">
                  <c:v>0.8388776</c:v>
                </c:pt>
                <c:pt idx="201">
                  <c:v>0.79935929999999999</c:v>
                </c:pt>
                <c:pt idx="202">
                  <c:v>0.76834449999999999</c:v>
                </c:pt>
                <c:pt idx="203">
                  <c:v>0.74333229999999995</c:v>
                </c:pt>
                <c:pt idx="204">
                  <c:v>0.7230221</c:v>
                </c:pt>
                <c:pt idx="205">
                  <c:v>0.70621339999999999</c:v>
                </c:pt>
                <c:pt idx="206">
                  <c:v>0.69220580000000009</c:v>
                </c:pt>
                <c:pt idx="207">
                  <c:v>0.68039928999999999</c:v>
                </c:pt>
                <c:pt idx="208">
                  <c:v>0.67039353000000002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3128"/>
        <c:axId val="480855480"/>
      </c:scatterChart>
      <c:valAx>
        <c:axId val="4808531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5480"/>
        <c:crosses val="autoZero"/>
        <c:crossBetween val="midCat"/>
        <c:majorUnit val="10"/>
      </c:valAx>
      <c:valAx>
        <c:axId val="4808554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31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29153445371562"/>
          <c:y val="3.5077011540462277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srim40Ar_Kapton!$P$5</c:f>
          <c:strCache>
            <c:ptCount val="1"/>
            <c:pt idx="0">
              <c:v>srim40Ar_Kapton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srim40Ar_Kapton!$J$20:$J$228</c:f>
              <c:numCache>
                <c:formatCode>0.000</c:formatCode>
                <c:ptCount val="209"/>
                <c:pt idx="0">
                  <c:v>2.5999999999999999E-3</c:v>
                </c:pt>
                <c:pt idx="1">
                  <c:v>2.7000000000000001E-3</c:v>
                </c:pt>
                <c:pt idx="2">
                  <c:v>2.9000000000000002E-3</c:v>
                </c:pt>
                <c:pt idx="3">
                  <c:v>3.0000000000000001E-3</c:v>
                </c:pt>
                <c:pt idx="4">
                  <c:v>3.2000000000000002E-3</c:v>
                </c:pt>
                <c:pt idx="5">
                  <c:v>3.3E-3</c:v>
                </c:pt>
                <c:pt idx="6">
                  <c:v>3.5000000000000005E-3</c:v>
                </c:pt>
                <c:pt idx="7">
                  <c:v>3.6999999999999997E-3</c:v>
                </c:pt>
                <c:pt idx="8">
                  <c:v>4.0000000000000001E-3</c:v>
                </c:pt>
                <c:pt idx="9">
                  <c:v>4.2000000000000006E-3</c:v>
                </c:pt>
                <c:pt idx="10">
                  <c:v>4.3999999999999994E-3</c:v>
                </c:pt>
                <c:pt idx="11">
                  <c:v>4.7000000000000002E-3</c:v>
                </c:pt>
                <c:pt idx="12">
                  <c:v>4.8999999999999998E-3</c:v>
                </c:pt>
                <c:pt idx="13">
                  <c:v>5.0999999999999995E-3</c:v>
                </c:pt>
                <c:pt idx="14">
                  <c:v>5.3E-3</c:v>
                </c:pt>
                <c:pt idx="15">
                  <c:v>5.4999999999999997E-3</c:v>
                </c:pt>
                <c:pt idx="16">
                  <c:v>5.7000000000000002E-3</c:v>
                </c:pt>
                <c:pt idx="17">
                  <c:v>5.8999999999999999E-3</c:v>
                </c:pt>
                <c:pt idx="18">
                  <c:v>6.3E-3</c:v>
                </c:pt>
                <c:pt idx="19">
                  <c:v>6.8000000000000005E-3</c:v>
                </c:pt>
                <c:pt idx="20">
                  <c:v>7.1999999999999998E-3</c:v>
                </c:pt>
                <c:pt idx="21">
                  <c:v>7.7000000000000002E-3</c:v>
                </c:pt>
                <c:pt idx="22">
                  <c:v>8.0999999999999996E-3</c:v>
                </c:pt>
                <c:pt idx="23">
                  <c:v>8.5000000000000006E-3</c:v>
                </c:pt>
                <c:pt idx="24">
                  <c:v>8.9999999999999993E-3</c:v>
                </c:pt>
                <c:pt idx="25">
                  <c:v>9.4000000000000004E-3</c:v>
                </c:pt>
                <c:pt idx="26">
                  <c:v>9.7999999999999997E-3</c:v>
                </c:pt>
                <c:pt idx="27">
                  <c:v>1.06E-2</c:v>
                </c:pt>
                <c:pt idx="28">
                  <c:v>1.14E-2</c:v>
                </c:pt>
                <c:pt idx="29">
                  <c:v>1.21E-2</c:v>
                </c:pt>
                <c:pt idx="30">
                  <c:v>1.29E-2</c:v>
                </c:pt>
                <c:pt idx="31">
                  <c:v>1.3600000000000001E-2</c:v>
                </c:pt>
                <c:pt idx="32">
                  <c:v>1.44E-2</c:v>
                </c:pt>
                <c:pt idx="33">
                  <c:v>1.5800000000000002E-2</c:v>
                </c:pt>
                <c:pt idx="34">
                  <c:v>1.7299999999999999E-2</c:v>
                </c:pt>
                <c:pt idx="35">
                  <c:v>1.8700000000000001E-2</c:v>
                </c:pt>
                <c:pt idx="36">
                  <c:v>2.01E-2</c:v>
                </c:pt>
                <c:pt idx="37">
                  <c:v>2.1399999999999999E-2</c:v>
                </c:pt>
                <c:pt idx="38">
                  <c:v>2.2800000000000001E-2</c:v>
                </c:pt>
                <c:pt idx="39">
                  <c:v>2.41E-2</c:v>
                </c:pt>
                <c:pt idx="40">
                  <c:v>2.5500000000000002E-2</c:v>
                </c:pt>
                <c:pt idx="41">
                  <c:v>2.6800000000000001E-2</c:v>
                </c:pt>
                <c:pt idx="42">
                  <c:v>2.8199999999999996E-2</c:v>
                </c:pt>
                <c:pt idx="43">
                  <c:v>2.9499999999999998E-2</c:v>
                </c:pt>
                <c:pt idx="44">
                  <c:v>3.2100000000000004E-2</c:v>
                </c:pt>
                <c:pt idx="45">
                  <c:v>3.5400000000000001E-2</c:v>
                </c:pt>
                <c:pt idx="46">
                  <c:v>3.8600000000000002E-2</c:v>
                </c:pt>
                <c:pt idx="47">
                  <c:v>4.19E-2</c:v>
                </c:pt>
                <c:pt idx="48">
                  <c:v>4.5100000000000001E-2</c:v>
                </c:pt>
                <c:pt idx="49">
                  <c:v>4.8299999999999996E-2</c:v>
                </c:pt>
                <c:pt idx="50">
                  <c:v>5.1500000000000004E-2</c:v>
                </c:pt>
                <c:pt idx="51">
                  <c:v>5.4800000000000001E-2</c:v>
                </c:pt>
                <c:pt idx="52">
                  <c:v>5.7999999999999996E-2</c:v>
                </c:pt>
                <c:pt idx="53">
                  <c:v>6.4399999999999999E-2</c:v>
                </c:pt>
                <c:pt idx="54">
                  <c:v>7.0800000000000002E-2</c:v>
                </c:pt>
                <c:pt idx="55">
                  <c:v>7.7200000000000005E-2</c:v>
                </c:pt>
                <c:pt idx="56">
                  <c:v>8.3599999999999994E-2</c:v>
                </c:pt>
                <c:pt idx="57">
                  <c:v>0.09</c:v>
                </c:pt>
                <c:pt idx="58">
                  <c:v>9.64E-2</c:v>
                </c:pt>
                <c:pt idx="59">
                  <c:v>0.10929999999999999</c:v>
                </c:pt>
                <c:pt idx="60">
                  <c:v>0.12210000000000001</c:v>
                </c:pt>
                <c:pt idx="61">
                  <c:v>0.1351</c:v>
                </c:pt>
                <c:pt idx="62">
                  <c:v>0.14810000000000001</c:v>
                </c:pt>
                <c:pt idx="63">
                  <c:v>0.16109999999999999</c:v>
                </c:pt>
                <c:pt idx="64">
                  <c:v>0.17419999999999999</c:v>
                </c:pt>
                <c:pt idx="65">
                  <c:v>0.18729999999999999</c:v>
                </c:pt>
                <c:pt idx="66">
                  <c:v>0.20039999999999999</c:v>
                </c:pt>
                <c:pt idx="67">
                  <c:v>0.21349999999999997</c:v>
                </c:pt>
                <c:pt idx="68">
                  <c:v>0.2266</c:v>
                </c:pt>
                <c:pt idx="69">
                  <c:v>0.23980000000000001</c:v>
                </c:pt>
                <c:pt idx="70">
                  <c:v>0.2661</c:v>
                </c:pt>
                <c:pt idx="71">
                  <c:v>0.29910000000000003</c:v>
                </c:pt>
                <c:pt idx="72">
                  <c:v>0.33210000000000001</c:v>
                </c:pt>
                <c:pt idx="73">
                  <c:v>0.36509999999999998</c:v>
                </c:pt>
                <c:pt idx="74">
                  <c:v>0.39790000000000003</c:v>
                </c:pt>
                <c:pt idx="75">
                  <c:v>0.43070000000000003</c:v>
                </c:pt>
                <c:pt idx="76">
                  <c:v>0.46329999999999999</c:v>
                </c:pt>
                <c:pt idx="77">
                  <c:v>0.49589999999999995</c:v>
                </c:pt>
                <c:pt idx="78">
                  <c:v>0.5282</c:v>
                </c:pt>
                <c:pt idx="79">
                  <c:v>0.59240000000000004</c:v>
                </c:pt>
                <c:pt idx="80">
                  <c:v>0.65590000000000004</c:v>
                </c:pt>
                <c:pt idx="81">
                  <c:v>0.71849999999999992</c:v>
                </c:pt>
                <c:pt idx="82">
                  <c:v>0.78039999999999998</c:v>
                </c:pt>
                <c:pt idx="83">
                  <c:v>0.84149999999999991</c:v>
                </c:pt>
                <c:pt idx="84">
                  <c:v>0.90169999999999995</c:v>
                </c:pt>
                <c:pt idx="85" formatCode="0.00">
                  <c:v>1.02</c:v>
                </c:pt>
                <c:pt idx="86" formatCode="0.00">
                  <c:v>1.1299999999999999</c:v>
                </c:pt>
                <c:pt idx="87" formatCode="0.00">
                  <c:v>1.24</c:v>
                </c:pt>
                <c:pt idx="88" formatCode="0.00">
                  <c:v>1.35</c:v>
                </c:pt>
                <c:pt idx="89" formatCode="0.00">
                  <c:v>1.46</c:v>
                </c:pt>
                <c:pt idx="90" formatCode="0.00">
                  <c:v>1.56</c:v>
                </c:pt>
                <c:pt idx="91" formatCode="0.00">
                  <c:v>1.66</c:v>
                </c:pt>
                <c:pt idx="92" formatCode="0.00">
                  <c:v>1.75</c:v>
                </c:pt>
                <c:pt idx="93" formatCode="0.00">
                  <c:v>1.85</c:v>
                </c:pt>
                <c:pt idx="94" formatCode="0.00">
                  <c:v>1.94</c:v>
                </c:pt>
                <c:pt idx="95" formatCode="0.00">
                  <c:v>2.0299999999999998</c:v>
                </c:pt>
                <c:pt idx="96" formatCode="0.00">
                  <c:v>2.21</c:v>
                </c:pt>
                <c:pt idx="97" formatCode="0.00">
                  <c:v>2.41</c:v>
                </c:pt>
                <c:pt idx="98" formatCode="0.00">
                  <c:v>2.61</c:v>
                </c:pt>
                <c:pt idx="99" formatCode="0.00">
                  <c:v>2.8</c:v>
                </c:pt>
                <c:pt idx="100" formatCode="0.00">
                  <c:v>2.98</c:v>
                </c:pt>
                <c:pt idx="101" formatCode="0.00">
                  <c:v>3.16</c:v>
                </c:pt>
                <c:pt idx="102" formatCode="0.00">
                  <c:v>3.32</c:v>
                </c:pt>
                <c:pt idx="103" formatCode="0.00">
                  <c:v>3.48</c:v>
                </c:pt>
                <c:pt idx="104" formatCode="0.00">
                  <c:v>3.64</c:v>
                </c:pt>
                <c:pt idx="105" formatCode="0.00">
                  <c:v>3.93</c:v>
                </c:pt>
                <c:pt idx="106" formatCode="0.00">
                  <c:v>4.2</c:v>
                </c:pt>
                <c:pt idx="107" formatCode="0.00">
                  <c:v>4.46</c:v>
                </c:pt>
                <c:pt idx="108" formatCode="0.00">
                  <c:v>4.71</c:v>
                </c:pt>
                <c:pt idx="109" formatCode="0.00">
                  <c:v>4.9400000000000004</c:v>
                </c:pt>
                <c:pt idx="110" formatCode="0.00">
                  <c:v>5.16</c:v>
                </c:pt>
                <c:pt idx="111" formatCode="0.00">
                  <c:v>5.57</c:v>
                </c:pt>
                <c:pt idx="112" formatCode="0.00">
                  <c:v>5.96</c:v>
                </c:pt>
                <c:pt idx="113" formatCode="0.00">
                  <c:v>6.32</c:v>
                </c:pt>
                <c:pt idx="114" formatCode="0.00">
                  <c:v>6.66</c:v>
                </c:pt>
                <c:pt idx="115" formatCode="0.00">
                  <c:v>6.99</c:v>
                </c:pt>
                <c:pt idx="116" formatCode="0.00">
                  <c:v>7.31</c:v>
                </c:pt>
                <c:pt idx="117" formatCode="0.00">
                  <c:v>7.62</c:v>
                </c:pt>
                <c:pt idx="118" formatCode="0.00">
                  <c:v>7.91</c:v>
                </c:pt>
                <c:pt idx="119" formatCode="0.00">
                  <c:v>8.1999999999999993</c:v>
                </c:pt>
                <c:pt idx="120" formatCode="0.00">
                  <c:v>8.49</c:v>
                </c:pt>
                <c:pt idx="121" formatCode="0.00">
                  <c:v>8.77</c:v>
                </c:pt>
                <c:pt idx="122" formatCode="0.00">
                  <c:v>9.32</c:v>
                </c:pt>
                <c:pt idx="123" formatCode="0.00">
                  <c:v>9.99</c:v>
                </c:pt>
                <c:pt idx="124" formatCode="0.00">
                  <c:v>10.64</c:v>
                </c:pt>
                <c:pt idx="125" formatCode="0.00">
                  <c:v>11.29</c:v>
                </c:pt>
                <c:pt idx="126" formatCode="0.00">
                  <c:v>11.93</c:v>
                </c:pt>
                <c:pt idx="127" formatCode="0.00">
                  <c:v>12.58</c:v>
                </c:pt>
                <c:pt idx="128" formatCode="0.00">
                  <c:v>13.22</c:v>
                </c:pt>
                <c:pt idx="129" formatCode="0.00">
                  <c:v>13.87</c:v>
                </c:pt>
                <c:pt idx="130" formatCode="0.00">
                  <c:v>14.52</c:v>
                </c:pt>
                <c:pt idx="131" formatCode="0.00">
                  <c:v>15.84</c:v>
                </c:pt>
                <c:pt idx="132" formatCode="0.00">
                  <c:v>17.18</c:v>
                </c:pt>
                <c:pt idx="133" formatCode="0.00">
                  <c:v>18.54</c:v>
                </c:pt>
                <c:pt idx="134" formatCode="0.00">
                  <c:v>19.93</c:v>
                </c:pt>
                <c:pt idx="135" formatCode="0.00">
                  <c:v>21.35</c:v>
                </c:pt>
                <c:pt idx="136" formatCode="0.00">
                  <c:v>22.79</c:v>
                </c:pt>
                <c:pt idx="137" formatCode="0.00">
                  <c:v>25.77</c:v>
                </c:pt>
                <c:pt idx="138" formatCode="0.00">
                  <c:v>28.85</c:v>
                </c:pt>
                <c:pt idx="139" formatCode="0.00">
                  <c:v>32.020000000000003</c:v>
                </c:pt>
                <c:pt idx="140" formatCode="0.00">
                  <c:v>35.29</c:v>
                </c:pt>
                <c:pt idx="141" formatCode="0.00">
                  <c:v>38.68</c:v>
                </c:pt>
                <c:pt idx="142" formatCode="0.00">
                  <c:v>42.16</c:v>
                </c:pt>
                <c:pt idx="143" formatCode="0.00">
                  <c:v>45.75</c:v>
                </c:pt>
                <c:pt idx="144" formatCode="0.00">
                  <c:v>49.43</c:v>
                </c:pt>
                <c:pt idx="145" formatCode="0.00">
                  <c:v>53.22</c:v>
                </c:pt>
                <c:pt idx="146" formatCode="0.00">
                  <c:v>57.1</c:v>
                </c:pt>
                <c:pt idx="147" formatCode="0.00">
                  <c:v>61.08</c:v>
                </c:pt>
                <c:pt idx="148" formatCode="0.00">
                  <c:v>69.319999999999993</c:v>
                </c:pt>
                <c:pt idx="149" formatCode="0.00">
                  <c:v>80.13</c:v>
                </c:pt>
                <c:pt idx="150" formatCode="0.00">
                  <c:v>91.52</c:v>
                </c:pt>
                <c:pt idx="151" formatCode="0.00">
                  <c:v>103.48</c:v>
                </c:pt>
                <c:pt idx="152" formatCode="0.00">
                  <c:v>116</c:v>
                </c:pt>
                <c:pt idx="153" formatCode="0.00">
                  <c:v>129.07</c:v>
                </c:pt>
                <c:pt idx="154" formatCode="0.00">
                  <c:v>142.69999999999999</c:v>
                </c:pt>
                <c:pt idx="155" formatCode="0.00">
                  <c:v>156.88</c:v>
                </c:pt>
                <c:pt idx="156" formatCode="0.00">
                  <c:v>171.61</c:v>
                </c:pt>
                <c:pt idx="157" formatCode="0.00">
                  <c:v>202.71</c:v>
                </c:pt>
                <c:pt idx="158" formatCode="0.00">
                  <c:v>236.01</c:v>
                </c:pt>
                <c:pt idx="159" formatCode="0.00">
                  <c:v>271.5</c:v>
                </c:pt>
                <c:pt idx="160" formatCode="0.00">
                  <c:v>309.17</c:v>
                </c:pt>
                <c:pt idx="161" formatCode="0.00">
                  <c:v>349.01</c:v>
                </c:pt>
                <c:pt idx="162" formatCode="0.00">
                  <c:v>391</c:v>
                </c:pt>
                <c:pt idx="163" formatCode="0.00">
                  <c:v>481.33</c:v>
                </c:pt>
                <c:pt idx="164" formatCode="0.00">
                  <c:v>580.03</c:v>
                </c:pt>
                <c:pt idx="165" formatCode="0.00">
                  <c:v>686.86</c:v>
                </c:pt>
                <c:pt idx="166" formatCode="0.00">
                  <c:v>801.48</c:v>
                </c:pt>
                <c:pt idx="167" formatCode="0.00">
                  <c:v>923.51</c:v>
                </c:pt>
                <c:pt idx="168" formatCode="0.0">
                  <c:v>1050</c:v>
                </c:pt>
                <c:pt idx="169" formatCode="0.0">
                  <c:v>1190</c:v>
                </c:pt>
                <c:pt idx="170" formatCode="0.0">
                  <c:v>1330</c:v>
                </c:pt>
                <c:pt idx="171" formatCode="0.0">
                  <c:v>1490</c:v>
                </c:pt>
                <c:pt idx="172" formatCode="0.0">
                  <c:v>1650</c:v>
                </c:pt>
                <c:pt idx="173" formatCode="0.0">
                  <c:v>1810</c:v>
                </c:pt>
                <c:pt idx="174" formatCode="0.0">
                  <c:v>2160</c:v>
                </c:pt>
                <c:pt idx="175" formatCode="0.0">
                  <c:v>2650</c:v>
                </c:pt>
                <c:pt idx="176" formatCode="0.0">
                  <c:v>3170</c:v>
                </c:pt>
                <c:pt idx="177" formatCode="0.0">
                  <c:v>3740</c:v>
                </c:pt>
                <c:pt idx="178" formatCode="0.0">
                  <c:v>4350</c:v>
                </c:pt>
                <c:pt idx="179" formatCode="0.0">
                  <c:v>5000</c:v>
                </c:pt>
                <c:pt idx="180" formatCode="0.0">
                  <c:v>5690</c:v>
                </c:pt>
                <c:pt idx="181" formatCode="0.0">
                  <c:v>6410</c:v>
                </c:pt>
                <c:pt idx="182" formatCode="0.0">
                  <c:v>7180</c:v>
                </c:pt>
                <c:pt idx="183" formatCode="0.0">
                  <c:v>8810</c:v>
                </c:pt>
                <c:pt idx="184" formatCode="0.0">
                  <c:v>10590</c:v>
                </c:pt>
                <c:pt idx="185" formatCode="0.0">
                  <c:v>12490</c:v>
                </c:pt>
                <c:pt idx="186" formatCode="0.0">
                  <c:v>14530</c:v>
                </c:pt>
                <c:pt idx="187" formatCode="0.0">
                  <c:v>16680</c:v>
                </c:pt>
                <c:pt idx="188" formatCode="0.0">
                  <c:v>18960</c:v>
                </c:pt>
                <c:pt idx="189" formatCode="0.0">
                  <c:v>23830</c:v>
                </c:pt>
                <c:pt idx="190" formatCode="0.0">
                  <c:v>29120</c:v>
                </c:pt>
                <c:pt idx="191" formatCode="0.0">
                  <c:v>34780</c:v>
                </c:pt>
                <c:pt idx="192" formatCode="0.0">
                  <c:v>40810</c:v>
                </c:pt>
                <c:pt idx="193" formatCode="0.0">
                  <c:v>47160</c:v>
                </c:pt>
                <c:pt idx="194" formatCode="0.0">
                  <c:v>53820</c:v>
                </c:pt>
                <c:pt idx="195" formatCode="0.0">
                  <c:v>60770</c:v>
                </c:pt>
                <c:pt idx="196" formatCode="0.0">
                  <c:v>67980</c:v>
                </c:pt>
                <c:pt idx="197" formatCode="0.0">
                  <c:v>75440</c:v>
                </c:pt>
                <c:pt idx="198" formatCode="0.0">
                  <c:v>83130</c:v>
                </c:pt>
                <c:pt idx="199" formatCode="0.0">
                  <c:v>91040</c:v>
                </c:pt>
                <c:pt idx="200" formatCode="0.0">
                  <c:v>107440</c:v>
                </c:pt>
                <c:pt idx="201" formatCode="0.0">
                  <c:v>128949.99999999999</c:v>
                </c:pt>
                <c:pt idx="202" formatCode="0.0">
                  <c:v>151420</c:v>
                </c:pt>
                <c:pt idx="203" formatCode="0.0">
                  <c:v>174720</c:v>
                </c:pt>
                <c:pt idx="204" formatCode="0.0">
                  <c:v>198740</c:v>
                </c:pt>
                <c:pt idx="205" formatCode="0.0">
                  <c:v>223390</c:v>
                </c:pt>
                <c:pt idx="206" formatCode="0.0">
                  <c:v>248570</c:v>
                </c:pt>
                <c:pt idx="207" formatCode="0.0">
                  <c:v>274230</c:v>
                </c:pt>
                <c:pt idx="208" formatCode="0.0">
                  <c:v>300300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3.5000000000000005E-3</c:v>
                </c:pt>
                <c:pt idx="29">
                  <c:v>3.6999999999999997E-3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5.0000000000000001E-3</c:v>
                </c:pt>
                <c:pt idx="35">
                  <c:v>5.3E-3</c:v>
                </c:pt>
                <c:pt idx="36">
                  <c:v>5.5999999999999999E-3</c:v>
                </c:pt>
                <c:pt idx="37">
                  <c:v>6.0000000000000001E-3</c:v>
                </c:pt>
                <c:pt idx="38">
                  <c:v>6.3E-3</c:v>
                </c:pt>
                <c:pt idx="39">
                  <c:v>6.6E-3</c:v>
                </c:pt>
                <c:pt idx="40">
                  <c:v>6.9000000000000008E-3</c:v>
                </c:pt>
                <c:pt idx="41">
                  <c:v>7.1999999999999998E-3</c:v>
                </c:pt>
                <c:pt idx="42">
                  <c:v>7.4999999999999997E-3</c:v>
                </c:pt>
                <c:pt idx="43">
                  <c:v>7.7999999999999996E-3</c:v>
                </c:pt>
                <c:pt idx="44">
                  <c:v>8.4000000000000012E-3</c:v>
                </c:pt>
                <c:pt idx="45">
                  <c:v>9.1000000000000004E-3</c:v>
                </c:pt>
                <c:pt idx="46">
                  <c:v>9.7999999999999997E-3</c:v>
                </c:pt>
                <c:pt idx="47">
                  <c:v>1.0499999999999999E-2</c:v>
                </c:pt>
                <c:pt idx="48">
                  <c:v>1.12E-2</c:v>
                </c:pt>
                <c:pt idx="49">
                  <c:v>1.1899999999999999E-2</c:v>
                </c:pt>
                <c:pt idx="50">
                  <c:v>1.2500000000000001E-2</c:v>
                </c:pt>
                <c:pt idx="51">
                  <c:v>1.32E-2</c:v>
                </c:pt>
                <c:pt idx="52">
                  <c:v>1.3800000000000002E-2</c:v>
                </c:pt>
                <c:pt idx="53">
                  <c:v>1.5099999999999999E-2</c:v>
                </c:pt>
                <c:pt idx="54">
                  <c:v>1.6300000000000002E-2</c:v>
                </c:pt>
                <c:pt idx="55">
                  <c:v>1.7499999999999998E-2</c:v>
                </c:pt>
                <c:pt idx="56">
                  <c:v>1.8700000000000001E-2</c:v>
                </c:pt>
                <c:pt idx="57">
                  <c:v>1.9800000000000002E-2</c:v>
                </c:pt>
                <c:pt idx="58">
                  <c:v>2.0999999999999998E-2</c:v>
                </c:pt>
                <c:pt idx="59">
                  <c:v>2.3200000000000002E-2</c:v>
                </c:pt>
                <c:pt idx="60">
                  <c:v>2.53E-2</c:v>
                </c:pt>
                <c:pt idx="61">
                  <c:v>2.7400000000000001E-2</c:v>
                </c:pt>
                <c:pt idx="62">
                  <c:v>2.9399999999999999E-2</c:v>
                </c:pt>
                <c:pt idx="63">
                  <c:v>3.1300000000000001E-2</c:v>
                </c:pt>
                <c:pt idx="64">
                  <c:v>3.32E-2</c:v>
                </c:pt>
                <c:pt idx="65">
                  <c:v>3.5099999999999999E-2</c:v>
                </c:pt>
                <c:pt idx="66">
                  <c:v>3.6900000000000002E-2</c:v>
                </c:pt>
                <c:pt idx="67">
                  <c:v>3.8600000000000002E-2</c:v>
                </c:pt>
                <c:pt idx="68">
                  <c:v>4.0400000000000005E-2</c:v>
                </c:pt>
                <c:pt idx="69">
                  <c:v>4.2099999999999999E-2</c:v>
                </c:pt>
                <c:pt idx="70">
                  <c:v>4.5400000000000003E-2</c:v>
                </c:pt>
                <c:pt idx="71">
                  <c:v>4.9399999999999999E-2</c:v>
                </c:pt>
                <c:pt idx="72">
                  <c:v>5.3200000000000004E-2</c:v>
                </c:pt>
                <c:pt idx="73">
                  <c:v>5.6799999999999996E-2</c:v>
                </c:pt>
                <c:pt idx="74">
                  <c:v>6.0199999999999997E-2</c:v>
                </c:pt>
                <c:pt idx="75">
                  <c:v>6.3500000000000001E-2</c:v>
                </c:pt>
                <c:pt idx="76">
                  <c:v>6.6700000000000009E-2</c:v>
                </c:pt>
                <c:pt idx="77">
                  <c:v>6.9699999999999998E-2</c:v>
                </c:pt>
                <c:pt idx="78">
                  <c:v>7.2599999999999998E-2</c:v>
                </c:pt>
                <c:pt idx="79">
                  <c:v>7.8399999999999997E-2</c:v>
                </c:pt>
                <c:pt idx="80">
                  <c:v>8.3699999999999997E-2</c:v>
                </c:pt>
                <c:pt idx="81">
                  <c:v>8.8599999999999998E-2</c:v>
                </c:pt>
                <c:pt idx="82">
                  <c:v>9.3200000000000005E-2</c:v>
                </c:pt>
                <c:pt idx="83">
                  <c:v>9.7500000000000003E-2</c:v>
                </c:pt>
                <c:pt idx="84">
                  <c:v>0.1016</c:v>
                </c:pt>
                <c:pt idx="85">
                  <c:v>0.1096</c:v>
                </c:pt>
                <c:pt idx="86">
                  <c:v>0.1166</c:v>
                </c:pt>
                <c:pt idx="87">
                  <c:v>0.123</c:v>
                </c:pt>
                <c:pt idx="88">
                  <c:v>0.12869999999999998</c:v>
                </c:pt>
                <c:pt idx="89">
                  <c:v>0.1338</c:v>
                </c:pt>
                <c:pt idx="90">
                  <c:v>0.13850000000000001</c:v>
                </c:pt>
                <c:pt idx="91">
                  <c:v>0.1429</c:v>
                </c:pt>
                <c:pt idx="92">
                  <c:v>0.14679999999999999</c:v>
                </c:pt>
                <c:pt idx="93">
                  <c:v>0.15049999999999999</c:v>
                </c:pt>
                <c:pt idx="94">
                  <c:v>0.154</c:v>
                </c:pt>
                <c:pt idx="95">
                  <c:v>0.15709999999999999</c:v>
                </c:pt>
                <c:pt idx="96">
                  <c:v>0.1638</c:v>
                </c:pt>
                <c:pt idx="97">
                  <c:v>0.1716</c:v>
                </c:pt>
                <c:pt idx="98">
                  <c:v>0.1782</c:v>
                </c:pt>
                <c:pt idx="99">
                  <c:v>0.184</c:v>
                </c:pt>
                <c:pt idx="100">
                  <c:v>0.18919999999999998</c:v>
                </c:pt>
                <c:pt idx="101">
                  <c:v>0.19370000000000001</c:v>
                </c:pt>
                <c:pt idx="102">
                  <c:v>0.1978</c:v>
                </c:pt>
                <c:pt idx="103">
                  <c:v>0.20150000000000001</c:v>
                </c:pt>
                <c:pt idx="104">
                  <c:v>0.20480000000000001</c:v>
                </c:pt>
                <c:pt idx="105">
                  <c:v>0.21259999999999998</c:v>
                </c:pt>
                <c:pt idx="106">
                  <c:v>0.21909999999999999</c:v>
                </c:pt>
                <c:pt idx="107">
                  <c:v>0.22469999999999998</c:v>
                </c:pt>
                <c:pt idx="108">
                  <c:v>0.22949999999999998</c:v>
                </c:pt>
                <c:pt idx="109">
                  <c:v>0.23370000000000002</c:v>
                </c:pt>
                <c:pt idx="110">
                  <c:v>0.2374</c:v>
                </c:pt>
                <c:pt idx="111">
                  <c:v>0.2472</c:v>
                </c:pt>
                <c:pt idx="112">
                  <c:v>0.25529999999999997</c:v>
                </c:pt>
                <c:pt idx="113">
                  <c:v>0.26219999999999999</c:v>
                </c:pt>
                <c:pt idx="114">
                  <c:v>0.2681</c:v>
                </c:pt>
                <c:pt idx="115">
                  <c:v>0.27339999999999998</c:v>
                </c:pt>
                <c:pt idx="116">
                  <c:v>0.2782</c:v>
                </c:pt>
                <c:pt idx="117">
                  <c:v>0.28260000000000002</c:v>
                </c:pt>
                <c:pt idx="118">
                  <c:v>0.28660000000000002</c:v>
                </c:pt>
                <c:pt idx="119">
                  <c:v>0.29039999999999999</c:v>
                </c:pt>
                <c:pt idx="120">
                  <c:v>0.29389999999999999</c:v>
                </c:pt>
                <c:pt idx="121">
                  <c:v>0.29730000000000001</c:v>
                </c:pt>
                <c:pt idx="122">
                  <c:v>0.30840000000000001</c:v>
                </c:pt>
                <c:pt idx="123">
                  <c:v>0.32389999999999997</c:v>
                </c:pt>
                <c:pt idx="124">
                  <c:v>0.33799999999999997</c:v>
                </c:pt>
                <c:pt idx="125">
                  <c:v>0.3513</c:v>
                </c:pt>
                <c:pt idx="126">
                  <c:v>0.36380000000000001</c:v>
                </c:pt>
                <c:pt idx="127">
                  <c:v>0.37590000000000001</c:v>
                </c:pt>
                <c:pt idx="128">
                  <c:v>0.3876</c:v>
                </c:pt>
                <c:pt idx="129">
                  <c:v>0.39900000000000002</c:v>
                </c:pt>
                <c:pt idx="130">
                  <c:v>0.41020000000000001</c:v>
                </c:pt>
                <c:pt idx="131">
                  <c:v>0.45170000000000005</c:v>
                </c:pt>
                <c:pt idx="132">
                  <c:v>0.4909</c:v>
                </c:pt>
                <c:pt idx="133">
                  <c:v>0.52839999999999998</c:v>
                </c:pt>
                <c:pt idx="134">
                  <c:v>0.56479999999999997</c:v>
                </c:pt>
                <c:pt idx="135">
                  <c:v>0.60019999999999996</c:v>
                </c:pt>
                <c:pt idx="136">
                  <c:v>0.63500000000000001</c:v>
                </c:pt>
                <c:pt idx="137">
                  <c:v>0.76360000000000006</c:v>
                </c:pt>
                <c:pt idx="138">
                  <c:v>0.88009999999999999</c:v>
                </c:pt>
                <c:pt idx="139">
                  <c:v>0.98889999999999989</c:v>
                </c:pt>
                <c:pt idx="140" formatCode="0.00">
                  <c:v>1.0900000000000001</c:v>
                </c:pt>
                <c:pt idx="141" formatCode="0.00">
                  <c:v>1.19</c:v>
                </c:pt>
                <c:pt idx="142" formatCode="0.00">
                  <c:v>1.29</c:v>
                </c:pt>
                <c:pt idx="143" formatCode="0.00">
                  <c:v>1.39</c:v>
                </c:pt>
                <c:pt idx="144" formatCode="0.00">
                  <c:v>1.49</c:v>
                </c:pt>
                <c:pt idx="145" formatCode="0.00">
                  <c:v>1.58</c:v>
                </c:pt>
                <c:pt idx="146" formatCode="0.00">
                  <c:v>1.67</c:v>
                </c:pt>
                <c:pt idx="147" formatCode="0.00">
                  <c:v>1.77</c:v>
                </c:pt>
                <c:pt idx="148" formatCode="0.00">
                  <c:v>2.12</c:v>
                </c:pt>
                <c:pt idx="149" formatCode="0.00">
                  <c:v>2.62</c:v>
                </c:pt>
                <c:pt idx="150" formatCode="0.00">
                  <c:v>3.07</c:v>
                </c:pt>
                <c:pt idx="151" formatCode="0.00">
                  <c:v>3.51</c:v>
                </c:pt>
                <c:pt idx="152" formatCode="0.00">
                  <c:v>3.93</c:v>
                </c:pt>
                <c:pt idx="153" formatCode="0.00">
                  <c:v>4.3499999999999996</c:v>
                </c:pt>
                <c:pt idx="154" formatCode="0.00">
                  <c:v>4.76</c:v>
                </c:pt>
                <c:pt idx="155" formatCode="0.00">
                  <c:v>5.17</c:v>
                </c:pt>
                <c:pt idx="156" formatCode="0.00">
                  <c:v>5.57</c:v>
                </c:pt>
                <c:pt idx="157" formatCode="0.00">
                  <c:v>7.1</c:v>
                </c:pt>
                <c:pt idx="158" formatCode="0.00">
                  <c:v>8.5299999999999994</c:v>
                </c:pt>
                <c:pt idx="159" formatCode="0.00">
                  <c:v>9.9</c:v>
                </c:pt>
                <c:pt idx="160" formatCode="0.00">
                  <c:v>11.25</c:v>
                </c:pt>
                <c:pt idx="161" formatCode="0.00">
                  <c:v>12.58</c:v>
                </c:pt>
                <c:pt idx="162" formatCode="0.00">
                  <c:v>13.92</c:v>
                </c:pt>
                <c:pt idx="163" formatCode="0.00">
                  <c:v>18.899999999999999</c:v>
                </c:pt>
                <c:pt idx="164" formatCode="0.00">
                  <c:v>23.51</c:v>
                </c:pt>
                <c:pt idx="165" formatCode="0.00">
                  <c:v>27.95</c:v>
                </c:pt>
                <c:pt idx="166" formatCode="0.00">
                  <c:v>32.32</c:v>
                </c:pt>
                <c:pt idx="167" formatCode="0.00">
                  <c:v>36.65</c:v>
                </c:pt>
                <c:pt idx="168" formatCode="0.00">
                  <c:v>40.98</c:v>
                </c:pt>
                <c:pt idx="169" formatCode="0.00">
                  <c:v>45.34</c:v>
                </c:pt>
                <c:pt idx="170" formatCode="0.00">
                  <c:v>49.74</c:v>
                </c:pt>
                <c:pt idx="171" formatCode="0.00">
                  <c:v>54.19</c:v>
                </c:pt>
                <c:pt idx="172" formatCode="0.00">
                  <c:v>58.68</c:v>
                </c:pt>
                <c:pt idx="173" formatCode="0.00">
                  <c:v>63.22</c:v>
                </c:pt>
                <c:pt idx="174" formatCode="0.00">
                  <c:v>80.62</c:v>
                </c:pt>
                <c:pt idx="175" formatCode="0.00">
                  <c:v>105.57</c:v>
                </c:pt>
                <c:pt idx="176" formatCode="0.00">
                  <c:v>129.12</c:v>
                </c:pt>
                <c:pt idx="177" formatCode="0.00">
                  <c:v>152.09</c:v>
                </c:pt>
                <c:pt idx="178" formatCode="0.00">
                  <c:v>174.83</c:v>
                </c:pt>
                <c:pt idx="179" formatCode="0.00">
                  <c:v>197.52</c:v>
                </c:pt>
                <c:pt idx="180" formatCode="0.00">
                  <c:v>220.26</c:v>
                </c:pt>
                <c:pt idx="181" formatCode="0.00">
                  <c:v>243.11</c:v>
                </c:pt>
                <c:pt idx="182" formatCode="0.00">
                  <c:v>266.08999999999997</c:v>
                </c:pt>
                <c:pt idx="183" formatCode="0.00">
                  <c:v>352.66</c:v>
                </c:pt>
                <c:pt idx="184" formatCode="0.00">
                  <c:v>432.94</c:v>
                </c:pt>
                <c:pt idx="185" formatCode="0.00">
                  <c:v>510.21</c:v>
                </c:pt>
                <c:pt idx="186" formatCode="0.00">
                  <c:v>585.86</c:v>
                </c:pt>
                <c:pt idx="187" formatCode="0.00">
                  <c:v>660.58</c:v>
                </c:pt>
                <c:pt idx="188" formatCode="0.00">
                  <c:v>734.76</c:v>
                </c:pt>
                <c:pt idx="189" formatCode="0.0">
                  <c:v>1010</c:v>
                </c:pt>
                <c:pt idx="190" formatCode="0.0">
                  <c:v>1260</c:v>
                </c:pt>
                <c:pt idx="191" formatCode="0.0">
                  <c:v>1490</c:v>
                </c:pt>
                <c:pt idx="192" formatCode="0.0">
                  <c:v>1720</c:v>
                </c:pt>
                <c:pt idx="193" formatCode="0.0">
                  <c:v>1940</c:v>
                </c:pt>
                <c:pt idx="194" formatCode="0.0">
                  <c:v>2150</c:v>
                </c:pt>
                <c:pt idx="195" formatCode="0.0">
                  <c:v>2370</c:v>
                </c:pt>
                <c:pt idx="196" formatCode="0.0">
                  <c:v>2580</c:v>
                </c:pt>
                <c:pt idx="197" formatCode="0.0">
                  <c:v>2790</c:v>
                </c:pt>
                <c:pt idx="198" formatCode="0.0">
                  <c:v>2990</c:v>
                </c:pt>
                <c:pt idx="199" formatCode="0.0">
                  <c:v>3190</c:v>
                </c:pt>
                <c:pt idx="200" formatCode="0.0">
                  <c:v>3950</c:v>
                </c:pt>
                <c:pt idx="201" formatCode="0.0">
                  <c:v>4990</c:v>
                </c:pt>
                <c:pt idx="202" formatCode="0.0">
                  <c:v>5910</c:v>
                </c:pt>
                <c:pt idx="203" formatCode="0.0">
                  <c:v>6770</c:v>
                </c:pt>
                <c:pt idx="204" formatCode="0.0">
                  <c:v>7570</c:v>
                </c:pt>
                <c:pt idx="205" formatCode="0.0">
                  <c:v>8340</c:v>
                </c:pt>
                <c:pt idx="206" formatCode="0.0">
                  <c:v>9070</c:v>
                </c:pt>
                <c:pt idx="207" formatCode="0.0">
                  <c:v>9770</c:v>
                </c:pt>
                <c:pt idx="208" formatCode="0.0">
                  <c:v>10440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srim40Ar_Kapton!$D$20:$D$228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srim40Ar_Kapton!$P$20:$P$228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3.6999999999999997E-3</c:v>
                </c:pt>
                <c:pt idx="34">
                  <c:v>3.8999999999999998E-3</c:v>
                </c:pt>
                <c:pt idx="35">
                  <c:v>4.2000000000000006E-3</c:v>
                </c:pt>
                <c:pt idx="36">
                  <c:v>4.4999999999999997E-3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5.4999999999999997E-3</c:v>
                </c:pt>
                <c:pt idx="41">
                  <c:v>5.8000000000000005E-3</c:v>
                </c:pt>
                <c:pt idx="42">
                  <c:v>6.0000000000000001E-3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7.2999999999999992E-3</c:v>
                </c:pt>
                <c:pt idx="46">
                  <c:v>7.9000000000000008E-3</c:v>
                </c:pt>
                <c:pt idx="47">
                  <c:v>8.4000000000000012E-3</c:v>
                </c:pt>
                <c:pt idx="48">
                  <c:v>8.9999999999999993E-3</c:v>
                </c:pt>
                <c:pt idx="49">
                  <c:v>9.4999999999999998E-3</c:v>
                </c:pt>
                <c:pt idx="50">
                  <c:v>0.01</c:v>
                </c:pt>
                <c:pt idx="51">
                  <c:v>1.06E-2</c:v>
                </c:pt>
                <c:pt idx="52">
                  <c:v>1.11E-2</c:v>
                </c:pt>
                <c:pt idx="53">
                  <c:v>1.21E-2</c:v>
                </c:pt>
                <c:pt idx="54">
                  <c:v>1.3100000000000001E-2</c:v>
                </c:pt>
                <c:pt idx="55">
                  <c:v>1.4099999999999998E-2</c:v>
                </c:pt>
                <c:pt idx="56">
                  <c:v>1.5099999999999999E-2</c:v>
                </c:pt>
                <c:pt idx="57">
                  <c:v>1.61E-2</c:v>
                </c:pt>
                <c:pt idx="58">
                  <c:v>1.7000000000000001E-2</c:v>
                </c:pt>
                <c:pt idx="59">
                  <c:v>1.89E-2</c:v>
                </c:pt>
                <c:pt idx="60">
                  <c:v>2.0799999999999999E-2</c:v>
                </c:pt>
                <c:pt idx="61">
                  <c:v>2.2600000000000002E-2</c:v>
                </c:pt>
                <c:pt idx="62">
                  <c:v>2.4399999999999998E-2</c:v>
                </c:pt>
                <c:pt idx="63">
                  <c:v>2.6100000000000002E-2</c:v>
                </c:pt>
                <c:pt idx="64">
                  <c:v>2.7900000000000001E-2</c:v>
                </c:pt>
                <c:pt idx="65">
                  <c:v>2.9599999999999998E-2</c:v>
                </c:pt>
                <c:pt idx="66">
                  <c:v>3.1399999999999997E-2</c:v>
                </c:pt>
                <c:pt idx="67">
                  <c:v>3.3000000000000002E-2</c:v>
                </c:pt>
                <c:pt idx="68">
                  <c:v>3.4699999999999995E-2</c:v>
                </c:pt>
                <c:pt idx="69">
                  <c:v>3.6400000000000002E-2</c:v>
                </c:pt>
                <c:pt idx="70">
                  <c:v>3.9699999999999999E-2</c:v>
                </c:pt>
                <c:pt idx="71">
                  <c:v>4.3700000000000003E-2</c:v>
                </c:pt>
                <c:pt idx="72">
                  <c:v>4.7599999999999996E-2</c:v>
                </c:pt>
                <c:pt idx="73">
                  <c:v>5.1500000000000004E-2</c:v>
                </c:pt>
                <c:pt idx="74">
                  <c:v>5.5200000000000006E-2</c:v>
                </c:pt>
                <c:pt idx="75">
                  <c:v>5.8899999999999994E-2</c:v>
                </c:pt>
                <c:pt idx="76">
                  <c:v>6.25E-2</c:v>
                </c:pt>
                <c:pt idx="77">
                  <c:v>6.6000000000000003E-2</c:v>
                </c:pt>
                <c:pt idx="78">
                  <c:v>6.9399999999999989E-2</c:v>
                </c:pt>
                <c:pt idx="79">
                  <c:v>7.6100000000000001E-2</c:v>
                </c:pt>
                <c:pt idx="80">
                  <c:v>8.2400000000000001E-2</c:v>
                </c:pt>
                <c:pt idx="81">
                  <c:v>8.8499999999999995E-2</c:v>
                </c:pt>
                <c:pt idx="82">
                  <c:v>9.4399999999999998E-2</c:v>
                </c:pt>
                <c:pt idx="83">
                  <c:v>0.1</c:v>
                </c:pt>
                <c:pt idx="84">
                  <c:v>0.10540000000000001</c:v>
                </c:pt>
                <c:pt idx="85">
                  <c:v>0.11550000000000001</c:v>
                </c:pt>
                <c:pt idx="86">
                  <c:v>0.12490000000000001</c:v>
                </c:pt>
                <c:pt idx="87">
                  <c:v>0.1336</c:v>
                </c:pt>
                <c:pt idx="88">
                  <c:v>0.14169999999999999</c:v>
                </c:pt>
                <c:pt idx="89">
                  <c:v>0.1492</c:v>
                </c:pt>
                <c:pt idx="90">
                  <c:v>0.15629999999999999</c:v>
                </c:pt>
                <c:pt idx="91">
                  <c:v>0.16289999999999999</c:v>
                </c:pt>
                <c:pt idx="92">
                  <c:v>0.1691</c:v>
                </c:pt>
                <c:pt idx="93">
                  <c:v>0.17499999999999999</c:v>
                </c:pt>
                <c:pt idx="94">
                  <c:v>0.18060000000000001</c:v>
                </c:pt>
                <c:pt idx="95">
                  <c:v>0.18580000000000002</c:v>
                </c:pt>
                <c:pt idx="96">
                  <c:v>0.19550000000000001</c:v>
                </c:pt>
                <c:pt idx="97">
                  <c:v>0.2064</c:v>
                </c:pt>
                <c:pt idx="98">
                  <c:v>0.21610000000000001</c:v>
                </c:pt>
                <c:pt idx="99">
                  <c:v>0.22480000000000003</c:v>
                </c:pt>
                <c:pt idx="100">
                  <c:v>0.23269999999999999</c:v>
                </c:pt>
                <c:pt idx="101">
                  <c:v>0.23980000000000001</c:v>
                </c:pt>
                <c:pt idx="102">
                  <c:v>0.24640000000000001</c:v>
                </c:pt>
                <c:pt idx="103">
                  <c:v>0.25240000000000001</c:v>
                </c:pt>
                <c:pt idx="104">
                  <c:v>0.25790000000000002</c:v>
                </c:pt>
                <c:pt idx="105">
                  <c:v>0.26769999999999999</c:v>
                </c:pt>
                <c:pt idx="106">
                  <c:v>0.27610000000000001</c:v>
                </c:pt>
                <c:pt idx="107">
                  <c:v>0.28349999999999997</c:v>
                </c:pt>
                <c:pt idx="108">
                  <c:v>0.28999999999999998</c:v>
                </c:pt>
                <c:pt idx="109">
                  <c:v>0.29580000000000001</c:v>
                </c:pt>
                <c:pt idx="110">
                  <c:v>0.30099999999999999</c:v>
                </c:pt>
                <c:pt idx="111">
                  <c:v>0.31</c:v>
                </c:pt>
                <c:pt idx="112">
                  <c:v>0.3175</c:v>
                </c:pt>
                <c:pt idx="113">
                  <c:v>0.32389999999999997</c:v>
                </c:pt>
                <c:pt idx="114">
                  <c:v>0.32950000000000002</c:v>
                </c:pt>
                <c:pt idx="115">
                  <c:v>0.33450000000000002</c:v>
                </c:pt>
                <c:pt idx="116">
                  <c:v>0.33889999999999998</c:v>
                </c:pt>
                <c:pt idx="117">
                  <c:v>0.34300000000000003</c:v>
                </c:pt>
                <c:pt idx="118">
                  <c:v>0.34660000000000002</c:v>
                </c:pt>
                <c:pt idx="119">
                  <c:v>0.35</c:v>
                </c:pt>
                <c:pt idx="120">
                  <c:v>0.35320000000000001</c:v>
                </c:pt>
                <c:pt idx="121">
                  <c:v>0.35609999999999997</c:v>
                </c:pt>
                <c:pt idx="122">
                  <c:v>0.36160000000000003</c:v>
                </c:pt>
                <c:pt idx="123">
                  <c:v>0.36760000000000004</c:v>
                </c:pt>
                <c:pt idx="124">
                  <c:v>0.373</c:v>
                </c:pt>
                <c:pt idx="125">
                  <c:v>0.378</c:v>
                </c:pt>
                <c:pt idx="126">
                  <c:v>0.3826</c:v>
                </c:pt>
                <c:pt idx="127">
                  <c:v>0.38690000000000002</c:v>
                </c:pt>
                <c:pt idx="128">
                  <c:v>0.3911</c:v>
                </c:pt>
                <c:pt idx="129">
                  <c:v>0.39500000000000002</c:v>
                </c:pt>
                <c:pt idx="130">
                  <c:v>0.39889999999999998</c:v>
                </c:pt>
                <c:pt idx="131">
                  <c:v>0.40620000000000001</c:v>
                </c:pt>
                <c:pt idx="132">
                  <c:v>0.4133</c:v>
                </c:pt>
                <c:pt idx="133">
                  <c:v>0.42020000000000002</c:v>
                </c:pt>
                <c:pt idx="134">
                  <c:v>0.4269</c:v>
                </c:pt>
                <c:pt idx="135">
                  <c:v>0.4335</c:v>
                </c:pt>
                <c:pt idx="136">
                  <c:v>0.44020000000000004</c:v>
                </c:pt>
                <c:pt idx="137">
                  <c:v>0.45339999999999997</c:v>
                </c:pt>
                <c:pt idx="138">
                  <c:v>0.46660000000000001</c:v>
                </c:pt>
                <c:pt idx="139">
                  <c:v>0.48</c:v>
                </c:pt>
                <c:pt idx="140">
                  <c:v>0.49359999999999998</c:v>
                </c:pt>
                <c:pt idx="141">
                  <c:v>0.50750000000000006</c:v>
                </c:pt>
                <c:pt idx="142">
                  <c:v>0.52169999999999994</c:v>
                </c:pt>
                <c:pt idx="143">
                  <c:v>0.5363</c:v>
                </c:pt>
                <c:pt idx="144">
                  <c:v>0.55119999999999991</c:v>
                </c:pt>
                <c:pt idx="145">
                  <c:v>0.5665</c:v>
                </c:pt>
                <c:pt idx="146">
                  <c:v>0.58220000000000005</c:v>
                </c:pt>
                <c:pt idx="147">
                  <c:v>0.59820000000000007</c:v>
                </c:pt>
                <c:pt idx="148">
                  <c:v>0.63139999999999996</c:v>
                </c:pt>
                <c:pt idx="149">
                  <c:v>0.67500000000000004</c:v>
                </c:pt>
                <c:pt idx="150">
                  <c:v>0.72089999999999999</c:v>
                </c:pt>
                <c:pt idx="151">
                  <c:v>0.76919999999999999</c:v>
                </c:pt>
                <c:pt idx="152">
                  <c:v>0.81969999999999987</c:v>
                </c:pt>
                <c:pt idx="153">
                  <c:v>0.87249999999999994</c:v>
                </c:pt>
                <c:pt idx="154">
                  <c:v>0.92749999999999999</c:v>
                </c:pt>
                <c:pt idx="155">
                  <c:v>0.98460000000000003</c:v>
                </c:pt>
                <c:pt idx="156" formatCode="0.00">
                  <c:v>1.04</c:v>
                </c:pt>
                <c:pt idx="157" formatCode="0.00">
                  <c:v>1.17</c:v>
                </c:pt>
                <c:pt idx="158" formatCode="0.00">
                  <c:v>1.3</c:v>
                </c:pt>
                <c:pt idx="159" formatCode="0.00">
                  <c:v>1.44</c:v>
                </c:pt>
                <c:pt idx="160" formatCode="0.00">
                  <c:v>1.59</c:v>
                </c:pt>
                <c:pt idx="161" formatCode="0.00">
                  <c:v>1.75</c:v>
                </c:pt>
                <c:pt idx="162" formatCode="0.00">
                  <c:v>1.92</c:v>
                </c:pt>
                <c:pt idx="163" formatCode="0.00">
                  <c:v>2.27</c:v>
                </c:pt>
                <c:pt idx="164" formatCode="0.00">
                  <c:v>2.65</c:v>
                </c:pt>
                <c:pt idx="165" formatCode="0.00">
                  <c:v>3.07</c:v>
                </c:pt>
                <c:pt idx="166" formatCode="0.00">
                  <c:v>3.51</c:v>
                </c:pt>
                <c:pt idx="167" formatCode="0.00">
                  <c:v>3.97</c:v>
                </c:pt>
                <c:pt idx="168" formatCode="0.00">
                  <c:v>4.46</c:v>
                </c:pt>
                <c:pt idx="169" formatCode="0.00">
                  <c:v>4.9800000000000004</c:v>
                </c:pt>
                <c:pt idx="170" formatCode="0.00">
                  <c:v>5.52</c:v>
                </c:pt>
                <c:pt idx="171" formatCode="0.00">
                  <c:v>6.09</c:v>
                </c:pt>
                <c:pt idx="172" formatCode="0.00">
                  <c:v>6.68</c:v>
                </c:pt>
                <c:pt idx="173" formatCode="0.00">
                  <c:v>7.29</c:v>
                </c:pt>
                <c:pt idx="174" formatCode="0.00">
                  <c:v>8.59</c:v>
                </c:pt>
                <c:pt idx="175" formatCode="0.00">
                  <c:v>10.35</c:v>
                </c:pt>
                <c:pt idx="176" formatCode="0.00">
                  <c:v>12.25</c:v>
                </c:pt>
                <c:pt idx="177" formatCode="0.00">
                  <c:v>14.3</c:v>
                </c:pt>
                <c:pt idx="178" formatCode="0.00">
                  <c:v>16.47</c:v>
                </c:pt>
                <c:pt idx="179" formatCode="0.00">
                  <c:v>18.78</c:v>
                </c:pt>
                <c:pt idx="180" formatCode="0.00">
                  <c:v>21.22</c:v>
                </c:pt>
                <c:pt idx="181" formatCode="0.00">
                  <c:v>23.78</c:v>
                </c:pt>
                <c:pt idx="182" formatCode="0.00">
                  <c:v>26.46</c:v>
                </c:pt>
                <c:pt idx="183" formatCode="0.00">
                  <c:v>32.17</c:v>
                </c:pt>
                <c:pt idx="184" formatCode="0.00">
                  <c:v>38.31</c:v>
                </c:pt>
                <c:pt idx="185" formatCode="0.00">
                  <c:v>44.86</c:v>
                </c:pt>
                <c:pt idx="186" formatCode="0.00">
                  <c:v>51.79</c:v>
                </c:pt>
                <c:pt idx="187" formatCode="0.00">
                  <c:v>59.09</c:v>
                </c:pt>
                <c:pt idx="188" formatCode="0.00">
                  <c:v>66.72</c:v>
                </c:pt>
                <c:pt idx="189" formatCode="0.00">
                  <c:v>82.94</c:v>
                </c:pt>
                <c:pt idx="190" formatCode="0.00">
                  <c:v>100.3</c:v>
                </c:pt>
                <c:pt idx="191" formatCode="0.00">
                  <c:v>118.68</c:v>
                </c:pt>
                <c:pt idx="192" formatCode="0.00">
                  <c:v>137.96</c:v>
                </c:pt>
                <c:pt idx="193" formatCode="0.00">
                  <c:v>158.05000000000001</c:v>
                </c:pt>
                <c:pt idx="194" formatCode="0.00">
                  <c:v>178.86</c:v>
                </c:pt>
                <c:pt idx="195" formatCode="0.00">
                  <c:v>200.31</c:v>
                </c:pt>
                <c:pt idx="196" formatCode="0.00">
                  <c:v>222.33</c:v>
                </c:pt>
                <c:pt idx="197" formatCode="0.00">
                  <c:v>244.85</c:v>
                </c:pt>
                <c:pt idx="198" formatCode="0.00">
                  <c:v>267.82</c:v>
                </c:pt>
                <c:pt idx="199" formatCode="0.00">
                  <c:v>291.19</c:v>
                </c:pt>
                <c:pt idx="200" formatCode="0.00">
                  <c:v>338.94</c:v>
                </c:pt>
                <c:pt idx="201" formatCode="0.00">
                  <c:v>400.13</c:v>
                </c:pt>
                <c:pt idx="202" formatCode="0.00">
                  <c:v>462.52</c:v>
                </c:pt>
                <c:pt idx="203" formatCode="0.00">
                  <c:v>525.69000000000005</c:v>
                </c:pt>
                <c:pt idx="204" formatCode="0.00">
                  <c:v>589.34</c:v>
                </c:pt>
                <c:pt idx="205" formatCode="0.00">
                  <c:v>653.22</c:v>
                </c:pt>
                <c:pt idx="206" formatCode="0.00">
                  <c:v>717.12</c:v>
                </c:pt>
                <c:pt idx="207" formatCode="0.00">
                  <c:v>780.9</c:v>
                </c:pt>
                <c:pt idx="208" formatCode="0.00">
                  <c:v>844.42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5872"/>
        <c:axId val="480856656"/>
      </c:scatterChart>
      <c:valAx>
        <c:axId val="48085587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6656"/>
        <c:crosses val="autoZero"/>
        <c:crossBetween val="midCat"/>
        <c:majorUnit val="10"/>
      </c:valAx>
      <c:valAx>
        <c:axId val="4808566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587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srim40Ar_Mylar!$P$5</c:f>
          <c:strCache>
            <c:ptCount val="1"/>
            <c:pt idx="0">
              <c:v>srim40Ar_Mylar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srim40Ar_Mylar!$E$20:$E$228</c:f>
              <c:numCache>
                <c:formatCode>0.000E+00</c:formatCode>
                <c:ptCount val="209"/>
                <c:pt idx="0">
                  <c:v>0.1467</c:v>
                </c:pt>
                <c:pt idx="1">
                  <c:v>0.15559999999999999</c:v>
                </c:pt>
                <c:pt idx="2">
                  <c:v>0.16400000000000001</c:v>
                </c:pt>
                <c:pt idx="3">
                  <c:v>0.17199999999999999</c:v>
                </c:pt>
                <c:pt idx="4">
                  <c:v>0.1797</c:v>
                </c:pt>
                <c:pt idx="5">
                  <c:v>0.187</c:v>
                </c:pt>
                <c:pt idx="6">
                  <c:v>0.19409999999999999</c:v>
                </c:pt>
                <c:pt idx="7">
                  <c:v>0.20749999999999999</c:v>
                </c:pt>
                <c:pt idx="8">
                  <c:v>0.22009999999999999</c:v>
                </c:pt>
                <c:pt idx="9">
                  <c:v>0.23200000000000001</c:v>
                </c:pt>
                <c:pt idx="10">
                  <c:v>0.24329999999999999</c:v>
                </c:pt>
                <c:pt idx="11">
                  <c:v>0.25409999999999999</c:v>
                </c:pt>
                <c:pt idx="12">
                  <c:v>0.26450000000000001</c:v>
                </c:pt>
                <c:pt idx="13">
                  <c:v>0.27450000000000002</c:v>
                </c:pt>
                <c:pt idx="14">
                  <c:v>0.28410000000000002</c:v>
                </c:pt>
                <c:pt idx="15">
                  <c:v>0.29339999999999999</c:v>
                </c:pt>
                <c:pt idx="16">
                  <c:v>0.30249999999999999</c:v>
                </c:pt>
                <c:pt idx="17">
                  <c:v>0.31119999999999998</c:v>
                </c:pt>
                <c:pt idx="18">
                  <c:v>0.3281</c:v>
                </c:pt>
                <c:pt idx="19">
                  <c:v>0.34799999999999998</c:v>
                </c:pt>
                <c:pt idx="20">
                  <c:v>0.36680000000000001</c:v>
                </c:pt>
                <c:pt idx="21">
                  <c:v>0.38469999999999999</c:v>
                </c:pt>
                <c:pt idx="22">
                  <c:v>0.40179999999999999</c:v>
                </c:pt>
                <c:pt idx="23">
                  <c:v>0.41820000000000002</c:v>
                </c:pt>
                <c:pt idx="24">
                  <c:v>0.434</c:v>
                </c:pt>
                <c:pt idx="25">
                  <c:v>0.44919999999999999</c:v>
                </c:pt>
                <c:pt idx="26">
                  <c:v>0.46400000000000002</c:v>
                </c:pt>
                <c:pt idx="27">
                  <c:v>0.49209999999999998</c:v>
                </c:pt>
                <c:pt idx="28">
                  <c:v>0.51870000000000005</c:v>
                </c:pt>
                <c:pt idx="29">
                  <c:v>0.54410000000000003</c:v>
                </c:pt>
                <c:pt idx="30">
                  <c:v>0.56830000000000003</c:v>
                </c:pt>
                <c:pt idx="31">
                  <c:v>0.59150000000000003</c:v>
                </c:pt>
                <c:pt idx="32">
                  <c:v>0.61380000000000001</c:v>
                </c:pt>
                <c:pt idx="33">
                  <c:v>0.65620000000000001</c:v>
                </c:pt>
                <c:pt idx="34">
                  <c:v>0.69599999999999995</c:v>
                </c:pt>
                <c:pt idx="35">
                  <c:v>0.73360000000000003</c:v>
                </c:pt>
                <c:pt idx="36">
                  <c:v>0.76939999999999997</c:v>
                </c:pt>
                <c:pt idx="37">
                  <c:v>0.80359999999999998</c:v>
                </c:pt>
                <c:pt idx="38">
                  <c:v>0.83650000000000002</c:v>
                </c:pt>
                <c:pt idx="39">
                  <c:v>0.86799999999999999</c:v>
                </c:pt>
                <c:pt idx="40">
                  <c:v>0.89849999999999997</c:v>
                </c:pt>
                <c:pt idx="41">
                  <c:v>0.92800000000000005</c:v>
                </c:pt>
                <c:pt idx="42">
                  <c:v>0.95650000000000002</c:v>
                </c:pt>
                <c:pt idx="43">
                  <c:v>0.98429999999999995</c:v>
                </c:pt>
                <c:pt idx="44">
                  <c:v>1.038</c:v>
                </c:pt>
                <c:pt idx="45">
                  <c:v>1.1000000000000001</c:v>
                </c:pt>
                <c:pt idx="46">
                  <c:v>1.1599999999999999</c:v>
                </c:pt>
                <c:pt idx="47">
                  <c:v>1.2170000000000001</c:v>
                </c:pt>
                <c:pt idx="48">
                  <c:v>1.2709999999999999</c:v>
                </c:pt>
                <c:pt idx="49">
                  <c:v>1.323</c:v>
                </c:pt>
                <c:pt idx="50">
                  <c:v>1.373</c:v>
                </c:pt>
                <c:pt idx="51">
                  <c:v>1.421</c:v>
                </c:pt>
                <c:pt idx="52">
                  <c:v>1.4670000000000001</c:v>
                </c:pt>
                <c:pt idx="53">
                  <c:v>1.556</c:v>
                </c:pt>
                <c:pt idx="54">
                  <c:v>1.641</c:v>
                </c:pt>
                <c:pt idx="55">
                  <c:v>1.7210000000000001</c:v>
                </c:pt>
                <c:pt idx="56">
                  <c:v>1.7969999999999999</c:v>
                </c:pt>
                <c:pt idx="57">
                  <c:v>1.871</c:v>
                </c:pt>
                <c:pt idx="58">
                  <c:v>1.9410000000000001</c:v>
                </c:pt>
                <c:pt idx="59">
                  <c:v>2.0750000000000002</c:v>
                </c:pt>
                <c:pt idx="60">
                  <c:v>2.1680000000000001</c:v>
                </c:pt>
                <c:pt idx="61">
                  <c:v>2.2599999999999998</c:v>
                </c:pt>
                <c:pt idx="62">
                  <c:v>2.3479999999999999</c:v>
                </c:pt>
                <c:pt idx="63">
                  <c:v>2.4300000000000002</c:v>
                </c:pt>
                <c:pt idx="64">
                  <c:v>2.5070000000000001</c:v>
                </c:pt>
                <c:pt idx="65">
                  <c:v>2.5790000000000002</c:v>
                </c:pt>
                <c:pt idx="66">
                  <c:v>2.6459999999999999</c:v>
                </c:pt>
                <c:pt idx="67">
                  <c:v>2.7090000000000001</c:v>
                </c:pt>
                <c:pt idx="68">
                  <c:v>2.7690000000000001</c:v>
                </c:pt>
                <c:pt idx="69">
                  <c:v>2.8250000000000002</c:v>
                </c:pt>
                <c:pt idx="70">
                  <c:v>2.931</c:v>
                </c:pt>
                <c:pt idx="71">
                  <c:v>3.052</c:v>
                </c:pt>
                <c:pt idx="72">
                  <c:v>3.165</c:v>
                </c:pt>
                <c:pt idx="73">
                  <c:v>3.2719999999999998</c:v>
                </c:pt>
                <c:pt idx="74">
                  <c:v>3.3740000000000001</c:v>
                </c:pt>
                <c:pt idx="75">
                  <c:v>3.4729999999999999</c:v>
                </c:pt>
                <c:pt idx="76">
                  <c:v>3.5680000000000001</c:v>
                </c:pt>
                <c:pt idx="77">
                  <c:v>3.66</c:v>
                </c:pt>
                <c:pt idx="78">
                  <c:v>3.75</c:v>
                </c:pt>
                <c:pt idx="79">
                  <c:v>3.9220000000000002</c:v>
                </c:pt>
                <c:pt idx="80">
                  <c:v>4.0860000000000003</c:v>
                </c:pt>
                <c:pt idx="81">
                  <c:v>4.2430000000000003</c:v>
                </c:pt>
                <c:pt idx="82">
                  <c:v>4.3959999999999999</c:v>
                </c:pt>
                <c:pt idx="83">
                  <c:v>4.5449999999999999</c:v>
                </c:pt>
                <c:pt idx="84">
                  <c:v>4.6920000000000002</c:v>
                </c:pt>
                <c:pt idx="85">
                  <c:v>4.9790000000000001</c:v>
                </c:pt>
                <c:pt idx="86">
                  <c:v>5.2569999999999997</c:v>
                </c:pt>
                <c:pt idx="87">
                  <c:v>5.5270000000000001</c:v>
                </c:pt>
                <c:pt idx="88">
                  <c:v>5.7869999999999999</c:v>
                </c:pt>
                <c:pt idx="89">
                  <c:v>6.0380000000000003</c:v>
                </c:pt>
                <c:pt idx="90">
                  <c:v>6.28</c:v>
                </c:pt>
                <c:pt idx="91">
                  <c:v>6.5140000000000002</c:v>
                </c:pt>
                <c:pt idx="92">
                  <c:v>6.74</c:v>
                </c:pt>
                <c:pt idx="93">
                  <c:v>6.96</c:v>
                </c:pt>
                <c:pt idx="94">
                  <c:v>7.1749999999999998</c:v>
                </c:pt>
                <c:pt idx="95">
                  <c:v>7.3849999999999998</c:v>
                </c:pt>
                <c:pt idx="96">
                  <c:v>7.7919999999999998</c:v>
                </c:pt>
                <c:pt idx="97">
                  <c:v>8.2840000000000007</c:v>
                </c:pt>
                <c:pt idx="98">
                  <c:v>8.7650000000000006</c:v>
                </c:pt>
                <c:pt idx="99">
                  <c:v>9.2379999999999995</c:v>
                </c:pt>
                <c:pt idx="100">
                  <c:v>9.7059999999999995</c:v>
                </c:pt>
                <c:pt idx="101">
                  <c:v>10.17</c:v>
                </c:pt>
                <c:pt idx="102">
                  <c:v>10.63</c:v>
                </c:pt>
                <c:pt idx="103">
                  <c:v>11.09</c:v>
                </c:pt>
                <c:pt idx="104">
                  <c:v>11.55</c:v>
                </c:pt>
                <c:pt idx="105">
                  <c:v>12.46</c:v>
                </c:pt>
                <c:pt idx="106">
                  <c:v>13.35</c:v>
                </c:pt>
                <c:pt idx="107">
                  <c:v>14.22</c:v>
                </c:pt>
                <c:pt idx="108">
                  <c:v>15.07</c:v>
                </c:pt>
                <c:pt idx="109">
                  <c:v>15.88</c:v>
                </c:pt>
                <c:pt idx="110">
                  <c:v>16.66</c:v>
                </c:pt>
                <c:pt idx="111">
                  <c:v>18.11</c:v>
                </c:pt>
                <c:pt idx="112">
                  <c:v>19.420000000000002</c:v>
                </c:pt>
                <c:pt idx="113">
                  <c:v>20.59</c:v>
                </c:pt>
                <c:pt idx="114">
                  <c:v>21.63</c:v>
                </c:pt>
                <c:pt idx="115">
                  <c:v>22.55</c:v>
                </c:pt>
                <c:pt idx="116">
                  <c:v>23.37</c:v>
                </c:pt>
                <c:pt idx="117">
                  <c:v>24.1</c:v>
                </c:pt>
                <c:pt idx="118">
                  <c:v>24.74</c:v>
                </c:pt>
                <c:pt idx="119">
                  <c:v>25.3</c:v>
                </c:pt>
                <c:pt idx="120">
                  <c:v>25.8</c:v>
                </c:pt>
                <c:pt idx="121">
                  <c:v>26.23</c:v>
                </c:pt>
                <c:pt idx="122">
                  <c:v>26.93</c:v>
                </c:pt>
                <c:pt idx="123">
                  <c:v>27.55</c:v>
                </c:pt>
                <c:pt idx="124">
                  <c:v>27.94</c:v>
                </c:pt>
                <c:pt idx="125">
                  <c:v>28.15</c:v>
                </c:pt>
                <c:pt idx="126">
                  <c:v>28.23</c:v>
                </c:pt>
                <c:pt idx="127">
                  <c:v>28.21</c:v>
                </c:pt>
                <c:pt idx="128">
                  <c:v>28.12</c:v>
                </c:pt>
                <c:pt idx="129">
                  <c:v>27.97</c:v>
                </c:pt>
                <c:pt idx="130">
                  <c:v>27.79</c:v>
                </c:pt>
                <c:pt idx="131">
                  <c:v>27.34</c:v>
                </c:pt>
                <c:pt idx="132">
                  <c:v>26.84</c:v>
                </c:pt>
                <c:pt idx="133">
                  <c:v>26.31</c:v>
                </c:pt>
                <c:pt idx="134">
                  <c:v>25.78</c:v>
                </c:pt>
                <c:pt idx="135">
                  <c:v>25.25</c:v>
                </c:pt>
                <c:pt idx="136">
                  <c:v>24.74</c:v>
                </c:pt>
                <c:pt idx="137">
                  <c:v>23.78</c:v>
                </c:pt>
                <c:pt idx="138">
                  <c:v>23.22</c:v>
                </c:pt>
                <c:pt idx="139">
                  <c:v>22.43</c:v>
                </c:pt>
                <c:pt idx="140">
                  <c:v>21.68</c:v>
                </c:pt>
                <c:pt idx="141">
                  <c:v>21.01</c:v>
                </c:pt>
                <c:pt idx="142">
                  <c:v>20.39</c:v>
                </c:pt>
                <c:pt idx="143">
                  <c:v>19.809999999999999</c:v>
                </c:pt>
                <c:pt idx="144">
                  <c:v>19.28</c:v>
                </c:pt>
                <c:pt idx="145">
                  <c:v>18.79</c:v>
                </c:pt>
                <c:pt idx="146">
                  <c:v>18.329999999999998</c:v>
                </c:pt>
                <c:pt idx="147">
                  <c:v>17.899999999999999</c:v>
                </c:pt>
                <c:pt idx="148">
                  <c:v>17.11</c:v>
                </c:pt>
                <c:pt idx="149">
                  <c:v>16.23</c:v>
                </c:pt>
                <c:pt idx="150">
                  <c:v>15.45</c:v>
                </c:pt>
                <c:pt idx="151">
                  <c:v>14.75</c:v>
                </c:pt>
                <c:pt idx="152">
                  <c:v>14.11</c:v>
                </c:pt>
                <c:pt idx="153">
                  <c:v>13.53</c:v>
                </c:pt>
                <c:pt idx="154">
                  <c:v>13</c:v>
                </c:pt>
                <c:pt idx="155">
                  <c:v>12.51</c:v>
                </c:pt>
                <c:pt idx="156">
                  <c:v>12.05</c:v>
                </c:pt>
                <c:pt idx="157">
                  <c:v>11.23</c:v>
                </c:pt>
                <c:pt idx="158">
                  <c:v>10.51</c:v>
                </c:pt>
                <c:pt idx="159">
                  <c:v>9.8729999999999993</c:v>
                </c:pt>
                <c:pt idx="160">
                  <c:v>9.3089999999999993</c:v>
                </c:pt>
                <c:pt idx="161">
                  <c:v>8.8059999999999992</c:v>
                </c:pt>
                <c:pt idx="162">
                  <c:v>8.3550000000000004</c:v>
                </c:pt>
                <c:pt idx="163">
                  <c:v>7.5869999999999997</c:v>
                </c:pt>
                <c:pt idx="164">
                  <c:v>6.9630000000000001</c:v>
                </c:pt>
                <c:pt idx="165">
                  <c:v>6.4550000000000001</c:v>
                </c:pt>
                <c:pt idx="166">
                  <c:v>6.0419999999999998</c:v>
                </c:pt>
                <c:pt idx="167">
                  <c:v>5.7069999999999999</c:v>
                </c:pt>
                <c:pt idx="168">
                  <c:v>5.3789999999999996</c:v>
                </c:pt>
                <c:pt idx="169">
                  <c:v>5.0919999999999996</c:v>
                </c:pt>
                <c:pt idx="170">
                  <c:v>4.8390000000000004</c:v>
                </c:pt>
                <c:pt idx="171">
                  <c:v>4.6120000000000001</c:v>
                </c:pt>
                <c:pt idx="172">
                  <c:v>4.41</c:v>
                </c:pt>
                <c:pt idx="173">
                  <c:v>4.226</c:v>
                </c:pt>
                <c:pt idx="174">
                  <c:v>3.899</c:v>
                </c:pt>
                <c:pt idx="175">
                  <c:v>3.556</c:v>
                </c:pt>
                <c:pt idx="176">
                  <c:v>3.2759999999999998</c:v>
                </c:pt>
                <c:pt idx="177">
                  <c:v>3.0430000000000001</c:v>
                </c:pt>
                <c:pt idx="178">
                  <c:v>2.8460000000000001</c:v>
                </c:pt>
                <c:pt idx="179">
                  <c:v>2.677</c:v>
                </c:pt>
                <c:pt idx="180">
                  <c:v>2.5310000000000001</c:v>
                </c:pt>
                <c:pt idx="181">
                  <c:v>2.403</c:v>
                </c:pt>
                <c:pt idx="182">
                  <c:v>2.29</c:v>
                </c:pt>
                <c:pt idx="183">
                  <c:v>2.0990000000000002</c:v>
                </c:pt>
                <c:pt idx="184">
                  <c:v>1.9450000000000001</c:v>
                </c:pt>
                <c:pt idx="185">
                  <c:v>1.8169999999999999</c:v>
                </c:pt>
                <c:pt idx="186">
                  <c:v>1.7090000000000001</c:v>
                </c:pt>
                <c:pt idx="187">
                  <c:v>1.617</c:v>
                </c:pt>
                <c:pt idx="188">
                  <c:v>1.538</c:v>
                </c:pt>
                <c:pt idx="189">
                  <c:v>1.4079999999999999</c:v>
                </c:pt>
                <c:pt idx="190">
                  <c:v>1.306</c:v>
                </c:pt>
                <c:pt idx="191">
                  <c:v>1.224</c:v>
                </c:pt>
                <c:pt idx="192">
                  <c:v>1.157</c:v>
                </c:pt>
                <c:pt idx="193">
                  <c:v>1.101</c:v>
                </c:pt>
                <c:pt idx="194">
                  <c:v>1.0529999999999999</c:v>
                </c:pt>
                <c:pt idx="195">
                  <c:v>1.012</c:v>
                </c:pt>
                <c:pt idx="196">
                  <c:v>0.97670000000000001</c:v>
                </c:pt>
                <c:pt idx="197">
                  <c:v>0.94579999999999997</c:v>
                </c:pt>
                <c:pt idx="198">
                  <c:v>0.91869999999999996</c:v>
                </c:pt>
                <c:pt idx="199">
                  <c:v>0.89459999999999995</c:v>
                </c:pt>
                <c:pt idx="200">
                  <c:v>0.85389999999999999</c:v>
                </c:pt>
                <c:pt idx="201">
                  <c:v>0.81379999999999997</c:v>
                </c:pt>
                <c:pt idx="202">
                  <c:v>0.78220000000000001</c:v>
                </c:pt>
                <c:pt idx="203">
                  <c:v>0.75690000000000002</c:v>
                </c:pt>
                <c:pt idx="204">
                  <c:v>0.73629999999999995</c:v>
                </c:pt>
                <c:pt idx="205">
                  <c:v>0.71919999999999995</c:v>
                </c:pt>
                <c:pt idx="206">
                  <c:v>0.70499999999999996</c:v>
                </c:pt>
                <c:pt idx="207">
                  <c:v>0.69299999999999995</c:v>
                </c:pt>
                <c:pt idx="208">
                  <c:v>0.68289999999999995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srim40Ar_Mylar!$F$20:$F$228</c:f>
              <c:numCache>
                <c:formatCode>0.000E+00</c:formatCode>
                <c:ptCount val="209"/>
                <c:pt idx="0">
                  <c:v>1.57</c:v>
                </c:pt>
                <c:pt idx="1">
                  <c:v>1.6479999999999999</c:v>
                </c:pt>
                <c:pt idx="2">
                  <c:v>1.7190000000000001</c:v>
                </c:pt>
                <c:pt idx="3">
                  <c:v>1.784</c:v>
                </c:pt>
                <c:pt idx="4">
                  <c:v>1.845</c:v>
                </c:pt>
                <c:pt idx="5">
                  <c:v>1.901</c:v>
                </c:pt>
                <c:pt idx="6">
                  <c:v>1.954</c:v>
                </c:pt>
                <c:pt idx="7">
                  <c:v>2.0510000000000002</c:v>
                </c:pt>
                <c:pt idx="8">
                  <c:v>2.1379999999999999</c:v>
                </c:pt>
                <c:pt idx="9">
                  <c:v>2.2160000000000002</c:v>
                </c:pt>
                <c:pt idx="10">
                  <c:v>2.2879999999999998</c:v>
                </c:pt>
                <c:pt idx="11">
                  <c:v>2.3530000000000002</c:v>
                </c:pt>
                <c:pt idx="12">
                  <c:v>2.4140000000000001</c:v>
                </c:pt>
                <c:pt idx="13">
                  <c:v>2.4700000000000002</c:v>
                </c:pt>
                <c:pt idx="14">
                  <c:v>2.5230000000000001</c:v>
                </c:pt>
                <c:pt idx="15">
                  <c:v>2.5710000000000002</c:v>
                </c:pt>
                <c:pt idx="16">
                  <c:v>2.617</c:v>
                </c:pt>
                <c:pt idx="17">
                  <c:v>2.66</c:v>
                </c:pt>
                <c:pt idx="18">
                  <c:v>2.74</c:v>
                </c:pt>
                <c:pt idx="19">
                  <c:v>2.827</c:v>
                </c:pt>
                <c:pt idx="20">
                  <c:v>2.9039999999999999</c:v>
                </c:pt>
                <c:pt idx="21">
                  <c:v>2.9729999999999999</c:v>
                </c:pt>
                <c:pt idx="22">
                  <c:v>3.0350000000000001</c:v>
                </c:pt>
                <c:pt idx="23">
                  <c:v>3.09</c:v>
                </c:pt>
                <c:pt idx="24">
                  <c:v>3.141</c:v>
                </c:pt>
                <c:pt idx="25">
                  <c:v>3.1869999999999998</c:v>
                </c:pt>
                <c:pt idx="26">
                  <c:v>3.2290000000000001</c:v>
                </c:pt>
                <c:pt idx="27">
                  <c:v>3.3029999999999999</c:v>
                </c:pt>
                <c:pt idx="28">
                  <c:v>3.367</c:v>
                </c:pt>
                <c:pt idx="29">
                  <c:v>3.4209999999999998</c:v>
                </c:pt>
                <c:pt idx="30">
                  <c:v>3.468</c:v>
                </c:pt>
                <c:pt idx="31">
                  <c:v>3.5089999999999999</c:v>
                </c:pt>
                <c:pt idx="32">
                  <c:v>3.5449999999999999</c:v>
                </c:pt>
                <c:pt idx="33">
                  <c:v>3.605</c:v>
                </c:pt>
                <c:pt idx="34">
                  <c:v>3.65</c:v>
                </c:pt>
                <c:pt idx="35">
                  <c:v>3.6859999999999999</c:v>
                </c:pt>
                <c:pt idx="36">
                  <c:v>3.7130000000000001</c:v>
                </c:pt>
                <c:pt idx="37">
                  <c:v>3.734</c:v>
                </c:pt>
                <c:pt idx="38">
                  <c:v>3.75</c:v>
                </c:pt>
                <c:pt idx="39">
                  <c:v>3.7610000000000001</c:v>
                </c:pt>
                <c:pt idx="40">
                  <c:v>3.7679999999999998</c:v>
                </c:pt>
                <c:pt idx="41">
                  <c:v>3.7719999999999998</c:v>
                </c:pt>
                <c:pt idx="42">
                  <c:v>3.774</c:v>
                </c:pt>
                <c:pt idx="43">
                  <c:v>3.774</c:v>
                </c:pt>
                <c:pt idx="44">
                  <c:v>3.7679999999999998</c:v>
                </c:pt>
                <c:pt idx="45">
                  <c:v>3.7519999999999998</c:v>
                </c:pt>
                <c:pt idx="46">
                  <c:v>3.7309999999999999</c:v>
                </c:pt>
                <c:pt idx="47">
                  <c:v>3.7050000000000001</c:v>
                </c:pt>
                <c:pt idx="48">
                  <c:v>3.6760000000000002</c:v>
                </c:pt>
                <c:pt idx="49">
                  <c:v>3.645</c:v>
                </c:pt>
                <c:pt idx="50">
                  <c:v>3.613</c:v>
                </c:pt>
                <c:pt idx="51">
                  <c:v>3.5790000000000002</c:v>
                </c:pt>
                <c:pt idx="52">
                  <c:v>3.5459999999999998</c:v>
                </c:pt>
                <c:pt idx="53">
                  <c:v>3.4769999999999999</c:v>
                </c:pt>
                <c:pt idx="54">
                  <c:v>3.4089999999999998</c:v>
                </c:pt>
                <c:pt idx="55">
                  <c:v>3.3420000000000001</c:v>
                </c:pt>
                <c:pt idx="56">
                  <c:v>3.2770000000000001</c:v>
                </c:pt>
                <c:pt idx="57">
                  <c:v>3.214</c:v>
                </c:pt>
                <c:pt idx="58">
                  <c:v>3.153</c:v>
                </c:pt>
                <c:pt idx="59">
                  <c:v>3.0379999999999998</c:v>
                </c:pt>
                <c:pt idx="60">
                  <c:v>2.93</c:v>
                </c:pt>
                <c:pt idx="61">
                  <c:v>2.831</c:v>
                </c:pt>
                <c:pt idx="62">
                  <c:v>2.7389999999999999</c:v>
                </c:pt>
                <c:pt idx="63">
                  <c:v>2.6539999999999999</c:v>
                </c:pt>
                <c:pt idx="64">
                  <c:v>2.5750000000000002</c:v>
                </c:pt>
                <c:pt idx="65">
                  <c:v>2.5</c:v>
                </c:pt>
                <c:pt idx="66">
                  <c:v>2.431</c:v>
                </c:pt>
                <c:pt idx="67">
                  <c:v>2.3660000000000001</c:v>
                </c:pt>
                <c:pt idx="68">
                  <c:v>2.3050000000000002</c:v>
                </c:pt>
                <c:pt idx="69">
                  <c:v>2.2480000000000002</c:v>
                </c:pt>
                <c:pt idx="70">
                  <c:v>2.1429999999999998</c:v>
                </c:pt>
                <c:pt idx="71">
                  <c:v>2.0270000000000001</c:v>
                </c:pt>
                <c:pt idx="72">
                  <c:v>1.9239999999999999</c:v>
                </c:pt>
                <c:pt idx="73">
                  <c:v>1.833</c:v>
                </c:pt>
                <c:pt idx="74">
                  <c:v>1.752</c:v>
                </c:pt>
                <c:pt idx="75">
                  <c:v>1.679</c:v>
                </c:pt>
                <c:pt idx="76">
                  <c:v>1.6120000000000001</c:v>
                </c:pt>
                <c:pt idx="77">
                  <c:v>1.552</c:v>
                </c:pt>
                <c:pt idx="78">
                  <c:v>1.4970000000000001</c:v>
                </c:pt>
                <c:pt idx="79">
                  <c:v>1.3979999999999999</c:v>
                </c:pt>
                <c:pt idx="80">
                  <c:v>1.3140000000000001</c:v>
                </c:pt>
                <c:pt idx="81">
                  <c:v>1.2410000000000001</c:v>
                </c:pt>
                <c:pt idx="82">
                  <c:v>1.1759999999999999</c:v>
                </c:pt>
                <c:pt idx="83">
                  <c:v>1.119</c:v>
                </c:pt>
                <c:pt idx="84">
                  <c:v>1.0680000000000001</c:v>
                </c:pt>
                <c:pt idx="85">
                  <c:v>0.98050000000000004</c:v>
                </c:pt>
                <c:pt idx="86">
                  <c:v>0.90780000000000005</c:v>
                </c:pt>
                <c:pt idx="87">
                  <c:v>0.84640000000000004</c:v>
                </c:pt>
                <c:pt idx="88">
                  <c:v>0.79369999999999996</c:v>
                </c:pt>
                <c:pt idx="89">
                  <c:v>0.748</c:v>
                </c:pt>
                <c:pt idx="90">
                  <c:v>0.70779999999999998</c:v>
                </c:pt>
                <c:pt idx="91">
                  <c:v>0.67230000000000001</c:v>
                </c:pt>
                <c:pt idx="92">
                  <c:v>0.64049999999999996</c:v>
                </c:pt>
                <c:pt idx="93">
                  <c:v>0.6119</c:v>
                </c:pt>
                <c:pt idx="94">
                  <c:v>0.58609999999999995</c:v>
                </c:pt>
                <c:pt idx="95">
                  <c:v>0.56259999999999999</c:v>
                </c:pt>
                <c:pt idx="96">
                  <c:v>0.52139999999999997</c:v>
                </c:pt>
                <c:pt idx="97">
                  <c:v>0.47849999999999998</c:v>
                </c:pt>
                <c:pt idx="98">
                  <c:v>0.44280000000000003</c:v>
                </c:pt>
                <c:pt idx="99">
                  <c:v>0.41249999999999998</c:v>
                </c:pt>
                <c:pt idx="100">
                  <c:v>0.38650000000000001</c:v>
                </c:pt>
                <c:pt idx="101">
                  <c:v>0.3639</c:v>
                </c:pt>
                <c:pt idx="102">
                  <c:v>0.34399999999999997</c:v>
                </c:pt>
                <c:pt idx="103">
                  <c:v>0.32640000000000002</c:v>
                </c:pt>
                <c:pt idx="104">
                  <c:v>0.31069999999999998</c:v>
                </c:pt>
                <c:pt idx="105">
                  <c:v>0.2838</c:v>
                </c:pt>
                <c:pt idx="106">
                  <c:v>0.26150000000000001</c:v>
                </c:pt>
                <c:pt idx="107">
                  <c:v>0.24279999999999999</c:v>
                </c:pt>
                <c:pt idx="108">
                  <c:v>0.2268</c:v>
                </c:pt>
                <c:pt idx="109">
                  <c:v>0.21290000000000001</c:v>
                </c:pt>
                <c:pt idx="110">
                  <c:v>0.20080000000000001</c:v>
                </c:pt>
                <c:pt idx="111">
                  <c:v>0.18049999999999999</c:v>
                </c:pt>
                <c:pt idx="112">
                  <c:v>0.1643</c:v>
                </c:pt>
                <c:pt idx="113">
                  <c:v>0.15090000000000001</c:v>
                </c:pt>
                <c:pt idx="114">
                  <c:v>0.13969999999999999</c:v>
                </c:pt>
                <c:pt idx="115">
                  <c:v>0.13020000000000001</c:v>
                </c:pt>
                <c:pt idx="116">
                  <c:v>0.12189999999999999</c:v>
                </c:pt>
                <c:pt idx="117">
                  <c:v>0.1148</c:v>
                </c:pt>
                <c:pt idx="118">
                  <c:v>0.1085</c:v>
                </c:pt>
                <c:pt idx="119">
                  <c:v>0.10290000000000001</c:v>
                </c:pt>
                <c:pt idx="120">
                  <c:v>9.7839999999999996E-2</c:v>
                </c:pt>
                <c:pt idx="121">
                  <c:v>9.3329999999999996E-2</c:v>
                </c:pt>
                <c:pt idx="122">
                  <c:v>8.5519999999999999E-2</c:v>
                </c:pt>
                <c:pt idx="123">
                  <c:v>7.7539999999999998E-2</c:v>
                </c:pt>
                <c:pt idx="124">
                  <c:v>7.1010000000000004E-2</c:v>
                </c:pt>
                <c:pt idx="125">
                  <c:v>6.5559999999999993E-2</c:v>
                </c:pt>
                <c:pt idx="126">
                  <c:v>6.0940000000000001E-2</c:v>
                </c:pt>
                <c:pt idx="127">
                  <c:v>5.697E-2</c:v>
                </c:pt>
                <c:pt idx="128">
                  <c:v>5.3510000000000002E-2</c:v>
                </c:pt>
                <c:pt idx="129">
                  <c:v>5.0479999999999997E-2</c:v>
                </c:pt>
                <c:pt idx="130">
                  <c:v>4.7789999999999999E-2</c:v>
                </c:pt>
                <c:pt idx="131">
                  <c:v>4.3240000000000001E-2</c:v>
                </c:pt>
                <c:pt idx="132">
                  <c:v>3.9530000000000003E-2</c:v>
                </c:pt>
                <c:pt idx="133">
                  <c:v>3.6429999999999997E-2</c:v>
                </c:pt>
                <c:pt idx="134">
                  <c:v>3.3820000000000003E-2</c:v>
                </c:pt>
                <c:pt idx="135">
                  <c:v>3.1570000000000001E-2</c:v>
                </c:pt>
                <c:pt idx="136">
                  <c:v>2.962E-2</c:v>
                </c:pt>
                <c:pt idx="137">
                  <c:v>2.64E-2</c:v>
                </c:pt>
                <c:pt idx="138">
                  <c:v>2.385E-2</c:v>
                </c:pt>
                <c:pt idx="139">
                  <c:v>2.1770000000000001E-2</c:v>
                </c:pt>
                <c:pt idx="140">
                  <c:v>2.0039999999999999E-2</c:v>
                </c:pt>
                <c:pt idx="141">
                  <c:v>1.8579999999999999E-2</c:v>
                </c:pt>
                <c:pt idx="142">
                  <c:v>1.7330000000000002E-2</c:v>
                </c:pt>
                <c:pt idx="143">
                  <c:v>1.6240000000000001E-2</c:v>
                </c:pt>
                <c:pt idx="144">
                  <c:v>1.529E-2</c:v>
                </c:pt>
                <c:pt idx="145">
                  <c:v>1.4449999999999999E-2</c:v>
                </c:pt>
                <c:pt idx="146">
                  <c:v>1.37E-2</c:v>
                </c:pt>
                <c:pt idx="147">
                  <c:v>1.304E-2</c:v>
                </c:pt>
                <c:pt idx="148">
                  <c:v>1.188E-2</c:v>
                </c:pt>
                <c:pt idx="149">
                  <c:v>1.0710000000000001E-2</c:v>
                </c:pt>
                <c:pt idx="150">
                  <c:v>9.7640000000000001E-3</c:v>
                </c:pt>
                <c:pt idx="151">
                  <c:v>8.9759999999999996E-3</c:v>
                </c:pt>
                <c:pt idx="152">
                  <c:v>8.3110000000000007E-3</c:v>
                </c:pt>
                <c:pt idx="153">
                  <c:v>7.7429999999999999E-3</c:v>
                </c:pt>
                <c:pt idx="154">
                  <c:v>7.2509999999999996E-3</c:v>
                </c:pt>
                <c:pt idx="155">
                  <c:v>6.8199999999999997E-3</c:v>
                </c:pt>
                <c:pt idx="156">
                  <c:v>6.4400000000000004E-3</c:v>
                </c:pt>
                <c:pt idx="157">
                  <c:v>5.7999999999999996E-3</c:v>
                </c:pt>
                <c:pt idx="158">
                  <c:v>5.2810000000000001E-3</c:v>
                </c:pt>
                <c:pt idx="159">
                  <c:v>4.8500000000000001E-3</c:v>
                </c:pt>
                <c:pt idx="160">
                  <c:v>4.4879999999999998E-3</c:v>
                </c:pt>
                <c:pt idx="161">
                  <c:v>4.1780000000000003E-3</c:v>
                </c:pt>
                <c:pt idx="162">
                  <c:v>3.9100000000000003E-3</c:v>
                </c:pt>
                <c:pt idx="163">
                  <c:v>3.4689999999999999E-3</c:v>
                </c:pt>
                <c:pt idx="164">
                  <c:v>3.1210000000000001E-3</c:v>
                </c:pt>
                <c:pt idx="165">
                  <c:v>2.8389999999999999E-3</c:v>
                </c:pt>
                <c:pt idx="166">
                  <c:v>2.6059999999999998E-3</c:v>
                </c:pt>
                <c:pt idx="167">
                  <c:v>2.4099999999999998E-3</c:v>
                </c:pt>
                <c:pt idx="168">
                  <c:v>2.2420000000000001E-3</c:v>
                </c:pt>
                <c:pt idx="169">
                  <c:v>2.0969999999999999E-3</c:v>
                </c:pt>
                <c:pt idx="170">
                  <c:v>1.97E-3</c:v>
                </c:pt>
                <c:pt idx="171">
                  <c:v>1.859E-3</c:v>
                </c:pt>
                <c:pt idx="172">
                  <c:v>1.7600000000000001E-3</c:v>
                </c:pt>
                <c:pt idx="173">
                  <c:v>1.671E-3</c:v>
                </c:pt>
                <c:pt idx="174">
                  <c:v>1.519E-3</c:v>
                </c:pt>
                <c:pt idx="175">
                  <c:v>1.3649999999999999E-3</c:v>
                </c:pt>
                <c:pt idx="176">
                  <c:v>1.2409999999999999E-3</c:v>
                </c:pt>
                <c:pt idx="177">
                  <c:v>1.1379999999999999E-3</c:v>
                </c:pt>
                <c:pt idx="178">
                  <c:v>1.0510000000000001E-3</c:v>
                </c:pt>
                <c:pt idx="179">
                  <c:v>9.7759999999999991E-4</c:v>
                </c:pt>
                <c:pt idx="180">
                  <c:v>9.1379999999999999E-4</c:v>
                </c:pt>
                <c:pt idx="181">
                  <c:v>8.5820000000000004E-4</c:v>
                </c:pt>
                <c:pt idx="182">
                  <c:v>8.0920000000000005E-4</c:v>
                </c:pt>
                <c:pt idx="183">
                  <c:v>7.2670000000000005E-4</c:v>
                </c:pt>
                <c:pt idx="184">
                  <c:v>6.6010000000000005E-4</c:v>
                </c:pt>
                <c:pt idx="185">
                  <c:v>6.0510000000000002E-4</c:v>
                </c:pt>
                <c:pt idx="186">
                  <c:v>5.5880000000000003E-4</c:v>
                </c:pt>
                <c:pt idx="187">
                  <c:v>5.1929999999999999E-4</c:v>
                </c:pt>
                <c:pt idx="188">
                  <c:v>4.8529999999999998E-4</c:v>
                </c:pt>
                <c:pt idx="189">
                  <c:v>4.2939999999999997E-4</c:v>
                </c:pt>
                <c:pt idx="190">
                  <c:v>3.8539999999999999E-4</c:v>
                </c:pt>
                <c:pt idx="191">
                  <c:v>3.4989999999999999E-4</c:v>
                </c:pt>
                <c:pt idx="192">
                  <c:v>3.2049999999999998E-4</c:v>
                </c:pt>
                <c:pt idx="193">
                  <c:v>2.9589999999999998E-4</c:v>
                </c:pt>
                <c:pt idx="194">
                  <c:v>2.7490000000000001E-4</c:v>
                </c:pt>
                <c:pt idx="195">
                  <c:v>2.5680000000000001E-4</c:v>
                </c:pt>
                <c:pt idx="196">
                  <c:v>2.41E-4</c:v>
                </c:pt>
                <c:pt idx="197">
                  <c:v>2.2709999999999999E-4</c:v>
                </c:pt>
                <c:pt idx="198">
                  <c:v>2.1469999999999999E-4</c:v>
                </c:pt>
                <c:pt idx="199">
                  <c:v>2.0369999999999999E-4</c:v>
                </c:pt>
                <c:pt idx="200">
                  <c:v>1.8479999999999999E-4</c:v>
                </c:pt>
                <c:pt idx="201">
                  <c:v>1.6579999999999999E-4</c:v>
                </c:pt>
                <c:pt idx="202">
                  <c:v>1.504E-4</c:v>
                </c:pt>
                <c:pt idx="203">
                  <c:v>1.3770000000000001E-4</c:v>
                </c:pt>
                <c:pt idx="204">
                  <c:v>1.271E-4</c:v>
                </c:pt>
                <c:pt idx="205">
                  <c:v>1.18E-4</c:v>
                </c:pt>
                <c:pt idx="206">
                  <c:v>1.102E-4</c:v>
                </c:pt>
                <c:pt idx="207">
                  <c:v>1.0340000000000001E-4</c:v>
                </c:pt>
                <c:pt idx="208">
                  <c:v>9.7369999999999998E-5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srim40Ar_Mylar!$G$20:$G$228</c:f>
              <c:numCache>
                <c:formatCode>0.000E+00</c:formatCode>
                <c:ptCount val="209"/>
                <c:pt idx="0">
                  <c:v>1.7167000000000001</c:v>
                </c:pt>
                <c:pt idx="1">
                  <c:v>1.8035999999999999</c:v>
                </c:pt>
                <c:pt idx="2">
                  <c:v>1.883</c:v>
                </c:pt>
                <c:pt idx="3">
                  <c:v>1.956</c:v>
                </c:pt>
                <c:pt idx="4">
                  <c:v>2.0247000000000002</c:v>
                </c:pt>
                <c:pt idx="5">
                  <c:v>2.0880000000000001</c:v>
                </c:pt>
                <c:pt idx="6">
                  <c:v>2.1480999999999999</c:v>
                </c:pt>
                <c:pt idx="7">
                  <c:v>2.2585000000000002</c:v>
                </c:pt>
                <c:pt idx="8">
                  <c:v>2.3580999999999999</c:v>
                </c:pt>
                <c:pt idx="9">
                  <c:v>2.4480000000000004</c:v>
                </c:pt>
                <c:pt idx="10">
                  <c:v>2.5312999999999999</c:v>
                </c:pt>
                <c:pt idx="11">
                  <c:v>2.6071</c:v>
                </c:pt>
                <c:pt idx="12">
                  <c:v>2.6785000000000001</c:v>
                </c:pt>
                <c:pt idx="13">
                  <c:v>2.7445000000000004</c:v>
                </c:pt>
                <c:pt idx="14">
                  <c:v>2.8071000000000002</c:v>
                </c:pt>
                <c:pt idx="15">
                  <c:v>2.8644000000000003</c:v>
                </c:pt>
                <c:pt idx="16">
                  <c:v>2.9195000000000002</c:v>
                </c:pt>
                <c:pt idx="17">
                  <c:v>2.9712000000000001</c:v>
                </c:pt>
                <c:pt idx="18">
                  <c:v>3.0681000000000003</c:v>
                </c:pt>
                <c:pt idx="19">
                  <c:v>3.1749999999999998</c:v>
                </c:pt>
                <c:pt idx="20">
                  <c:v>3.2707999999999999</c:v>
                </c:pt>
                <c:pt idx="21">
                  <c:v>3.3576999999999999</c:v>
                </c:pt>
                <c:pt idx="22">
                  <c:v>3.4368000000000003</c:v>
                </c:pt>
                <c:pt idx="23">
                  <c:v>3.5082</c:v>
                </c:pt>
                <c:pt idx="24">
                  <c:v>3.5750000000000002</c:v>
                </c:pt>
                <c:pt idx="25">
                  <c:v>3.6361999999999997</c:v>
                </c:pt>
                <c:pt idx="26">
                  <c:v>3.6930000000000001</c:v>
                </c:pt>
                <c:pt idx="27">
                  <c:v>3.7950999999999997</c:v>
                </c:pt>
                <c:pt idx="28">
                  <c:v>3.8856999999999999</c:v>
                </c:pt>
                <c:pt idx="29">
                  <c:v>3.9650999999999996</c:v>
                </c:pt>
                <c:pt idx="30">
                  <c:v>4.0362999999999998</c:v>
                </c:pt>
                <c:pt idx="31">
                  <c:v>4.1005000000000003</c:v>
                </c:pt>
                <c:pt idx="32">
                  <c:v>4.1588000000000003</c:v>
                </c:pt>
                <c:pt idx="33">
                  <c:v>4.2611999999999997</c:v>
                </c:pt>
                <c:pt idx="34">
                  <c:v>4.3460000000000001</c:v>
                </c:pt>
                <c:pt idx="35">
                  <c:v>4.4196</c:v>
                </c:pt>
                <c:pt idx="36">
                  <c:v>4.4824000000000002</c:v>
                </c:pt>
                <c:pt idx="37">
                  <c:v>4.5376000000000003</c:v>
                </c:pt>
                <c:pt idx="38">
                  <c:v>4.5865</c:v>
                </c:pt>
                <c:pt idx="39">
                  <c:v>4.6290000000000004</c:v>
                </c:pt>
                <c:pt idx="40">
                  <c:v>4.6665000000000001</c:v>
                </c:pt>
                <c:pt idx="41">
                  <c:v>4.7</c:v>
                </c:pt>
                <c:pt idx="42">
                  <c:v>4.7305000000000001</c:v>
                </c:pt>
                <c:pt idx="43">
                  <c:v>4.7583000000000002</c:v>
                </c:pt>
                <c:pt idx="44">
                  <c:v>4.806</c:v>
                </c:pt>
                <c:pt idx="45">
                  <c:v>4.8520000000000003</c:v>
                </c:pt>
                <c:pt idx="46">
                  <c:v>4.891</c:v>
                </c:pt>
                <c:pt idx="47">
                  <c:v>4.9220000000000006</c:v>
                </c:pt>
                <c:pt idx="48">
                  <c:v>4.9470000000000001</c:v>
                </c:pt>
                <c:pt idx="49">
                  <c:v>4.968</c:v>
                </c:pt>
                <c:pt idx="50">
                  <c:v>4.9859999999999998</c:v>
                </c:pt>
                <c:pt idx="51">
                  <c:v>5</c:v>
                </c:pt>
                <c:pt idx="52">
                  <c:v>5.0129999999999999</c:v>
                </c:pt>
                <c:pt idx="53">
                  <c:v>5.0329999999999995</c:v>
                </c:pt>
                <c:pt idx="54">
                  <c:v>5.05</c:v>
                </c:pt>
                <c:pt idx="55">
                  <c:v>5.0630000000000006</c:v>
                </c:pt>
                <c:pt idx="56">
                  <c:v>5.0739999999999998</c:v>
                </c:pt>
                <c:pt idx="57">
                  <c:v>5.085</c:v>
                </c:pt>
                <c:pt idx="58">
                  <c:v>5.0940000000000003</c:v>
                </c:pt>
                <c:pt idx="59">
                  <c:v>5.1129999999999995</c:v>
                </c:pt>
                <c:pt idx="60">
                  <c:v>5.0980000000000008</c:v>
                </c:pt>
                <c:pt idx="61">
                  <c:v>5.0909999999999993</c:v>
                </c:pt>
                <c:pt idx="62">
                  <c:v>5.0869999999999997</c:v>
                </c:pt>
                <c:pt idx="63">
                  <c:v>5.0839999999999996</c:v>
                </c:pt>
                <c:pt idx="64">
                  <c:v>5.0820000000000007</c:v>
                </c:pt>
                <c:pt idx="65">
                  <c:v>5.0790000000000006</c:v>
                </c:pt>
                <c:pt idx="66">
                  <c:v>5.077</c:v>
                </c:pt>
                <c:pt idx="67">
                  <c:v>5.0750000000000002</c:v>
                </c:pt>
                <c:pt idx="68">
                  <c:v>5.0739999999999998</c:v>
                </c:pt>
                <c:pt idx="69">
                  <c:v>5.0730000000000004</c:v>
                </c:pt>
                <c:pt idx="70">
                  <c:v>5.0739999999999998</c:v>
                </c:pt>
                <c:pt idx="71">
                  <c:v>5.0790000000000006</c:v>
                </c:pt>
                <c:pt idx="72">
                  <c:v>5.0890000000000004</c:v>
                </c:pt>
                <c:pt idx="73">
                  <c:v>5.1049999999999995</c:v>
                </c:pt>
                <c:pt idx="74">
                  <c:v>5.1260000000000003</c:v>
                </c:pt>
                <c:pt idx="75">
                  <c:v>5.1520000000000001</c:v>
                </c:pt>
                <c:pt idx="76">
                  <c:v>5.18</c:v>
                </c:pt>
                <c:pt idx="77">
                  <c:v>5.2119999999999997</c:v>
                </c:pt>
                <c:pt idx="78">
                  <c:v>5.2469999999999999</c:v>
                </c:pt>
                <c:pt idx="79">
                  <c:v>5.32</c:v>
                </c:pt>
                <c:pt idx="80">
                  <c:v>5.4</c:v>
                </c:pt>
                <c:pt idx="81">
                  <c:v>5.484</c:v>
                </c:pt>
                <c:pt idx="82">
                  <c:v>5.5720000000000001</c:v>
                </c:pt>
                <c:pt idx="83">
                  <c:v>5.6639999999999997</c:v>
                </c:pt>
                <c:pt idx="84">
                  <c:v>5.76</c:v>
                </c:pt>
                <c:pt idx="85">
                  <c:v>5.9595000000000002</c:v>
                </c:pt>
                <c:pt idx="86">
                  <c:v>6.1647999999999996</c:v>
                </c:pt>
                <c:pt idx="87">
                  <c:v>6.3734000000000002</c:v>
                </c:pt>
                <c:pt idx="88">
                  <c:v>6.5807000000000002</c:v>
                </c:pt>
                <c:pt idx="89">
                  <c:v>6.7860000000000005</c:v>
                </c:pt>
                <c:pt idx="90">
                  <c:v>6.9878</c:v>
                </c:pt>
                <c:pt idx="91">
                  <c:v>7.1863000000000001</c:v>
                </c:pt>
                <c:pt idx="92">
                  <c:v>7.3805000000000005</c:v>
                </c:pt>
                <c:pt idx="93">
                  <c:v>7.5719000000000003</c:v>
                </c:pt>
                <c:pt idx="94">
                  <c:v>7.7610999999999999</c:v>
                </c:pt>
                <c:pt idx="95">
                  <c:v>7.9475999999999996</c:v>
                </c:pt>
                <c:pt idx="96">
                  <c:v>8.3133999999999997</c:v>
                </c:pt>
                <c:pt idx="97">
                  <c:v>8.7625000000000011</c:v>
                </c:pt>
                <c:pt idx="98">
                  <c:v>9.2078000000000007</c:v>
                </c:pt>
                <c:pt idx="99">
                  <c:v>9.6504999999999992</c:v>
                </c:pt>
                <c:pt idx="100">
                  <c:v>10.092499999999999</c:v>
                </c:pt>
                <c:pt idx="101">
                  <c:v>10.533899999999999</c:v>
                </c:pt>
                <c:pt idx="102">
                  <c:v>10.974</c:v>
                </c:pt>
                <c:pt idx="103">
                  <c:v>11.416399999999999</c:v>
                </c:pt>
                <c:pt idx="104">
                  <c:v>11.860700000000001</c:v>
                </c:pt>
                <c:pt idx="105">
                  <c:v>12.7438</c:v>
                </c:pt>
                <c:pt idx="106">
                  <c:v>13.611499999999999</c:v>
                </c:pt>
                <c:pt idx="107">
                  <c:v>14.462800000000001</c:v>
                </c:pt>
                <c:pt idx="108">
                  <c:v>15.296800000000001</c:v>
                </c:pt>
                <c:pt idx="109">
                  <c:v>16.0929</c:v>
                </c:pt>
                <c:pt idx="110">
                  <c:v>16.860800000000001</c:v>
                </c:pt>
                <c:pt idx="111">
                  <c:v>18.290499999999998</c:v>
                </c:pt>
                <c:pt idx="112">
                  <c:v>19.584300000000002</c:v>
                </c:pt>
                <c:pt idx="113">
                  <c:v>20.7409</c:v>
                </c:pt>
                <c:pt idx="114">
                  <c:v>21.7697</c:v>
                </c:pt>
                <c:pt idx="115">
                  <c:v>22.680199999999999</c:v>
                </c:pt>
                <c:pt idx="116">
                  <c:v>23.491900000000001</c:v>
                </c:pt>
                <c:pt idx="117">
                  <c:v>24.2148</c:v>
                </c:pt>
                <c:pt idx="118">
                  <c:v>24.848499999999998</c:v>
                </c:pt>
                <c:pt idx="119">
                  <c:v>25.402900000000002</c:v>
                </c:pt>
                <c:pt idx="120">
                  <c:v>25.897840000000002</c:v>
                </c:pt>
                <c:pt idx="121">
                  <c:v>26.323330000000002</c:v>
                </c:pt>
                <c:pt idx="122">
                  <c:v>27.015519999999999</c:v>
                </c:pt>
                <c:pt idx="123">
                  <c:v>27.62754</c:v>
                </c:pt>
                <c:pt idx="124">
                  <c:v>28.011010000000002</c:v>
                </c:pt>
                <c:pt idx="125">
                  <c:v>28.21556</c:v>
                </c:pt>
                <c:pt idx="126">
                  <c:v>28.290939999999999</c:v>
                </c:pt>
                <c:pt idx="127">
                  <c:v>28.266970000000001</c:v>
                </c:pt>
                <c:pt idx="128">
                  <c:v>28.17351</c:v>
                </c:pt>
                <c:pt idx="129">
                  <c:v>28.020479999999999</c:v>
                </c:pt>
                <c:pt idx="130">
                  <c:v>27.837789999999998</c:v>
                </c:pt>
                <c:pt idx="131">
                  <c:v>27.383240000000001</c:v>
                </c:pt>
                <c:pt idx="132">
                  <c:v>26.879529999999999</c:v>
                </c:pt>
                <c:pt idx="133">
                  <c:v>26.346429999999998</c:v>
                </c:pt>
                <c:pt idx="134">
                  <c:v>25.81382</c:v>
                </c:pt>
                <c:pt idx="135">
                  <c:v>25.281569999999999</c:v>
                </c:pt>
                <c:pt idx="136">
                  <c:v>24.76962</c:v>
                </c:pt>
                <c:pt idx="137">
                  <c:v>23.8064</c:v>
                </c:pt>
                <c:pt idx="138">
                  <c:v>23.243849999999998</c:v>
                </c:pt>
                <c:pt idx="139">
                  <c:v>22.45177</c:v>
                </c:pt>
                <c:pt idx="140">
                  <c:v>21.700040000000001</c:v>
                </c:pt>
                <c:pt idx="141">
                  <c:v>21.028580000000002</c:v>
                </c:pt>
                <c:pt idx="142">
                  <c:v>20.407330000000002</c:v>
                </c:pt>
                <c:pt idx="143">
                  <c:v>19.826239999999999</c:v>
                </c:pt>
                <c:pt idx="144">
                  <c:v>19.295290000000001</c:v>
                </c:pt>
                <c:pt idx="145">
                  <c:v>18.804449999999999</c:v>
                </c:pt>
                <c:pt idx="146">
                  <c:v>18.343699999999998</c:v>
                </c:pt>
                <c:pt idx="147">
                  <c:v>17.913039999999999</c:v>
                </c:pt>
                <c:pt idx="148">
                  <c:v>17.121880000000001</c:v>
                </c:pt>
                <c:pt idx="149">
                  <c:v>16.24071</c:v>
                </c:pt>
                <c:pt idx="150">
                  <c:v>15.459764</c:v>
                </c:pt>
                <c:pt idx="151">
                  <c:v>14.758976000000001</c:v>
                </c:pt>
                <c:pt idx="152">
                  <c:v>14.118311</c:v>
                </c:pt>
                <c:pt idx="153">
                  <c:v>13.537742999999999</c:v>
                </c:pt>
                <c:pt idx="154">
                  <c:v>13.007251</c:v>
                </c:pt>
                <c:pt idx="155">
                  <c:v>12.516819999999999</c:v>
                </c:pt>
                <c:pt idx="156">
                  <c:v>12.05644</c:v>
                </c:pt>
                <c:pt idx="157">
                  <c:v>11.235800000000001</c:v>
                </c:pt>
                <c:pt idx="158">
                  <c:v>10.515281</c:v>
                </c:pt>
                <c:pt idx="159">
                  <c:v>9.8778499999999987</c:v>
                </c:pt>
                <c:pt idx="160">
                  <c:v>9.3134879999999995</c:v>
                </c:pt>
                <c:pt idx="161">
                  <c:v>8.8101779999999987</c:v>
                </c:pt>
                <c:pt idx="162">
                  <c:v>8.3589099999999998</c:v>
                </c:pt>
                <c:pt idx="163">
                  <c:v>7.5904689999999997</c:v>
                </c:pt>
                <c:pt idx="164">
                  <c:v>6.9661210000000002</c:v>
                </c:pt>
                <c:pt idx="165">
                  <c:v>6.4578389999999999</c:v>
                </c:pt>
                <c:pt idx="166">
                  <c:v>6.0446059999999999</c:v>
                </c:pt>
                <c:pt idx="167">
                  <c:v>5.7094100000000001</c:v>
                </c:pt>
                <c:pt idx="168">
                  <c:v>5.3812419999999994</c:v>
                </c:pt>
                <c:pt idx="169">
                  <c:v>5.0940969999999997</c:v>
                </c:pt>
                <c:pt idx="170">
                  <c:v>4.8409700000000004</c:v>
                </c:pt>
                <c:pt idx="171">
                  <c:v>4.6138589999999997</c:v>
                </c:pt>
                <c:pt idx="172">
                  <c:v>4.4117600000000001</c:v>
                </c:pt>
                <c:pt idx="173">
                  <c:v>4.227671</c:v>
                </c:pt>
                <c:pt idx="174">
                  <c:v>3.9005190000000001</c:v>
                </c:pt>
                <c:pt idx="175">
                  <c:v>3.5573649999999999</c:v>
                </c:pt>
                <c:pt idx="176">
                  <c:v>3.2772409999999996</c:v>
                </c:pt>
                <c:pt idx="177">
                  <c:v>3.0441380000000002</c:v>
                </c:pt>
                <c:pt idx="178">
                  <c:v>2.847051</c:v>
                </c:pt>
                <c:pt idx="179">
                  <c:v>2.6779776000000002</c:v>
                </c:pt>
                <c:pt idx="180">
                  <c:v>2.5319138000000003</c:v>
                </c:pt>
                <c:pt idx="181">
                  <c:v>2.4038582000000002</c:v>
                </c:pt>
                <c:pt idx="182">
                  <c:v>2.2908092</c:v>
                </c:pt>
                <c:pt idx="183">
                  <c:v>2.0997267000000002</c:v>
                </c:pt>
                <c:pt idx="184">
                  <c:v>1.9456601</c:v>
                </c:pt>
                <c:pt idx="185">
                  <c:v>1.8176051</c:v>
                </c:pt>
                <c:pt idx="186">
                  <c:v>1.7095588000000002</c:v>
                </c:pt>
                <c:pt idx="187">
                  <c:v>1.6175192999999999</c:v>
                </c:pt>
                <c:pt idx="188">
                  <c:v>1.5384853000000001</c:v>
                </c:pt>
                <c:pt idx="189">
                  <c:v>1.4084293999999999</c:v>
                </c:pt>
                <c:pt idx="190">
                  <c:v>1.3063854000000001</c:v>
                </c:pt>
                <c:pt idx="191">
                  <c:v>1.2243499</c:v>
                </c:pt>
                <c:pt idx="192">
                  <c:v>1.1573205</c:v>
                </c:pt>
                <c:pt idx="193">
                  <c:v>1.1012959</c:v>
                </c:pt>
                <c:pt idx="194">
                  <c:v>1.0532748999999999</c:v>
                </c:pt>
                <c:pt idx="195">
                  <c:v>1.0122568000000001</c:v>
                </c:pt>
                <c:pt idx="196">
                  <c:v>0.97694100000000006</c:v>
                </c:pt>
                <c:pt idx="197">
                  <c:v>0.94602710000000001</c:v>
                </c:pt>
                <c:pt idx="198">
                  <c:v>0.91891469999999997</c:v>
                </c:pt>
                <c:pt idx="199">
                  <c:v>0.89480369999999998</c:v>
                </c:pt>
                <c:pt idx="200">
                  <c:v>0.85408479999999998</c:v>
                </c:pt>
                <c:pt idx="201">
                  <c:v>0.81396579999999996</c:v>
                </c:pt>
                <c:pt idx="202">
                  <c:v>0.7823504</c:v>
                </c:pt>
                <c:pt idx="203">
                  <c:v>0.75703770000000004</c:v>
                </c:pt>
                <c:pt idx="204">
                  <c:v>0.7364271</c:v>
                </c:pt>
                <c:pt idx="205">
                  <c:v>0.7193179999999999</c:v>
                </c:pt>
                <c:pt idx="206">
                  <c:v>0.70511019999999991</c:v>
                </c:pt>
                <c:pt idx="207">
                  <c:v>0.69310339999999993</c:v>
                </c:pt>
                <c:pt idx="208">
                  <c:v>0.68299736999999994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7048"/>
        <c:axId val="480853912"/>
      </c:scatterChart>
      <c:valAx>
        <c:axId val="4808570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3912"/>
        <c:crosses val="autoZero"/>
        <c:crossBetween val="midCat"/>
        <c:majorUnit val="10"/>
      </c:valAx>
      <c:valAx>
        <c:axId val="4808539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70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3.5077011540462277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srim40Ar_Mylar!$P$5</c:f>
          <c:strCache>
            <c:ptCount val="1"/>
            <c:pt idx="0">
              <c:v>srim40Ar_Mylar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srim40Ar_Mylar!$J$20:$J$228</c:f>
              <c:numCache>
                <c:formatCode>0.000</c:formatCode>
                <c:ptCount val="209"/>
                <c:pt idx="0">
                  <c:v>2.5999999999999999E-3</c:v>
                </c:pt>
                <c:pt idx="1">
                  <c:v>2.8E-3</c:v>
                </c:pt>
                <c:pt idx="2">
                  <c:v>2.9000000000000002E-3</c:v>
                </c:pt>
                <c:pt idx="3">
                  <c:v>3.0999999999999999E-3</c:v>
                </c:pt>
                <c:pt idx="4">
                  <c:v>3.2000000000000002E-3</c:v>
                </c:pt>
                <c:pt idx="5">
                  <c:v>3.3E-3</c:v>
                </c:pt>
                <c:pt idx="6">
                  <c:v>3.5000000000000005E-3</c:v>
                </c:pt>
                <c:pt idx="7">
                  <c:v>3.6999999999999997E-3</c:v>
                </c:pt>
                <c:pt idx="8">
                  <c:v>4.0000000000000001E-3</c:v>
                </c:pt>
                <c:pt idx="9">
                  <c:v>4.2000000000000006E-3</c:v>
                </c:pt>
                <c:pt idx="10">
                  <c:v>4.4999999999999997E-3</c:v>
                </c:pt>
                <c:pt idx="11">
                  <c:v>4.7000000000000002E-3</c:v>
                </c:pt>
                <c:pt idx="12">
                  <c:v>4.8999999999999998E-3</c:v>
                </c:pt>
                <c:pt idx="13">
                  <c:v>5.0999999999999995E-3</c:v>
                </c:pt>
                <c:pt idx="14">
                  <c:v>5.3E-3</c:v>
                </c:pt>
                <c:pt idx="15">
                  <c:v>5.4999999999999997E-3</c:v>
                </c:pt>
                <c:pt idx="16">
                  <c:v>5.7000000000000002E-3</c:v>
                </c:pt>
                <c:pt idx="17">
                  <c:v>5.8999999999999999E-3</c:v>
                </c:pt>
                <c:pt idx="18">
                  <c:v>6.3E-3</c:v>
                </c:pt>
                <c:pt idx="19">
                  <c:v>6.8000000000000005E-3</c:v>
                </c:pt>
                <c:pt idx="20">
                  <c:v>7.2999999999999992E-3</c:v>
                </c:pt>
                <c:pt idx="21">
                  <c:v>7.7000000000000002E-3</c:v>
                </c:pt>
                <c:pt idx="22">
                  <c:v>8.2000000000000007E-3</c:v>
                </c:pt>
                <c:pt idx="23">
                  <c:v>8.6E-3</c:v>
                </c:pt>
                <c:pt idx="24">
                  <c:v>8.9999999999999993E-3</c:v>
                </c:pt>
                <c:pt idx="25">
                  <c:v>9.4000000000000004E-3</c:v>
                </c:pt>
                <c:pt idx="26">
                  <c:v>9.7999999999999997E-3</c:v>
                </c:pt>
                <c:pt idx="27">
                  <c:v>1.06E-2</c:v>
                </c:pt>
                <c:pt idx="28">
                  <c:v>1.14E-2</c:v>
                </c:pt>
                <c:pt idx="29">
                  <c:v>1.2199999999999999E-2</c:v>
                </c:pt>
                <c:pt idx="30">
                  <c:v>1.3000000000000001E-2</c:v>
                </c:pt>
                <c:pt idx="31">
                  <c:v>1.37E-2</c:v>
                </c:pt>
                <c:pt idx="32">
                  <c:v>1.4499999999999999E-2</c:v>
                </c:pt>
                <c:pt idx="33">
                  <c:v>1.5900000000000001E-2</c:v>
                </c:pt>
                <c:pt idx="34">
                  <c:v>1.7399999999999999E-2</c:v>
                </c:pt>
                <c:pt idx="35">
                  <c:v>1.8800000000000001E-2</c:v>
                </c:pt>
                <c:pt idx="36">
                  <c:v>2.0200000000000003E-2</c:v>
                </c:pt>
                <c:pt idx="37">
                  <c:v>2.1499999999999998E-2</c:v>
                </c:pt>
                <c:pt idx="38">
                  <c:v>2.29E-2</c:v>
                </c:pt>
                <c:pt idx="39">
                  <c:v>2.4299999999999999E-2</c:v>
                </c:pt>
                <c:pt idx="40">
                  <c:v>2.5600000000000001E-2</c:v>
                </c:pt>
                <c:pt idx="41">
                  <c:v>2.7000000000000003E-2</c:v>
                </c:pt>
                <c:pt idx="42">
                  <c:v>2.8299999999999999E-2</c:v>
                </c:pt>
                <c:pt idx="43">
                  <c:v>2.9599999999999998E-2</c:v>
                </c:pt>
                <c:pt idx="44">
                  <c:v>3.2300000000000002E-2</c:v>
                </c:pt>
                <c:pt idx="45">
                  <c:v>3.5499999999999997E-2</c:v>
                </c:pt>
                <c:pt idx="46">
                  <c:v>3.8800000000000001E-2</c:v>
                </c:pt>
                <c:pt idx="47">
                  <c:v>4.2099999999999999E-2</c:v>
                </c:pt>
                <c:pt idx="48">
                  <c:v>4.53E-2</c:v>
                </c:pt>
                <c:pt idx="49">
                  <c:v>4.8500000000000001E-2</c:v>
                </c:pt>
                <c:pt idx="50">
                  <c:v>5.1799999999999999E-2</c:v>
                </c:pt>
                <c:pt idx="51">
                  <c:v>5.5000000000000007E-2</c:v>
                </c:pt>
                <c:pt idx="52">
                  <c:v>5.8199999999999995E-2</c:v>
                </c:pt>
                <c:pt idx="53">
                  <c:v>6.4700000000000008E-2</c:v>
                </c:pt>
                <c:pt idx="54">
                  <c:v>7.1099999999999997E-2</c:v>
                </c:pt>
                <c:pt idx="55">
                  <c:v>7.7499999999999999E-2</c:v>
                </c:pt>
                <c:pt idx="56">
                  <c:v>8.3999999999999991E-2</c:v>
                </c:pt>
                <c:pt idx="57">
                  <c:v>9.0400000000000008E-2</c:v>
                </c:pt>
                <c:pt idx="58">
                  <c:v>9.69E-2</c:v>
                </c:pt>
                <c:pt idx="59">
                  <c:v>0.10980000000000001</c:v>
                </c:pt>
                <c:pt idx="60">
                  <c:v>0.12279999999999999</c:v>
                </c:pt>
                <c:pt idx="61">
                  <c:v>0.1358</c:v>
                </c:pt>
                <c:pt idx="62">
                  <c:v>0.1489</c:v>
                </c:pt>
                <c:pt idx="63">
                  <c:v>0.16200000000000001</c:v>
                </c:pt>
                <c:pt idx="64">
                  <c:v>0.17509999999999998</c:v>
                </c:pt>
                <c:pt idx="65">
                  <c:v>0.1883</c:v>
                </c:pt>
                <c:pt idx="66">
                  <c:v>0.2016</c:v>
                </c:pt>
                <c:pt idx="67">
                  <c:v>0.21480000000000002</c:v>
                </c:pt>
                <c:pt idx="68">
                  <c:v>0.22810000000000002</c:v>
                </c:pt>
                <c:pt idx="69">
                  <c:v>0.2414</c:v>
                </c:pt>
                <c:pt idx="70">
                  <c:v>0.2681</c:v>
                </c:pt>
                <c:pt idx="71">
                  <c:v>0.30149999999999999</c:v>
                </c:pt>
                <c:pt idx="72">
                  <c:v>0.33500000000000002</c:v>
                </c:pt>
                <c:pt idx="73">
                  <c:v>0.36840000000000001</c:v>
                </c:pt>
                <c:pt idx="74">
                  <c:v>0.40179999999999999</c:v>
                </c:pt>
                <c:pt idx="75">
                  <c:v>0.43509999999999999</c:v>
                </c:pt>
                <c:pt idx="76">
                  <c:v>0.46829999999999999</c:v>
                </c:pt>
                <c:pt idx="77">
                  <c:v>0.50140000000000007</c:v>
                </c:pt>
                <c:pt idx="78">
                  <c:v>0.5343</c:v>
                </c:pt>
                <c:pt idx="79">
                  <c:v>0.59960000000000002</c:v>
                </c:pt>
                <c:pt idx="80">
                  <c:v>0.66410000000000002</c:v>
                </c:pt>
                <c:pt idx="81">
                  <c:v>0.72770000000000001</c:v>
                </c:pt>
                <c:pt idx="82">
                  <c:v>0.79049999999999998</c:v>
                </c:pt>
                <c:pt idx="83">
                  <c:v>0.85229999999999995</c:v>
                </c:pt>
                <c:pt idx="84">
                  <c:v>0.91320000000000001</c:v>
                </c:pt>
                <c:pt idx="85" formatCode="0.00">
                  <c:v>1.03</c:v>
                </c:pt>
                <c:pt idx="86" formatCode="0.00">
                  <c:v>1.1499999999999999</c:v>
                </c:pt>
                <c:pt idx="87" formatCode="0.00">
                  <c:v>1.26</c:v>
                </c:pt>
                <c:pt idx="88" formatCode="0.00">
                  <c:v>1.37</c:v>
                </c:pt>
                <c:pt idx="89" formatCode="0.00">
                  <c:v>1.47</c:v>
                </c:pt>
                <c:pt idx="90" formatCode="0.00">
                  <c:v>1.57</c:v>
                </c:pt>
                <c:pt idx="91" formatCode="0.00">
                  <c:v>1.67</c:v>
                </c:pt>
                <c:pt idx="92" formatCode="0.00">
                  <c:v>1.77</c:v>
                </c:pt>
                <c:pt idx="93" formatCode="0.00">
                  <c:v>1.87</c:v>
                </c:pt>
                <c:pt idx="94" formatCode="0.00">
                  <c:v>1.96</c:v>
                </c:pt>
                <c:pt idx="95" formatCode="0.00">
                  <c:v>2.0499999999999998</c:v>
                </c:pt>
                <c:pt idx="96" formatCode="0.00">
                  <c:v>2.2200000000000002</c:v>
                </c:pt>
                <c:pt idx="97" formatCode="0.00">
                  <c:v>2.4300000000000002</c:v>
                </c:pt>
                <c:pt idx="98" formatCode="0.00">
                  <c:v>2.63</c:v>
                </c:pt>
                <c:pt idx="99" formatCode="0.00">
                  <c:v>2.81</c:v>
                </c:pt>
                <c:pt idx="100" formatCode="0.00">
                  <c:v>2.99</c:v>
                </c:pt>
                <c:pt idx="101" formatCode="0.00">
                  <c:v>3.17</c:v>
                </c:pt>
                <c:pt idx="102" formatCode="0.00">
                  <c:v>3.33</c:v>
                </c:pt>
                <c:pt idx="103" formatCode="0.00">
                  <c:v>3.49</c:v>
                </c:pt>
                <c:pt idx="104" formatCode="0.00">
                  <c:v>3.64</c:v>
                </c:pt>
                <c:pt idx="105" formatCode="0.00">
                  <c:v>3.93</c:v>
                </c:pt>
                <c:pt idx="106" formatCode="0.00">
                  <c:v>4.2</c:v>
                </c:pt>
                <c:pt idx="107" formatCode="0.00">
                  <c:v>4.46</c:v>
                </c:pt>
                <c:pt idx="108" formatCode="0.00">
                  <c:v>4.7</c:v>
                </c:pt>
                <c:pt idx="109" formatCode="0.00">
                  <c:v>4.92</c:v>
                </c:pt>
                <c:pt idx="110" formatCode="0.00">
                  <c:v>5.14</c:v>
                </c:pt>
                <c:pt idx="111" formatCode="0.00">
                  <c:v>5.55</c:v>
                </c:pt>
                <c:pt idx="112" formatCode="0.00">
                  <c:v>5.92</c:v>
                </c:pt>
                <c:pt idx="113" formatCode="0.00">
                  <c:v>6.28</c:v>
                </c:pt>
                <c:pt idx="114" formatCode="0.00">
                  <c:v>6.61</c:v>
                </c:pt>
                <c:pt idx="115" formatCode="0.00">
                  <c:v>6.93</c:v>
                </c:pt>
                <c:pt idx="116" formatCode="0.00">
                  <c:v>7.24</c:v>
                </c:pt>
                <c:pt idx="117" formatCode="0.00">
                  <c:v>7.54</c:v>
                </c:pt>
                <c:pt idx="118" formatCode="0.00">
                  <c:v>7.83</c:v>
                </c:pt>
                <c:pt idx="119" formatCode="0.00">
                  <c:v>8.1199999999999992</c:v>
                </c:pt>
                <c:pt idx="120" formatCode="0.00">
                  <c:v>8.4</c:v>
                </c:pt>
                <c:pt idx="121" formatCode="0.00">
                  <c:v>8.67</c:v>
                </c:pt>
                <c:pt idx="122" formatCode="0.00">
                  <c:v>9.2100000000000009</c:v>
                </c:pt>
                <c:pt idx="123" formatCode="0.00">
                  <c:v>9.86</c:v>
                </c:pt>
                <c:pt idx="124" formatCode="0.00">
                  <c:v>10.5</c:v>
                </c:pt>
                <c:pt idx="125" formatCode="0.00">
                  <c:v>11.14</c:v>
                </c:pt>
                <c:pt idx="126" formatCode="0.00">
                  <c:v>11.77</c:v>
                </c:pt>
                <c:pt idx="127" formatCode="0.00">
                  <c:v>12.41</c:v>
                </c:pt>
                <c:pt idx="128" formatCode="0.00">
                  <c:v>13.04</c:v>
                </c:pt>
                <c:pt idx="129" formatCode="0.00">
                  <c:v>13.68</c:v>
                </c:pt>
                <c:pt idx="130" formatCode="0.00">
                  <c:v>14.32</c:v>
                </c:pt>
                <c:pt idx="131" formatCode="0.00">
                  <c:v>15.61</c:v>
                </c:pt>
                <c:pt idx="132" formatCode="0.00">
                  <c:v>16.93</c:v>
                </c:pt>
                <c:pt idx="133" formatCode="0.00">
                  <c:v>18.28</c:v>
                </c:pt>
                <c:pt idx="134" formatCode="0.00">
                  <c:v>19.649999999999999</c:v>
                </c:pt>
                <c:pt idx="135" formatCode="0.00">
                  <c:v>21.05</c:v>
                </c:pt>
                <c:pt idx="136" formatCode="0.00">
                  <c:v>22.48</c:v>
                </c:pt>
                <c:pt idx="137" formatCode="0.00">
                  <c:v>25.43</c:v>
                </c:pt>
                <c:pt idx="138" formatCode="0.00">
                  <c:v>28.47</c:v>
                </c:pt>
                <c:pt idx="139" formatCode="0.00">
                  <c:v>31.61</c:v>
                </c:pt>
                <c:pt idx="140" formatCode="0.00">
                  <c:v>34.85</c:v>
                </c:pt>
                <c:pt idx="141" formatCode="0.00">
                  <c:v>38.200000000000003</c:v>
                </c:pt>
                <c:pt idx="142" formatCode="0.00">
                  <c:v>41.66</c:v>
                </c:pt>
                <c:pt idx="143" formatCode="0.00">
                  <c:v>45.22</c:v>
                </c:pt>
                <c:pt idx="144" formatCode="0.00">
                  <c:v>48.88</c:v>
                </c:pt>
                <c:pt idx="145" formatCode="0.00">
                  <c:v>52.63</c:v>
                </c:pt>
                <c:pt idx="146" formatCode="0.00">
                  <c:v>56.49</c:v>
                </c:pt>
                <c:pt idx="147" formatCode="0.00">
                  <c:v>60.44</c:v>
                </c:pt>
                <c:pt idx="148" formatCode="0.00">
                  <c:v>68.61</c:v>
                </c:pt>
                <c:pt idx="149" formatCode="0.00">
                  <c:v>79.349999999999994</c:v>
                </c:pt>
                <c:pt idx="150" formatCode="0.00">
                  <c:v>90.65</c:v>
                </c:pt>
                <c:pt idx="151" formatCode="0.00">
                  <c:v>102.5</c:v>
                </c:pt>
                <c:pt idx="152" formatCode="0.00">
                  <c:v>114.9</c:v>
                </c:pt>
                <c:pt idx="153" formatCode="0.00">
                  <c:v>127.84</c:v>
                </c:pt>
                <c:pt idx="154" formatCode="0.00">
                  <c:v>141.33000000000001</c:v>
                </c:pt>
                <c:pt idx="155" formatCode="0.00">
                  <c:v>155.36000000000001</c:v>
                </c:pt>
                <c:pt idx="156" formatCode="0.00">
                  <c:v>169.93</c:v>
                </c:pt>
                <c:pt idx="157" formatCode="0.00">
                  <c:v>200.7</c:v>
                </c:pt>
                <c:pt idx="158" formatCode="0.00">
                  <c:v>233.64</c:v>
                </c:pt>
                <c:pt idx="159" formatCode="0.00">
                  <c:v>268.77999999999997</c:v>
                </c:pt>
                <c:pt idx="160" formatCode="0.00">
                  <c:v>306.11</c:v>
                </c:pt>
                <c:pt idx="161" formatCode="0.00">
                  <c:v>345.63</c:v>
                </c:pt>
                <c:pt idx="162" formatCode="0.00">
                  <c:v>387.36</c:v>
                </c:pt>
                <c:pt idx="163" formatCode="0.00">
                  <c:v>477.27</c:v>
                </c:pt>
                <c:pt idx="164" formatCode="0.00">
                  <c:v>575.77</c:v>
                </c:pt>
                <c:pt idx="165" formatCode="0.00">
                  <c:v>682.54</c:v>
                </c:pt>
                <c:pt idx="166" formatCode="0.00">
                  <c:v>797.17</c:v>
                </c:pt>
                <c:pt idx="167" formatCode="0.00">
                  <c:v>919.07</c:v>
                </c:pt>
                <c:pt idx="168" formatCode="0.0">
                  <c:v>1050</c:v>
                </c:pt>
                <c:pt idx="169" formatCode="0.0">
                  <c:v>1190</c:v>
                </c:pt>
                <c:pt idx="170" formatCode="0.0">
                  <c:v>1330</c:v>
                </c:pt>
                <c:pt idx="171" formatCode="0.0">
                  <c:v>1480</c:v>
                </c:pt>
                <c:pt idx="172" formatCode="0.0">
                  <c:v>1640</c:v>
                </c:pt>
                <c:pt idx="173" formatCode="0.0">
                  <c:v>1810</c:v>
                </c:pt>
                <c:pt idx="174" formatCode="0.0">
                  <c:v>2160</c:v>
                </c:pt>
                <c:pt idx="175" formatCode="0.0">
                  <c:v>2640</c:v>
                </c:pt>
                <c:pt idx="176" formatCode="0.0">
                  <c:v>3160</c:v>
                </c:pt>
                <c:pt idx="177" formatCode="0.0">
                  <c:v>3730</c:v>
                </c:pt>
                <c:pt idx="178" formatCode="0.0">
                  <c:v>4340</c:v>
                </c:pt>
                <c:pt idx="179" formatCode="0.0">
                  <c:v>4990</c:v>
                </c:pt>
                <c:pt idx="180" formatCode="0.0">
                  <c:v>5670</c:v>
                </c:pt>
                <c:pt idx="181" formatCode="0.0">
                  <c:v>6400</c:v>
                </c:pt>
                <c:pt idx="182" formatCode="0.0">
                  <c:v>7160</c:v>
                </c:pt>
                <c:pt idx="183" formatCode="0.0">
                  <c:v>8790</c:v>
                </c:pt>
                <c:pt idx="184" formatCode="0.0">
                  <c:v>10570</c:v>
                </c:pt>
                <c:pt idx="185" formatCode="0.0">
                  <c:v>12470</c:v>
                </c:pt>
                <c:pt idx="186" formatCode="0.0">
                  <c:v>14500</c:v>
                </c:pt>
                <c:pt idx="187" formatCode="0.0">
                  <c:v>16660</c:v>
                </c:pt>
                <c:pt idx="188" formatCode="0.0">
                  <c:v>18930</c:v>
                </c:pt>
                <c:pt idx="189" formatCode="0.0">
                  <c:v>23790</c:v>
                </c:pt>
                <c:pt idx="190" formatCode="0.0">
                  <c:v>29070</c:v>
                </c:pt>
                <c:pt idx="191" formatCode="0.0">
                  <c:v>34730</c:v>
                </c:pt>
                <c:pt idx="192" formatCode="0.0">
                  <c:v>40750</c:v>
                </c:pt>
                <c:pt idx="193" formatCode="0.0">
                  <c:v>47090</c:v>
                </c:pt>
                <c:pt idx="194" formatCode="0.0">
                  <c:v>53740</c:v>
                </c:pt>
                <c:pt idx="195" formatCode="0.0">
                  <c:v>60680</c:v>
                </c:pt>
                <c:pt idx="196" formatCode="0.0">
                  <c:v>67880</c:v>
                </c:pt>
                <c:pt idx="197" formatCode="0.0">
                  <c:v>75320</c:v>
                </c:pt>
                <c:pt idx="198" formatCode="0.0">
                  <c:v>83000</c:v>
                </c:pt>
                <c:pt idx="199" formatCode="0.0">
                  <c:v>90900</c:v>
                </c:pt>
                <c:pt idx="200" formatCode="0.0">
                  <c:v>107280</c:v>
                </c:pt>
                <c:pt idx="201" formatCode="0.0">
                  <c:v>128750</c:v>
                </c:pt>
                <c:pt idx="202" formatCode="0.0">
                  <c:v>151180</c:v>
                </c:pt>
                <c:pt idx="203" formatCode="0.0">
                  <c:v>174440</c:v>
                </c:pt>
                <c:pt idx="204" formatCode="0.0">
                  <c:v>198410</c:v>
                </c:pt>
                <c:pt idx="205" formatCode="0.0">
                  <c:v>223010</c:v>
                </c:pt>
                <c:pt idx="206" formatCode="0.0">
                  <c:v>248140</c:v>
                </c:pt>
                <c:pt idx="207" formatCode="0.0">
                  <c:v>273740</c:v>
                </c:pt>
                <c:pt idx="208" formatCode="0.0">
                  <c:v>299750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3.5000000000000005E-3</c:v>
                </c:pt>
                <c:pt idx="29">
                  <c:v>3.6999999999999997E-3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5.0000000000000001E-3</c:v>
                </c:pt>
                <c:pt idx="35">
                  <c:v>5.3E-3</c:v>
                </c:pt>
                <c:pt idx="36">
                  <c:v>5.7000000000000002E-3</c:v>
                </c:pt>
                <c:pt idx="37">
                  <c:v>6.0000000000000001E-3</c:v>
                </c:pt>
                <c:pt idx="38">
                  <c:v>6.3E-3</c:v>
                </c:pt>
                <c:pt idx="39">
                  <c:v>6.6E-3</c:v>
                </c:pt>
                <c:pt idx="40">
                  <c:v>6.9000000000000008E-3</c:v>
                </c:pt>
                <c:pt idx="41">
                  <c:v>7.1999999999999998E-3</c:v>
                </c:pt>
                <c:pt idx="42">
                  <c:v>7.4999999999999997E-3</c:v>
                </c:pt>
                <c:pt idx="43">
                  <c:v>7.7999999999999996E-3</c:v>
                </c:pt>
                <c:pt idx="44">
                  <c:v>8.4000000000000012E-3</c:v>
                </c:pt>
                <c:pt idx="45">
                  <c:v>9.1999999999999998E-3</c:v>
                </c:pt>
                <c:pt idx="46">
                  <c:v>9.9000000000000008E-3</c:v>
                </c:pt>
                <c:pt idx="47">
                  <c:v>1.06E-2</c:v>
                </c:pt>
                <c:pt idx="48">
                  <c:v>1.12E-2</c:v>
                </c:pt>
                <c:pt idx="49">
                  <c:v>1.1899999999999999E-2</c:v>
                </c:pt>
                <c:pt idx="50">
                  <c:v>1.26E-2</c:v>
                </c:pt>
                <c:pt idx="51">
                  <c:v>1.32E-2</c:v>
                </c:pt>
                <c:pt idx="52">
                  <c:v>1.3900000000000001E-2</c:v>
                </c:pt>
                <c:pt idx="53">
                  <c:v>1.5099999999999999E-2</c:v>
                </c:pt>
                <c:pt idx="54">
                  <c:v>1.6400000000000001E-2</c:v>
                </c:pt>
                <c:pt idx="55">
                  <c:v>1.7599999999999998E-2</c:v>
                </c:pt>
                <c:pt idx="56">
                  <c:v>1.8800000000000001E-2</c:v>
                </c:pt>
                <c:pt idx="57">
                  <c:v>1.9900000000000001E-2</c:v>
                </c:pt>
                <c:pt idx="58">
                  <c:v>2.0999999999999998E-2</c:v>
                </c:pt>
                <c:pt idx="59">
                  <c:v>2.3300000000000001E-2</c:v>
                </c:pt>
                <c:pt idx="60">
                  <c:v>2.5399999999999999E-2</c:v>
                </c:pt>
                <c:pt idx="61">
                  <c:v>2.7500000000000004E-2</c:v>
                </c:pt>
                <c:pt idx="62">
                  <c:v>2.9499999999999998E-2</c:v>
                </c:pt>
                <c:pt idx="63">
                  <c:v>3.15E-2</c:v>
                </c:pt>
                <c:pt idx="64">
                  <c:v>3.3399999999999999E-2</c:v>
                </c:pt>
                <c:pt idx="65">
                  <c:v>3.5299999999999998E-2</c:v>
                </c:pt>
                <c:pt idx="66">
                  <c:v>3.7100000000000001E-2</c:v>
                </c:pt>
                <c:pt idx="67">
                  <c:v>3.8900000000000004E-2</c:v>
                </c:pt>
                <c:pt idx="68">
                  <c:v>4.07E-2</c:v>
                </c:pt>
                <c:pt idx="69">
                  <c:v>4.24E-2</c:v>
                </c:pt>
                <c:pt idx="70">
                  <c:v>4.58E-2</c:v>
                </c:pt>
                <c:pt idx="71">
                  <c:v>4.9799999999999997E-2</c:v>
                </c:pt>
                <c:pt idx="72">
                  <c:v>5.3700000000000005E-2</c:v>
                </c:pt>
                <c:pt idx="73">
                  <c:v>5.7399999999999993E-2</c:v>
                </c:pt>
                <c:pt idx="74">
                  <c:v>6.0999999999999999E-2</c:v>
                </c:pt>
                <c:pt idx="75">
                  <c:v>6.4399999999999999E-2</c:v>
                </c:pt>
                <c:pt idx="76">
                  <c:v>6.7600000000000007E-2</c:v>
                </c:pt>
                <c:pt idx="77">
                  <c:v>7.0699999999999999E-2</c:v>
                </c:pt>
                <c:pt idx="78">
                  <c:v>7.3700000000000002E-2</c:v>
                </c:pt>
                <c:pt idx="79">
                  <c:v>7.9600000000000004E-2</c:v>
                </c:pt>
                <c:pt idx="80">
                  <c:v>8.5099999999999995E-2</c:v>
                </c:pt>
                <c:pt idx="81">
                  <c:v>9.01E-2</c:v>
                </c:pt>
                <c:pt idx="82">
                  <c:v>9.4799999999999995E-2</c:v>
                </c:pt>
                <c:pt idx="83">
                  <c:v>9.9199999999999997E-2</c:v>
                </c:pt>
                <c:pt idx="84">
                  <c:v>0.10340000000000001</c:v>
                </c:pt>
                <c:pt idx="85">
                  <c:v>0.1115</c:v>
                </c:pt>
                <c:pt idx="86">
                  <c:v>0.1187</c:v>
                </c:pt>
                <c:pt idx="87">
                  <c:v>0.12509999999999999</c:v>
                </c:pt>
                <c:pt idx="88">
                  <c:v>0.1308</c:v>
                </c:pt>
                <c:pt idx="89">
                  <c:v>0.13600000000000001</c:v>
                </c:pt>
                <c:pt idx="90">
                  <c:v>0.14069999999999999</c:v>
                </c:pt>
                <c:pt idx="91">
                  <c:v>0.14510000000000001</c:v>
                </c:pt>
                <c:pt idx="92">
                  <c:v>0.14899999999999999</c:v>
                </c:pt>
                <c:pt idx="93">
                  <c:v>0.1527</c:v>
                </c:pt>
                <c:pt idx="94">
                  <c:v>0.15609999999999999</c:v>
                </c:pt>
                <c:pt idx="95">
                  <c:v>0.1593</c:v>
                </c:pt>
                <c:pt idx="96">
                  <c:v>0.16599999999999998</c:v>
                </c:pt>
                <c:pt idx="97">
                  <c:v>0.1736</c:v>
                </c:pt>
                <c:pt idx="98">
                  <c:v>0.1802</c:v>
                </c:pt>
                <c:pt idx="99">
                  <c:v>0.186</c:v>
                </c:pt>
                <c:pt idx="100">
                  <c:v>0.191</c:v>
                </c:pt>
                <c:pt idx="101">
                  <c:v>0.19550000000000001</c:v>
                </c:pt>
                <c:pt idx="102">
                  <c:v>0.19950000000000001</c:v>
                </c:pt>
                <c:pt idx="103">
                  <c:v>0.2031</c:v>
                </c:pt>
                <c:pt idx="104">
                  <c:v>0.20630000000000001</c:v>
                </c:pt>
                <c:pt idx="105">
                  <c:v>0.21389999999999998</c:v>
                </c:pt>
                <c:pt idx="106">
                  <c:v>0.22020000000000001</c:v>
                </c:pt>
                <c:pt idx="107">
                  <c:v>0.22559999999999997</c:v>
                </c:pt>
                <c:pt idx="108">
                  <c:v>0.2303</c:v>
                </c:pt>
                <c:pt idx="109">
                  <c:v>0.23430000000000001</c:v>
                </c:pt>
                <c:pt idx="110">
                  <c:v>0.2379</c:v>
                </c:pt>
                <c:pt idx="111">
                  <c:v>0.24729999999999999</c:v>
                </c:pt>
                <c:pt idx="112">
                  <c:v>0.25509999999999999</c:v>
                </c:pt>
                <c:pt idx="113">
                  <c:v>0.26169999999999999</c:v>
                </c:pt>
                <c:pt idx="114">
                  <c:v>0.26739999999999997</c:v>
                </c:pt>
                <c:pt idx="115">
                  <c:v>0.27250000000000002</c:v>
                </c:pt>
                <c:pt idx="116">
                  <c:v>0.27710000000000001</c:v>
                </c:pt>
                <c:pt idx="117">
                  <c:v>0.28129999999999999</c:v>
                </c:pt>
                <c:pt idx="118">
                  <c:v>0.28510000000000002</c:v>
                </c:pt>
                <c:pt idx="119">
                  <c:v>0.2888</c:v>
                </c:pt>
                <c:pt idx="120">
                  <c:v>0.29220000000000002</c:v>
                </c:pt>
                <c:pt idx="121">
                  <c:v>0.2954</c:v>
                </c:pt>
                <c:pt idx="122">
                  <c:v>0.30619999999999997</c:v>
                </c:pt>
                <c:pt idx="123">
                  <c:v>0.3211</c:v>
                </c:pt>
                <c:pt idx="124">
                  <c:v>0.33479999999999999</c:v>
                </c:pt>
                <c:pt idx="125">
                  <c:v>0.34770000000000001</c:v>
                </c:pt>
                <c:pt idx="126">
                  <c:v>0.3599</c:v>
                </c:pt>
                <c:pt idx="127">
                  <c:v>0.37170000000000003</c:v>
                </c:pt>
                <c:pt idx="128">
                  <c:v>0.3831</c:v>
                </c:pt>
                <c:pt idx="129">
                  <c:v>0.39419999999999999</c:v>
                </c:pt>
                <c:pt idx="130">
                  <c:v>0.40519999999999995</c:v>
                </c:pt>
                <c:pt idx="131">
                  <c:v>0.44589999999999996</c:v>
                </c:pt>
                <c:pt idx="132">
                  <c:v>0.48449999999999999</c:v>
                </c:pt>
                <c:pt idx="133">
                  <c:v>0.52149999999999996</c:v>
                </c:pt>
                <c:pt idx="134">
                  <c:v>0.55740000000000001</c:v>
                </c:pt>
                <c:pt idx="135">
                  <c:v>0.59250000000000003</c:v>
                </c:pt>
                <c:pt idx="136">
                  <c:v>0.62690000000000001</c:v>
                </c:pt>
                <c:pt idx="137">
                  <c:v>0.75429999999999997</c:v>
                </c:pt>
                <c:pt idx="138">
                  <c:v>0.86980000000000002</c:v>
                </c:pt>
                <c:pt idx="139">
                  <c:v>0.97739999999999994</c:v>
                </c:pt>
                <c:pt idx="140" formatCode="0.00">
                  <c:v>1.08</c:v>
                </c:pt>
                <c:pt idx="141" formatCode="0.00">
                  <c:v>1.18</c:v>
                </c:pt>
                <c:pt idx="142" formatCode="0.00">
                  <c:v>1.28</c:v>
                </c:pt>
                <c:pt idx="143" formatCode="0.00">
                  <c:v>1.38</c:v>
                </c:pt>
                <c:pt idx="144" formatCode="0.00">
                  <c:v>1.47</c:v>
                </c:pt>
                <c:pt idx="145" formatCode="0.00">
                  <c:v>1.57</c:v>
                </c:pt>
                <c:pt idx="146" formatCode="0.00">
                  <c:v>1.66</c:v>
                </c:pt>
                <c:pt idx="147" formatCode="0.00">
                  <c:v>1.75</c:v>
                </c:pt>
                <c:pt idx="148" formatCode="0.00">
                  <c:v>2.1</c:v>
                </c:pt>
                <c:pt idx="149" formatCode="0.00">
                  <c:v>2.59</c:v>
                </c:pt>
                <c:pt idx="150" formatCode="0.00">
                  <c:v>3.05</c:v>
                </c:pt>
                <c:pt idx="151" formatCode="0.00">
                  <c:v>3.48</c:v>
                </c:pt>
                <c:pt idx="152" formatCode="0.00">
                  <c:v>3.9</c:v>
                </c:pt>
                <c:pt idx="153" formatCode="0.00">
                  <c:v>4.3099999999999996</c:v>
                </c:pt>
                <c:pt idx="154" formatCode="0.00">
                  <c:v>4.72</c:v>
                </c:pt>
                <c:pt idx="155" formatCode="0.00">
                  <c:v>5.12</c:v>
                </c:pt>
                <c:pt idx="156" formatCode="0.00">
                  <c:v>5.52</c:v>
                </c:pt>
                <c:pt idx="157" formatCode="0.00">
                  <c:v>7.03</c:v>
                </c:pt>
                <c:pt idx="158" formatCode="0.00">
                  <c:v>8.44</c:v>
                </c:pt>
                <c:pt idx="159" formatCode="0.00">
                  <c:v>9.8000000000000007</c:v>
                </c:pt>
                <c:pt idx="160" formatCode="0.00">
                  <c:v>11.13</c:v>
                </c:pt>
                <c:pt idx="161" formatCode="0.00">
                  <c:v>12.46</c:v>
                </c:pt>
                <c:pt idx="162" formatCode="0.00">
                  <c:v>13.79</c:v>
                </c:pt>
                <c:pt idx="163" formatCode="0.00">
                  <c:v>18.77</c:v>
                </c:pt>
                <c:pt idx="164" formatCode="0.00">
                  <c:v>23.39</c:v>
                </c:pt>
                <c:pt idx="165" formatCode="0.00">
                  <c:v>27.85</c:v>
                </c:pt>
                <c:pt idx="166" formatCode="0.00">
                  <c:v>32.229999999999997</c:v>
                </c:pt>
                <c:pt idx="167" formatCode="0.00">
                  <c:v>36.56</c:v>
                </c:pt>
                <c:pt idx="168" formatCode="0.00">
                  <c:v>40.89</c:v>
                </c:pt>
                <c:pt idx="169" formatCode="0.00">
                  <c:v>45.24</c:v>
                </c:pt>
                <c:pt idx="170" formatCode="0.00">
                  <c:v>49.64</c:v>
                </c:pt>
                <c:pt idx="171" formatCode="0.00">
                  <c:v>54.08</c:v>
                </c:pt>
                <c:pt idx="172" formatCode="0.00">
                  <c:v>58.56</c:v>
                </c:pt>
                <c:pt idx="173" formatCode="0.00">
                  <c:v>63.1</c:v>
                </c:pt>
                <c:pt idx="174" formatCode="0.00">
                  <c:v>80.459999999999994</c:v>
                </c:pt>
                <c:pt idx="175" formatCode="0.00">
                  <c:v>105.38</c:v>
                </c:pt>
                <c:pt idx="176" formatCode="0.00">
                  <c:v>128.9</c:v>
                </c:pt>
                <c:pt idx="177" formatCode="0.00">
                  <c:v>151.83000000000001</c:v>
                </c:pt>
                <c:pt idx="178" formatCode="0.00">
                  <c:v>174.54</c:v>
                </c:pt>
                <c:pt idx="179" formatCode="0.00">
                  <c:v>197.2</c:v>
                </c:pt>
                <c:pt idx="180" formatCode="0.00">
                  <c:v>219.91</c:v>
                </c:pt>
                <c:pt idx="181" formatCode="0.00">
                  <c:v>242.72</c:v>
                </c:pt>
                <c:pt idx="182" formatCode="0.00">
                  <c:v>265.67</c:v>
                </c:pt>
                <c:pt idx="183" formatCode="0.00">
                  <c:v>352.12</c:v>
                </c:pt>
                <c:pt idx="184" formatCode="0.00">
                  <c:v>432.29</c:v>
                </c:pt>
                <c:pt idx="185" formatCode="0.00">
                  <c:v>509.45</c:v>
                </c:pt>
                <c:pt idx="186" formatCode="0.00">
                  <c:v>585</c:v>
                </c:pt>
                <c:pt idx="187" formatCode="0.00">
                  <c:v>659.62</c:v>
                </c:pt>
                <c:pt idx="188" formatCode="0.00">
                  <c:v>733.69</c:v>
                </c:pt>
                <c:pt idx="189" formatCode="0.0">
                  <c:v>1010</c:v>
                </c:pt>
                <c:pt idx="190" formatCode="0.0">
                  <c:v>1250</c:v>
                </c:pt>
                <c:pt idx="191" formatCode="0.0">
                  <c:v>1490</c:v>
                </c:pt>
                <c:pt idx="192" formatCode="0.0">
                  <c:v>1710</c:v>
                </c:pt>
                <c:pt idx="193" formatCode="0.0">
                  <c:v>1930</c:v>
                </c:pt>
                <c:pt idx="194" formatCode="0.0">
                  <c:v>2150</c:v>
                </c:pt>
                <c:pt idx="195" formatCode="0.0">
                  <c:v>2360</c:v>
                </c:pt>
                <c:pt idx="196" formatCode="0.0">
                  <c:v>2570</c:v>
                </c:pt>
                <c:pt idx="197" formatCode="0.0">
                  <c:v>2780</c:v>
                </c:pt>
                <c:pt idx="198" formatCode="0.0">
                  <c:v>2990</c:v>
                </c:pt>
                <c:pt idx="199" formatCode="0.0">
                  <c:v>3190</c:v>
                </c:pt>
                <c:pt idx="200" formatCode="0.0">
                  <c:v>3940</c:v>
                </c:pt>
                <c:pt idx="201" formatCode="0.0">
                  <c:v>4980</c:v>
                </c:pt>
                <c:pt idx="202" formatCode="0.0">
                  <c:v>5900</c:v>
                </c:pt>
                <c:pt idx="203" formatCode="0.0">
                  <c:v>6760</c:v>
                </c:pt>
                <c:pt idx="204" formatCode="0.0">
                  <c:v>7560</c:v>
                </c:pt>
                <c:pt idx="205" formatCode="0.0">
                  <c:v>8320</c:v>
                </c:pt>
                <c:pt idx="206" formatCode="0.0">
                  <c:v>9050</c:v>
                </c:pt>
                <c:pt idx="207" formatCode="0.0">
                  <c:v>9750</c:v>
                </c:pt>
                <c:pt idx="208" formatCode="0.0">
                  <c:v>10420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srim40Ar_Mylar!$D$20:$D$228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srim40Ar_Mylar!$P$20:$P$228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3.6999999999999997E-3</c:v>
                </c:pt>
                <c:pt idx="34">
                  <c:v>3.8999999999999998E-3</c:v>
                </c:pt>
                <c:pt idx="35">
                  <c:v>4.2000000000000006E-3</c:v>
                </c:pt>
                <c:pt idx="36">
                  <c:v>4.4999999999999997E-3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5.4999999999999997E-3</c:v>
                </c:pt>
                <c:pt idx="41">
                  <c:v>5.8000000000000005E-3</c:v>
                </c:pt>
                <c:pt idx="42">
                  <c:v>6.0000000000000001E-3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7.2999999999999992E-3</c:v>
                </c:pt>
                <c:pt idx="46">
                  <c:v>7.9000000000000008E-3</c:v>
                </c:pt>
                <c:pt idx="47">
                  <c:v>8.4000000000000012E-3</c:v>
                </c:pt>
                <c:pt idx="48">
                  <c:v>8.9999999999999993E-3</c:v>
                </c:pt>
                <c:pt idx="49">
                  <c:v>9.4999999999999998E-3</c:v>
                </c:pt>
                <c:pt idx="50">
                  <c:v>0.01</c:v>
                </c:pt>
                <c:pt idx="51">
                  <c:v>1.06E-2</c:v>
                </c:pt>
                <c:pt idx="52">
                  <c:v>1.11E-2</c:v>
                </c:pt>
                <c:pt idx="53">
                  <c:v>1.21E-2</c:v>
                </c:pt>
                <c:pt idx="54">
                  <c:v>1.3100000000000001E-2</c:v>
                </c:pt>
                <c:pt idx="55">
                  <c:v>1.4099999999999998E-2</c:v>
                </c:pt>
                <c:pt idx="56">
                  <c:v>1.5099999999999999E-2</c:v>
                </c:pt>
                <c:pt idx="57">
                  <c:v>1.61E-2</c:v>
                </c:pt>
                <c:pt idx="58">
                  <c:v>1.7000000000000001E-2</c:v>
                </c:pt>
                <c:pt idx="59">
                  <c:v>1.89E-2</c:v>
                </c:pt>
                <c:pt idx="60">
                  <c:v>2.0799999999999999E-2</c:v>
                </c:pt>
                <c:pt idx="61">
                  <c:v>2.2600000000000002E-2</c:v>
                </c:pt>
                <c:pt idx="62">
                  <c:v>2.4399999999999998E-2</c:v>
                </c:pt>
                <c:pt idx="63">
                  <c:v>2.6200000000000001E-2</c:v>
                </c:pt>
                <c:pt idx="64">
                  <c:v>2.7900000000000001E-2</c:v>
                </c:pt>
                <c:pt idx="65">
                  <c:v>2.9699999999999997E-2</c:v>
                </c:pt>
                <c:pt idx="66">
                  <c:v>3.1399999999999997E-2</c:v>
                </c:pt>
                <c:pt idx="67">
                  <c:v>3.3100000000000004E-2</c:v>
                </c:pt>
                <c:pt idx="68">
                  <c:v>3.4799999999999998E-2</c:v>
                </c:pt>
                <c:pt idx="69">
                  <c:v>3.6499999999999998E-2</c:v>
                </c:pt>
                <c:pt idx="70">
                  <c:v>3.9800000000000002E-2</c:v>
                </c:pt>
                <c:pt idx="71">
                  <c:v>4.3900000000000002E-2</c:v>
                </c:pt>
                <c:pt idx="72">
                  <c:v>4.7899999999999998E-2</c:v>
                </c:pt>
                <c:pt idx="73">
                  <c:v>5.1799999999999999E-2</c:v>
                </c:pt>
                <c:pt idx="74">
                  <c:v>5.5600000000000004E-2</c:v>
                </c:pt>
                <c:pt idx="75">
                  <c:v>5.9299999999999999E-2</c:v>
                </c:pt>
                <c:pt idx="76">
                  <c:v>6.3E-2</c:v>
                </c:pt>
                <c:pt idx="77">
                  <c:v>6.6600000000000006E-2</c:v>
                </c:pt>
                <c:pt idx="78">
                  <c:v>7.0099999999999996E-2</c:v>
                </c:pt>
                <c:pt idx="79">
                  <c:v>7.6800000000000007E-2</c:v>
                </c:pt>
                <c:pt idx="80">
                  <c:v>8.3299999999999999E-2</c:v>
                </c:pt>
                <c:pt idx="81">
                  <c:v>8.9599999999999999E-2</c:v>
                </c:pt>
                <c:pt idx="82">
                  <c:v>9.5500000000000002E-2</c:v>
                </c:pt>
                <c:pt idx="83">
                  <c:v>0.10129999999999999</c:v>
                </c:pt>
                <c:pt idx="84">
                  <c:v>0.10680000000000001</c:v>
                </c:pt>
                <c:pt idx="85">
                  <c:v>0.11710000000000001</c:v>
                </c:pt>
                <c:pt idx="86">
                  <c:v>0.12659999999999999</c:v>
                </c:pt>
                <c:pt idx="87">
                  <c:v>0.13540000000000002</c:v>
                </c:pt>
                <c:pt idx="88">
                  <c:v>0.14360000000000001</c:v>
                </c:pt>
                <c:pt idx="89">
                  <c:v>0.1512</c:v>
                </c:pt>
                <c:pt idx="90">
                  <c:v>0.1583</c:v>
                </c:pt>
                <c:pt idx="91">
                  <c:v>0.16499999999999998</c:v>
                </c:pt>
                <c:pt idx="92">
                  <c:v>0.17130000000000001</c:v>
                </c:pt>
                <c:pt idx="93">
                  <c:v>0.17709999999999998</c:v>
                </c:pt>
                <c:pt idx="94">
                  <c:v>0.1827</c:v>
                </c:pt>
                <c:pt idx="95">
                  <c:v>0.188</c:v>
                </c:pt>
                <c:pt idx="96">
                  <c:v>0.19770000000000001</c:v>
                </c:pt>
                <c:pt idx="97">
                  <c:v>0.20849999999999999</c:v>
                </c:pt>
                <c:pt idx="98">
                  <c:v>0.21820000000000001</c:v>
                </c:pt>
                <c:pt idx="99">
                  <c:v>0.22679999999999997</c:v>
                </c:pt>
                <c:pt idx="100">
                  <c:v>0.2346</c:v>
                </c:pt>
                <c:pt idx="101">
                  <c:v>0.24169999999999997</c:v>
                </c:pt>
                <c:pt idx="102">
                  <c:v>0.24809999999999999</c:v>
                </c:pt>
                <c:pt idx="103">
                  <c:v>0.25409999999999999</c:v>
                </c:pt>
                <c:pt idx="104">
                  <c:v>0.25950000000000001</c:v>
                </c:pt>
                <c:pt idx="105">
                  <c:v>0.26910000000000001</c:v>
                </c:pt>
                <c:pt idx="106">
                  <c:v>0.27739999999999998</c:v>
                </c:pt>
                <c:pt idx="107">
                  <c:v>0.28460000000000002</c:v>
                </c:pt>
                <c:pt idx="108">
                  <c:v>0.29100000000000004</c:v>
                </c:pt>
                <c:pt idx="109">
                  <c:v>0.29660000000000003</c:v>
                </c:pt>
                <c:pt idx="110">
                  <c:v>0.30169999999999997</c:v>
                </c:pt>
                <c:pt idx="111">
                  <c:v>0.31030000000000002</c:v>
                </c:pt>
                <c:pt idx="112">
                  <c:v>0.31759999999999999</c:v>
                </c:pt>
                <c:pt idx="113">
                  <c:v>0.32379999999999998</c:v>
                </c:pt>
                <c:pt idx="114">
                  <c:v>0.32919999999999999</c:v>
                </c:pt>
                <c:pt idx="115">
                  <c:v>0.33399999999999996</c:v>
                </c:pt>
                <c:pt idx="116">
                  <c:v>0.3382</c:v>
                </c:pt>
                <c:pt idx="117">
                  <c:v>0.34209999999999996</c:v>
                </c:pt>
                <c:pt idx="118">
                  <c:v>0.34570000000000001</c:v>
                </c:pt>
                <c:pt idx="119">
                  <c:v>0.34889999999999999</c:v>
                </c:pt>
                <c:pt idx="120">
                  <c:v>0.35199999999999998</c:v>
                </c:pt>
                <c:pt idx="121">
                  <c:v>0.3548</c:v>
                </c:pt>
                <c:pt idx="122">
                  <c:v>0.36</c:v>
                </c:pt>
                <c:pt idx="123">
                  <c:v>0.36580000000000001</c:v>
                </c:pt>
                <c:pt idx="124">
                  <c:v>0.371</c:v>
                </c:pt>
                <c:pt idx="125">
                  <c:v>0.37570000000000003</c:v>
                </c:pt>
                <c:pt idx="126">
                  <c:v>0.38019999999999998</c:v>
                </c:pt>
                <c:pt idx="127">
                  <c:v>0.38429999999999997</c:v>
                </c:pt>
                <c:pt idx="128">
                  <c:v>0.38829999999999998</c:v>
                </c:pt>
                <c:pt idx="129">
                  <c:v>0.39219999999999999</c:v>
                </c:pt>
                <c:pt idx="130">
                  <c:v>0.39580000000000004</c:v>
                </c:pt>
                <c:pt idx="131">
                  <c:v>0.40289999999999998</c:v>
                </c:pt>
                <c:pt idx="132">
                  <c:v>0.40970000000000006</c:v>
                </c:pt>
                <c:pt idx="133">
                  <c:v>0.41639999999999999</c:v>
                </c:pt>
                <c:pt idx="134">
                  <c:v>0.4229</c:v>
                </c:pt>
                <c:pt idx="135">
                  <c:v>0.42930000000000001</c:v>
                </c:pt>
                <c:pt idx="136">
                  <c:v>0.43570000000000003</c:v>
                </c:pt>
                <c:pt idx="137">
                  <c:v>0.4486</c:v>
                </c:pt>
                <c:pt idx="138">
                  <c:v>0.46150000000000002</c:v>
                </c:pt>
                <c:pt idx="139">
                  <c:v>0.47450000000000003</c:v>
                </c:pt>
                <c:pt idx="140">
                  <c:v>0.48780000000000001</c:v>
                </c:pt>
                <c:pt idx="141">
                  <c:v>0.50129999999999997</c:v>
                </c:pt>
                <c:pt idx="142">
                  <c:v>0.51519999999999999</c:v>
                </c:pt>
                <c:pt idx="143">
                  <c:v>0.52949999999999997</c:v>
                </c:pt>
                <c:pt idx="144">
                  <c:v>0.54410000000000003</c:v>
                </c:pt>
                <c:pt idx="145">
                  <c:v>0.55910000000000004</c:v>
                </c:pt>
                <c:pt idx="146">
                  <c:v>0.57450000000000001</c:v>
                </c:pt>
                <c:pt idx="147">
                  <c:v>0.59029999999999994</c:v>
                </c:pt>
                <c:pt idx="148">
                  <c:v>0.62290000000000001</c:v>
                </c:pt>
                <c:pt idx="149">
                  <c:v>0.66589999999999994</c:v>
                </c:pt>
                <c:pt idx="150">
                  <c:v>0.71109999999999995</c:v>
                </c:pt>
                <c:pt idx="151">
                  <c:v>0.75860000000000005</c:v>
                </c:pt>
                <c:pt idx="152">
                  <c:v>0.80840000000000001</c:v>
                </c:pt>
                <c:pt idx="153">
                  <c:v>0.86029999999999995</c:v>
                </c:pt>
                <c:pt idx="154">
                  <c:v>0.91439999999999999</c:v>
                </c:pt>
                <c:pt idx="155">
                  <c:v>0.97050000000000003</c:v>
                </c:pt>
                <c:pt idx="156" formatCode="0.00">
                  <c:v>1.03</c:v>
                </c:pt>
                <c:pt idx="157" formatCode="0.00">
                  <c:v>1.1499999999999999</c:v>
                </c:pt>
                <c:pt idx="158" formatCode="0.00">
                  <c:v>1.28</c:v>
                </c:pt>
                <c:pt idx="159" formatCode="0.00">
                  <c:v>1.42</c:v>
                </c:pt>
                <c:pt idx="160" formatCode="0.00">
                  <c:v>1.57</c:v>
                </c:pt>
                <c:pt idx="161" formatCode="0.00">
                  <c:v>1.72</c:v>
                </c:pt>
                <c:pt idx="162" formatCode="0.00">
                  <c:v>1.89</c:v>
                </c:pt>
                <c:pt idx="163" formatCode="0.00">
                  <c:v>2.2400000000000002</c:v>
                </c:pt>
                <c:pt idx="164" formatCode="0.00">
                  <c:v>2.62</c:v>
                </c:pt>
                <c:pt idx="165" formatCode="0.00">
                  <c:v>3.03</c:v>
                </c:pt>
                <c:pt idx="166" formatCode="0.00">
                  <c:v>3.47</c:v>
                </c:pt>
                <c:pt idx="167" formatCode="0.00">
                  <c:v>3.94</c:v>
                </c:pt>
                <c:pt idx="168" formatCode="0.00">
                  <c:v>4.42</c:v>
                </c:pt>
                <c:pt idx="169" formatCode="0.00">
                  <c:v>4.9400000000000004</c:v>
                </c:pt>
                <c:pt idx="170" formatCode="0.00">
                  <c:v>5.48</c:v>
                </c:pt>
                <c:pt idx="171" formatCode="0.00">
                  <c:v>6.04</c:v>
                </c:pt>
                <c:pt idx="172" formatCode="0.00">
                  <c:v>6.63</c:v>
                </c:pt>
                <c:pt idx="173" formatCode="0.00">
                  <c:v>7.24</c:v>
                </c:pt>
                <c:pt idx="174" formatCode="0.00">
                  <c:v>8.5399999999999991</c:v>
                </c:pt>
                <c:pt idx="175" formatCode="0.00">
                  <c:v>10.29</c:v>
                </c:pt>
                <c:pt idx="176" formatCode="0.00">
                  <c:v>12.19</c:v>
                </c:pt>
                <c:pt idx="177" formatCode="0.00">
                  <c:v>14.23</c:v>
                </c:pt>
                <c:pt idx="178" formatCode="0.00">
                  <c:v>16.399999999999999</c:v>
                </c:pt>
                <c:pt idx="179" formatCode="0.00">
                  <c:v>18.7</c:v>
                </c:pt>
                <c:pt idx="180" formatCode="0.00">
                  <c:v>21.13</c:v>
                </c:pt>
                <c:pt idx="181" formatCode="0.00">
                  <c:v>23.69</c:v>
                </c:pt>
                <c:pt idx="182" formatCode="0.00">
                  <c:v>26.36</c:v>
                </c:pt>
                <c:pt idx="183" formatCode="0.00">
                  <c:v>32.049999999999997</c:v>
                </c:pt>
                <c:pt idx="184" formatCode="0.00">
                  <c:v>38.17</c:v>
                </c:pt>
                <c:pt idx="185" formatCode="0.00">
                  <c:v>44.7</c:v>
                </c:pt>
                <c:pt idx="186" formatCode="0.00">
                  <c:v>51.62</c:v>
                </c:pt>
                <c:pt idx="187" formatCode="0.00">
                  <c:v>58.9</c:v>
                </c:pt>
                <c:pt idx="188" formatCode="0.00">
                  <c:v>66.510000000000005</c:v>
                </c:pt>
                <c:pt idx="189" formatCode="0.00">
                  <c:v>82.69</c:v>
                </c:pt>
                <c:pt idx="190" formatCode="0.00">
                  <c:v>100</c:v>
                </c:pt>
                <c:pt idx="191" formatCode="0.00">
                  <c:v>118.34</c:v>
                </c:pt>
                <c:pt idx="192" formatCode="0.00">
                  <c:v>137.57</c:v>
                </c:pt>
                <c:pt idx="193" formatCode="0.00">
                  <c:v>157.61000000000001</c:v>
                </c:pt>
                <c:pt idx="194" formatCode="0.00">
                  <c:v>178.37</c:v>
                </c:pt>
                <c:pt idx="195" formatCode="0.00">
                  <c:v>199.76</c:v>
                </c:pt>
                <c:pt idx="196" formatCode="0.00">
                  <c:v>221.72</c:v>
                </c:pt>
                <c:pt idx="197" formatCode="0.00">
                  <c:v>244.18</c:v>
                </c:pt>
                <c:pt idx="198" formatCode="0.00">
                  <c:v>267.08999999999997</c:v>
                </c:pt>
                <c:pt idx="199" formatCode="0.00">
                  <c:v>290.39999999999998</c:v>
                </c:pt>
                <c:pt idx="200" formatCode="0.00">
                  <c:v>338.03</c:v>
                </c:pt>
                <c:pt idx="201" formatCode="0.00">
                  <c:v>399.05</c:v>
                </c:pt>
                <c:pt idx="202" formatCode="0.00">
                  <c:v>461.26</c:v>
                </c:pt>
                <c:pt idx="203" formatCode="0.00">
                  <c:v>524.25</c:v>
                </c:pt>
                <c:pt idx="204" formatCode="0.00">
                  <c:v>587.71</c:v>
                </c:pt>
                <c:pt idx="205" formatCode="0.00">
                  <c:v>651.38</c:v>
                </c:pt>
                <c:pt idx="206" formatCode="0.00">
                  <c:v>715.08</c:v>
                </c:pt>
                <c:pt idx="207" formatCode="0.00">
                  <c:v>778.65</c:v>
                </c:pt>
                <c:pt idx="208" formatCode="0.00">
                  <c:v>841.96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7832"/>
        <c:axId val="480857440"/>
      </c:scatterChart>
      <c:valAx>
        <c:axId val="4808578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7440"/>
        <c:crosses val="autoZero"/>
        <c:crossBetween val="midCat"/>
        <c:majorUnit val="10"/>
      </c:valAx>
      <c:valAx>
        <c:axId val="48085744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78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srim40Ar_EJ212!$P$5</c:f>
          <c:strCache>
            <c:ptCount val="1"/>
            <c:pt idx="0">
              <c:v>srim40Ar_EJ212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srim40Ar_EJ212!$E$20:$E$228</c:f>
              <c:numCache>
                <c:formatCode>0.000E+00</c:formatCode>
                <c:ptCount val="209"/>
                <c:pt idx="0">
                  <c:v>0.19070000000000001</c:v>
                </c:pt>
                <c:pt idx="1">
                  <c:v>0.20230000000000001</c:v>
                </c:pt>
                <c:pt idx="2">
                  <c:v>0.2132</c:v>
                </c:pt>
                <c:pt idx="3">
                  <c:v>0.22359999999999999</c:v>
                </c:pt>
                <c:pt idx="4">
                  <c:v>0.2336</c:v>
                </c:pt>
                <c:pt idx="5">
                  <c:v>0.24310000000000001</c:v>
                </c:pt>
                <c:pt idx="6">
                  <c:v>0.25230000000000002</c:v>
                </c:pt>
                <c:pt idx="7">
                  <c:v>0.2697</c:v>
                </c:pt>
                <c:pt idx="8">
                  <c:v>0.28610000000000002</c:v>
                </c:pt>
                <c:pt idx="9">
                  <c:v>0.30159999999999998</c:v>
                </c:pt>
                <c:pt idx="10">
                  <c:v>0.31630000000000003</c:v>
                </c:pt>
                <c:pt idx="11">
                  <c:v>0.33029999999999998</c:v>
                </c:pt>
                <c:pt idx="12">
                  <c:v>0.34379999999999999</c:v>
                </c:pt>
                <c:pt idx="13">
                  <c:v>0.35680000000000001</c:v>
                </c:pt>
                <c:pt idx="14">
                  <c:v>0.36930000000000002</c:v>
                </c:pt>
                <c:pt idx="15">
                  <c:v>0.38150000000000001</c:v>
                </c:pt>
                <c:pt idx="16">
                  <c:v>0.39319999999999999</c:v>
                </c:pt>
                <c:pt idx="17">
                  <c:v>0.40460000000000002</c:v>
                </c:pt>
                <c:pt idx="18">
                  <c:v>0.42649999999999999</c:v>
                </c:pt>
                <c:pt idx="19">
                  <c:v>0.45229999999999998</c:v>
                </c:pt>
                <c:pt idx="20">
                  <c:v>0.4768</c:v>
                </c:pt>
                <c:pt idx="21">
                  <c:v>0.50009999999999999</c:v>
                </c:pt>
                <c:pt idx="22">
                  <c:v>0.52229999999999999</c:v>
                </c:pt>
                <c:pt idx="23">
                  <c:v>0.54369999999999996</c:v>
                </c:pt>
                <c:pt idx="24">
                  <c:v>0.56420000000000003</c:v>
                </c:pt>
                <c:pt idx="25">
                  <c:v>0.58399999999999996</c:v>
                </c:pt>
                <c:pt idx="26">
                  <c:v>0.60309999999999997</c:v>
                </c:pt>
                <c:pt idx="27">
                  <c:v>0.63970000000000005</c:v>
                </c:pt>
                <c:pt idx="28">
                  <c:v>0.67430000000000001</c:v>
                </c:pt>
                <c:pt idx="29">
                  <c:v>0.70720000000000005</c:v>
                </c:pt>
                <c:pt idx="30">
                  <c:v>0.73870000000000002</c:v>
                </c:pt>
                <c:pt idx="31">
                  <c:v>0.76880000000000004</c:v>
                </c:pt>
                <c:pt idx="32">
                  <c:v>0.79790000000000005</c:v>
                </c:pt>
                <c:pt idx="33">
                  <c:v>0.85299999999999998</c:v>
                </c:pt>
                <c:pt idx="34">
                  <c:v>0.90469999999999995</c:v>
                </c:pt>
                <c:pt idx="35">
                  <c:v>0.9536</c:v>
                </c:pt>
                <c:pt idx="36">
                  <c:v>1</c:v>
                </c:pt>
                <c:pt idx="37">
                  <c:v>1.0449999999999999</c:v>
                </c:pt>
                <c:pt idx="38">
                  <c:v>1.087</c:v>
                </c:pt>
                <c:pt idx="39">
                  <c:v>1.1279999999999999</c:v>
                </c:pt>
                <c:pt idx="40">
                  <c:v>1.1679999999999999</c:v>
                </c:pt>
                <c:pt idx="41">
                  <c:v>1.206</c:v>
                </c:pt>
                <c:pt idx="42">
                  <c:v>1.2430000000000001</c:v>
                </c:pt>
                <c:pt idx="43">
                  <c:v>1.2789999999999999</c:v>
                </c:pt>
                <c:pt idx="44">
                  <c:v>1.349</c:v>
                </c:pt>
                <c:pt idx="45">
                  <c:v>1.431</c:v>
                </c:pt>
                <c:pt idx="46">
                  <c:v>1.508</c:v>
                </c:pt>
                <c:pt idx="47">
                  <c:v>1.581</c:v>
                </c:pt>
                <c:pt idx="48">
                  <c:v>1.6519999999999999</c:v>
                </c:pt>
                <c:pt idx="49">
                  <c:v>1.7190000000000001</c:v>
                </c:pt>
                <c:pt idx="50">
                  <c:v>1.784</c:v>
                </c:pt>
                <c:pt idx="51">
                  <c:v>1.847</c:v>
                </c:pt>
                <c:pt idx="52">
                  <c:v>1.907</c:v>
                </c:pt>
                <c:pt idx="53">
                  <c:v>2.0230000000000001</c:v>
                </c:pt>
                <c:pt idx="54">
                  <c:v>2.133</c:v>
                </c:pt>
                <c:pt idx="55">
                  <c:v>2.2370000000000001</c:v>
                </c:pt>
                <c:pt idx="56">
                  <c:v>2.3359999999999999</c:v>
                </c:pt>
                <c:pt idx="57">
                  <c:v>2.4319999999999999</c:v>
                </c:pt>
                <c:pt idx="58">
                  <c:v>2.5230000000000001</c:v>
                </c:pt>
                <c:pt idx="59">
                  <c:v>2.698</c:v>
                </c:pt>
                <c:pt idx="60">
                  <c:v>2.8050000000000002</c:v>
                </c:pt>
                <c:pt idx="61">
                  <c:v>2.9140000000000001</c:v>
                </c:pt>
                <c:pt idx="62">
                  <c:v>3.0190000000000001</c:v>
                </c:pt>
                <c:pt idx="63">
                  <c:v>3.1179999999999999</c:v>
                </c:pt>
                <c:pt idx="64">
                  <c:v>3.2109999999999999</c:v>
                </c:pt>
                <c:pt idx="65">
                  <c:v>3.298</c:v>
                </c:pt>
                <c:pt idx="66">
                  <c:v>3.38</c:v>
                </c:pt>
                <c:pt idx="67">
                  <c:v>3.456</c:v>
                </c:pt>
                <c:pt idx="68">
                  <c:v>3.5289999999999999</c:v>
                </c:pt>
                <c:pt idx="69">
                  <c:v>3.5979999999999999</c:v>
                </c:pt>
                <c:pt idx="70">
                  <c:v>3.7269999999999999</c:v>
                </c:pt>
                <c:pt idx="71">
                  <c:v>3.875</c:v>
                </c:pt>
                <c:pt idx="72">
                  <c:v>4.0129999999999999</c:v>
                </c:pt>
                <c:pt idx="73">
                  <c:v>4.1420000000000003</c:v>
                </c:pt>
                <c:pt idx="74">
                  <c:v>4.266</c:v>
                </c:pt>
                <c:pt idx="75">
                  <c:v>4.3840000000000003</c:v>
                </c:pt>
                <c:pt idx="76">
                  <c:v>4.4969999999999999</c:v>
                </c:pt>
                <c:pt idx="77">
                  <c:v>4.6059999999999999</c:v>
                </c:pt>
                <c:pt idx="78">
                  <c:v>4.71</c:v>
                </c:pt>
                <c:pt idx="79">
                  <c:v>4.9080000000000004</c:v>
                </c:pt>
                <c:pt idx="80">
                  <c:v>5.0940000000000003</c:v>
                </c:pt>
                <c:pt idx="81">
                  <c:v>5.2690000000000001</c:v>
                </c:pt>
                <c:pt idx="82">
                  <c:v>5.4379999999999997</c:v>
                </c:pt>
                <c:pt idx="83">
                  <c:v>5.601</c:v>
                </c:pt>
                <c:pt idx="84">
                  <c:v>5.7610000000000001</c:v>
                </c:pt>
                <c:pt idx="85">
                  <c:v>6.0720000000000001</c:v>
                </c:pt>
                <c:pt idx="86">
                  <c:v>6.3739999999999997</c:v>
                </c:pt>
                <c:pt idx="87">
                  <c:v>6.6639999999999997</c:v>
                </c:pt>
                <c:pt idx="88">
                  <c:v>6.944</c:v>
                </c:pt>
                <c:pt idx="89">
                  <c:v>7.2130000000000001</c:v>
                </c:pt>
                <c:pt idx="90">
                  <c:v>7.4710000000000001</c:v>
                </c:pt>
                <c:pt idx="91">
                  <c:v>7.7210000000000001</c:v>
                </c:pt>
                <c:pt idx="92">
                  <c:v>7.9619999999999997</c:v>
                </c:pt>
                <c:pt idx="93">
                  <c:v>8.1959999999999997</c:v>
                </c:pt>
                <c:pt idx="94">
                  <c:v>8.423</c:v>
                </c:pt>
                <c:pt idx="95">
                  <c:v>8.6460000000000008</c:v>
                </c:pt>
                <c:pt idx="96">
                  <c:v>9.08</c:v>
                </c:pt>
                <c:pt idx="97">
                  <c:v>9.6059999999999999</c:v>
                </c:pt>
                <c:pt idx="98">
                  <c:v>10.119999999999999</c:v>
                </c:pt>
                <c:pt idx="99">
                  <c:v>10.63</c:v>
                </c:pt>
                <c:pt idx="100">
                  <c:v>11.14</c:v>
                </c:pt>
                <c:pt idx="101">
                  <c:v>11.65</c:v>
                </c:pt>
                <c:pt idx="102">
                  <c:v>12.16</c:v>
                </c:pt>
                <c:pt idx="103">
                  <c:v>12.67</c:v>
                </c:pt>
                <c:pt idx="104">
                  <c:v>13.19</c:v>
                </c:pt>
                <c:pt idx="105">
                  <c:v>14.21</c:v>
                </c:pt>
                <c:pt idx="106">
                  <c:v>15.22</c:v>
                </c:pt>
                <c:pt idx="107">
                  <c:v>16.21</c:v>
                </c:pt>
                <c:pt idx="108">
                  <c:v>17.18</c:v>
                </c:pt>
                <c:pt idx="109">
                  <c:v>18.11</c:v>
                </c:pt>
                <c:pt idx="110">
                  <c:v>19.02</c:v>
                </c:pt>
                <c:pt idx="111">
                  <c:v>20.7</c:v>
                </c:pt>
                <c:pt idx="112">
                  <c:v>22.23</c:v>
                </c:pt>
                <c:pt idx="113">
                  <c:v>23.61</c:v>
                </c:pt>
                <c:pt idx="114">
                  <c:v>24.84</c:v>
                </c:pt>
                <c:pt idx="115">
                  <c:v>25.95</c:v>
                </c:pt>
                <c:pt idx="116">
                  <c:v>26.93</c:v>
                </c:pt>
                <c:pt idx="117">
                  <c:v>27.8</c:v>
                </c:pt>
                <c:pt idx="118">
                  <c:v>28.58</c:v>
                </c:pt>
                <c:pt idx="119">
                  <c:v>29.27</c:v>
                </c:pt>
                <c:pt idx="120">
                  <c:v>29.87</c:v>
                </c:pt>
                <c:pt idx="121">
                  <c:v>30.4</c:v>
                </c:pt>
                <c:pt idx="122">
                  <c:v>31.27</c:v>
                </c:pt>
                <c:pt idx="123">
                  <c:v>32.03</c:v>
                </c:pt>
                <c:pt idx="124">
                  <c:v>32.5</c:v>
                </c:pt>
                <c:pt idx="125">
                  <c:v>32.75</c:v>
                </c:pt>
                <c:pt idx="126">
                  <c:v>32.840000000000003</c:v>
                </c:pt>
                <c:pt idx="127">
                  <c:v>32.79</c:v>
                </c:pt>
                <c:pt idx="128">
                  <c:v>32.65</c:v>
                </c:pt>
                <c:pt idx="129">
                  <c:v>32.44</c:v>
                </c:pt>
                <c:pt idx="130">
                  <c:v>32.18</c:v>
                </c:pt>
                <c:pt idx="131">
                  <c:v>31.56</c:v>
                </c:pt>
                <c:pt idx="132">
                  <c:v>30.87</c:v>
                </c:pt>
                <c:pt idx="133">
                  <c:v>30.15</c:v>
                </c:pt>
                <c:pt idx="134">
                  <c:v>29.44</c:v>
                </c:pt>
                <c:pt idx="135">
                  <c:v>28.73</c:v>
                </c:pt>
                <c:pt idx="136">
                  <c:v>28.05</c:v>
                </c:pt>
                <c:pt idx="137">
                  <c:v>26.78</c:v>
                </c:pt>
                <c:pt idx="138">
                  <c:v>26.08</c:v>
                </c:pt>
                <c:pt idx="139">
                  <c:v>25.11</c:v>
                </c:pt>
                <c:pt idx="140">
                  <c:v>24.16</c:v>
                </c:pt>
                <c:pt idx="141">
                  <c:v>23.31</c:v>
                </c:pt>
                <c:pt idx="142">
                  <c:v>22.53</c:v>
                </c:pt>
                <c:pt idx="143">
                  <c:v>21.83</c:v>
                </c:pt>
                <c:pt idx="144">
                  <c:v>21.18</c:v>
                </c:pt>
                <c:pt idx="145">
                  <c:v>20.59</c:v>
                </c:pt>
                <c:pt idx="146">
                  <c:v>20.03</c:v>
                </c:pt>
                <c:pt idx="147">
                  <c:v>19.52</c:v>
                </c:pt>
                <c:pt idx="148">
                  <c:v>18.579999999999998</c:v>
                </c:pt>
                <c:pt idx="149">
                  <c:v>17.559999999999999</c:v>
                </c:pt>
                <c:pt idx="150">
                  <c:v>16.66</c:v>
                </c:pt>
                <c:pt idx="151">
                  <c:v>15.87</c:v>
                </c:pt>
                <c:pt idx="152">
                  <c:v>15.15</c:v>
                </c:pt>
                <c:pt idx="153">
                  <c:v>14.5</c:v>
                </c:pt>
                <c:pt idx="154">
                  <c:v>13.91</c:v>
                </c:pt>
                <c:pt idx="155">
                  <c:v>13.37</c:v>
                </c:pt>
                <c:pt idx="156">
                  <c:v>12.87</c:v>
                </c:pt>
                <c:pt idx="157">
                  <c:v>11.98</c:v>
                </c:pt>
                <c:pt idx="158">
                  <c:v>11.2</c:v>
                </c:pt>
                <c:pt idx="159">
                  <c:v>10.53</c:v>
                </c:pt>
                <c:pt idx="160">
                  <c:v>9.9260000000000002</c:v>
                </c:pt>
                <c:pt idx="161">
                  <c:v>9.3930000000000007</c:v>
                </c:pt>
                <c:pt idx="162">
                  <c:v>8.9169999999999998</c:v>
                </c:pt>
                <c:pt idx="163">
                  <c:v>8.1069999999999993</c:v>
                </c:pt>
                <c:pt idx="164">
                  <c:v>7.4470000000000001</c:v>
                </c:pt>
                <c:pt idx="165">
                  <c:v>6.9059999999999997</c:v>
                </c:pt>
                <c:pt idx="166">
                  <c:v>6.4580000000000002</c:v>
                </c:pt>
                <c:pt idx="167">
                  <c:v>6.0860000000000003</c:v>
                </c:pt>
                <c:pt idx="168">
                  <c:v>5.7350000000000003</c:v>
                </c:pt>
                <c:pt idx="169">
                  <c:v>5.4279999999999999</c:v>
                </c:pt>
                <c:pt idx="170">
                  <c:v>5.1559999999999997</c:v>
                </c:pt>
                <c:pt idx="171">
                  <c:v>4.9139999999999997</c:v>
                </c:pt>
                <c:pt idx="172">
                  <c:v>4.6970000000000001</c:v>
                </c:pt>
                <c:pt idx="173">
                  <c:v>4.5010000000000003</c:v>
                </c:pt>
                <c:pt idx="174">
                  <c:v>4.1509999999999998</c:v>
                </c:pt>
                <c:pt idx="175">
                  <c:v>3.7839999999999998</c:v>
                </c:pt>
                <c:pt idx="176">
                  <c:v>3.4849999999999999</c:v>
                </c:pt>
                <c:pt idx="177">
                  <c:v>3.2370000000000001</c:v>
                </c:pt>
                <c:pt idx="178">
                  <c:v>3.0259999999999998</c:v>
                </c:pt>
                <c:pt idx="179">
                  <c:v>2.8460000000000001</c:v>
                </c:pt>
                <c:pt idx="180">
                  <c:v>2.69</c:v>
                </c:pt>
                <c:pt idx="181">
                  <c:v>2.5529999999999999</c:v>
                </c:pt>
                <c:pt idx="182">
                  <c:v>2.4329999999999998</c:v>
                </c:pt>
                <c:pt idx="183">
                  <c:v>2.2290000000000001</c:v>
                </c:pt>
                <c:pt idx="184">
                  <c:v>2.0649999999999999</c:v>
                </c:pt>
                <c:pt idx="185">
                  <c:v>1.9279999999999999</c:v>
                </c:pt>
                <c:pt idx="186">
                  <c:v>1.8140000000000001</c:v>
                </c:pt>
                <c:pt idx="187">
                  <c:v>1.716</c:v>
                </c:pt>
                <c:pt idx="188">
                  <c:v>1.631</c:v>
                </c:pt>
                <c:pt idx="189">
                  <c:v>1.4930000000000001</c:v>
                </c:pt>
                <c:pt idx="190">
                  <c:v>1.385</c:v>
                </c:pt>
                <c:pt idx="191">
                  <c:v>1.2969999999999999</c:v>
                </c:pt>
                <c:pt idx="192">
                  <c:v>1.226</c:v>
                </c:pt>
                <c:pt idx="193">
                  <c:v>1.1659999999999999</c:v>
                </c:pt>
                <c:pt idx="194">
                  <c:v>1.115</c:v>
                </c:pt>
                <c:pt idx="195">
                  <c:v>1.071</c:v>
                </c:pt>
                <c:pt idx="196">
                  <c:v>1.034</c:v>
                </c:pt>
                <c:pt idx="197">
                  <c:v>1.0009999999999999</c:v>
                </c:pt>
                <c:pt idx="198">
                  <c:v>0.97170000000000001</c:v>
                </c:pt>
                <c:pt idx="199">
                  <c:v>0.94599999999999995</c:v>
                </c:pt>
                <c:pt idx="200">
                  <c:v>0.90259999999999996</c:v>
                </c:pt>
                <c:pt idx="201">
                  <c:v>0.85970000000000002</c:v>
                </c:pt>
                <c:pt idx="202">
                  <c:v>0.82599999999999996</c:v>
                </c:pt>
                <c:pt idx="203">
                  <c:v>0.79879999999999995</c:v>
                </c:pt>
                <c:pt idx="204">
                  <c:v>0.77669999999999995</c:v>
                </c:pt>
                <c:pt idx="205">
                  <c:v>0.75839999999999996</c:v>
                </c:pt>
                <c:pt idx="206">
                  <c:v>0.74309999999999998</c:v>
                </c:pt>
                <c:pt idx="207">
                  <c:v>0.73009999999999997</c:v>
                </c:pt>
                <c:pt idx="208">
                  <c:v>0.71919999999999995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srim40Ar_EJ212!$F$20:$F$228</c:f>
              <c:numCache>
                <c:formatCode>0.000E+00</c:formatCode>
                <c:ptCount val="209"/>
                <c:pt idx="0">
                  <c:v>1.7450000000000001</c:v>
                </c:pt>
                <c:pt idx="1">
                  <c:v>1.831</c:v>
                </c:pt>
                <c:pt idx="2">
                  <c:v>1.91</c:v>
                </c:pt>
                <c:pt idx="3">
                  <c:v>1.982</c:v>
                </c:pt>
                <c:pt idx="4">
                  <c:v>2.0499999999999998</c:v>
                </c:pt>
                <c:pt idx="5">
                  <c:v>2.113</c:v>
                </c:pt>
                <c:pt idx="6">
                  <c:v>2.1709999999999998</c:v>
                </c:pt>
                <c:pt idx="7">
                  <c:v>2.2789999999999999</c:v>
                </c:pt>
                <c:pt idx="8">
                  <c:v>2.375</c:v>
                </c:pt>
                <c:pt idx="9">
                  <c:v>2.4620000000000002</c:v>
                </c:pt>
                <c:pt idx="10">
                  <c:v>2.5419999999999998</c:v>
                </c:pt>
                <c:pt idx="11">
                  <c:v>2.6150000000000002</c:v>
                </c:pt>
                <c:pt idx="12">
                  <c:v>2.6819999999999999</c:v>
                </c:pt>
                <c:pt idx="13">
                  <c:v>2.7440000000000002</c:v>
                </c:pt>
                <c:pt idx="14">
                  <c:v>2.802</c:v>
                </c:pt>
                <c:pt idx="15">
                  <c:v>2.8559999999999999</c:v>
                </c:pt>
                <c:pt idx="16">
                  <c:v>2.907</c:v>
                </c:pt>
                <c:pt idx="17">
                  <c:v>2.9550000000000001</c:v>
                </c:pt>
                <c:pt idx="18">
                  <c:v>3.0430000000000001</c:v>
                </c:pt>
                <c:pt idx="19">
                  <c:v>3.14</c:v>
                </c:pt>
                <c:pt idx="20">
                  <c:v>3.2250000000000001</c:v>
                </c:pt>
                <c:pt idx="21">
                  <c:v>3.302</c:v>
                </c:pt>
                <c:pt idx="22">
                  <c:v>3.37</c:v>
                </c:pt>
                <c:pt idx="23">
                  <c:v>3.4319999999999999</c:v>
                </c:pt>
                <c:pt idx="24">
                  <c:v>3.488</c:v>
                </c:pt>
                <c:pt idx="25">
                  <c:v>3.5390000000000001</c:v>
                </c:pt>
                <c:pt idx="26">
                  <c:v>3.585</c:v>
                </c:pt>
                <c:pt idx="27">
                  <c:v>3.6680000000000001</c:v>
                </c:pt>
                <c:pt idx="28">
                  <c:v>3.738</c:v>
                </c:pt>
                <c:pt idx="29">
                  <c:v>3.798</c:v>
                </c:pt>
                <c:pt idx="30">
                  <c:v>3.851</c:v>
                </c:pt>
                <c:pt idx="31">
                  <c:v>3.8959999999999999</c:v>
                </c:pt>
                <c:pt idx="32">
                  <c:v>3.9359999999999999</c:v>
                </c:pt>
                <c:pt idx="33">
                  <c:v>4.0010000000000003</c:v>
                </c:pt>
                <c:pt idx="34">
                  <c:v>4.0519999999999996</c:v>
                </c:pt>
                <c:pt idx="35">
                  <c:v>4.0910000000000002</c:v>
                </c:pt>
                <c:pt idx="36">
                  <c:v>4.1210000000000004</c:v>
                </c:pt>
                <c:pt idx="37">
                  <c:v>4.1440000000000001</c:v>
                </c:pt>
                <c:pt idx="38">
                  <c:v>4.1609999999999996</c:v>
                </c:pt>
                <c:pt idx="39">
                  <c:v>4.173</c:v>
                </c:pt>
                <c:pt idx="40">
                  <c:v>4.1820000000000004</c:v>
                </c:pt>
                <c:pt idx="41">
                  <c:v>4.1859999999999999</c:v>
                </c:pt>
                <c:pt idx="42">
                  <c:v>4.1879999999999997</c:v>
                </c:pt>
                <c:pt idx="43">
                  <c:v>4.1879999999999997</c:v>
                </c:pt>
                <c:pt idx="44">
                  <c:v>4.181</c:v>
                </c:pt>
                <c:pt idx="45">
                  <c:v>4.1630000000000003</c:v>
                </c:pt>
                <c:pt idx="46">
                  <c:v>4.1390000000000002</c:v>
                </c:pt>
                <c:pt idx="47">
                  <c:v>4.1100000000000003</c:v>
                </c:pt>
                <c:pt idx="48">
                  <c:v>4.0780000000000003</c:v>
                </c:pt>
                <c:pt idx="49">
                  <c:v>4.0439999999999996</c:v>
                </c:pt>
                <c:pt idx="50">
                  <c:v>4.008</c:v>
                </c:pt>
                <c:pt idx="51">
                  <c:v>3.9710000000000001</c:v>
                </c:pt>
                <c:pt idx="52">
                  <c:v>3.9329999999999998</c:v>
                </c:pt>
                <c:pt idx="53">
                  <c:v>3.8570000000000002</c:v>
                </c:pt>
                <c:pt idx="54">
                  <c:v>3.7810000000000001</c:v>
                </c:pt>
                <c:pt idx="55">
                  <c:v>3.7069999999999999</c:v>
                </c:pt>
                <c:pt idx="56">
                  <c:v>3.6349999999999998</c:v>
                </c:pt>
                <c:pt idx="57">
                  <c:v>3.5649999999999999</c:v>
                </c:pt>
                <c:pt idx="58">
                  <c:v>3.4969999999999999</c:v>
                </c:pt>
                <c:pt idx="59">
                  <c:v>3.3690000000000002</c:v>
                </c:pt>
                <c:pt idx="60">
                  <c:v>3.25</c:v>
                </c:pt>
                <c:pt idx="61">
                  <c:v>3.14</c:v>
                </c:pt>
                <c:pt idx="62">
                  <c:v>3.0379999999999998</c:v>
                </c:pt>
                <c:pt idx="63">
                  <c:v>2.9430000000000001</c:v>
                </c:pt>
                <c:pt idx="64">
                  <c:v>2.855</c:v>
                </c:pt>
                <c:pt idx="65">
                  <c:v>2.7730000000000001</c:v>
                </c:pt>
                <c:pt idx="66">
                  <c:v>2.6960000000000002</c:v>
                </c:pt>
                <c:pt idx="67">
                  <c:v>2.6240000000000001</c:v>
                </c:pt>
                <c:pt idx="68">
                  <c:v>2.5569999999999999</c:v>
                </c:pt>
                <c:pt idx="69">
                  <c:v>2.4929999999999999</c:v>
                </c:pt>
                <c:pt idx="70">
                  <c:v>2.3769999999999998</c:v>
                </c:pt>
                <c:pt idx="71">
                  <c:v>2.2480000000000002</c:v>
                </c:pt>
                <c:pt idx="72">
                  <c:v>2.1339999999999999</c:v>
                </c:pt>
                <c:pt idx="73">
                  <c:v>2.0339999999999998</c:v>
                </c:pt>
                <c:pt idx="74">
                  <c:v>1.944</c:v>
                </c:pt>
                <c:pt idx="75">
                  <c:v>1.8620000000000001</c:v>
                </c:pt>
                <c:pt idx="76">
                  <c:v>1.7889999999999999</c:v>
                </c:pt>
                <c:pt idx="77">
                  <c:v>1.722</c:v>
                </c:pt>
                <c:pt idx="78">
                  <c:v>1.66</c:v>
                </c:pt>
                <c:pt idx="79">
                  <c:v>1.5509999999999999</c:v>
                </c:pt>
                <c:pt idx="80">
                  <c:v>1.458</c:v>
                </c:pt>
                <c:pt idx="81">
                  <c:v>1.377</c:v>
                </c:pt>
                <c:pt idx="82">
                  <c:v>1.3049999999999999</c:v>
                </c:pt>
                <c:pt idx="83">
                  <c:v>1.242</c:v>
                </c:pt>
                <c:pt idx="84">
                  <c:v>1.1850000000000001</c:v>
                </c:pt>
                <c:pt idx="85">
                  <c:v>1.0880000000000001</c:v>
                </c:pt>
                <c:pt idx="86">
                  <c:v>1.0069999999999999</c:v>
                </c:pt>
                <c:pt idx="87">
                  <c:v>0.93920000000000003</c:v>
                </c:pt>
                <c:pt idx="88">
                  <c:v>0.88070000000000004</c:v>
                </c:pt>
                <c:pt idx="89">
                  <c:v>0.83</c:v>
                </c:pt>
                <c:pt idx="90">
                  <c:v>0.78539999999999999</c:v>
                </c:pt>
                <c:pt idx="91">
                  <c:v>0.746</c:v>
                </c:pt>
                <c:pt idx="92">
                  <c:v>0.71079999999999999</c:v>
                </c:pt>
                <c:pt idx="93">
                  <c:v>0.67910000000000004</c:v>
                </c:pt>
                <c:pt idx="94">
                  <c:v>0.65039999999999998</c:v>
                </c:pt>
                <c:pt idx="95">
                  <c:v>0.62439999999999996</c:v>
                </c:pt>
                <c:pt idx="96">
                  <c:v>0.57869999999999999</c:v>
                </c:pt>
                <c:pt idx="97">
                  <c:v>0.53110000000000002</c:v>
                </c:pt>
                <c:pt idx="98">
                  <c:v>0.4914</c:v>
                </c:pt>
                <c:pt idx="99">
                  <c:v>0.45789999999999997</c:v>
                </c:pt>
                <c:pt idx="100">
                  <c:v>0.42899999999999999</c:v>
                </c:pt>
                <c:pt idx="101">
                  <c:v>0.40389999999999998</c:v>
                </c:pt>
                <c:pt idx="102">
                  <c:v>0.38190000000000002</c:v>
                </c:pt>
                <c:pt idx="103">
                  <c:v>0.36230000000000001</c:v>
                </c:pt>
                <c:pt idx="104">
                  <c:v>0.34489999999999998</c:v>
                </c:pt>
                <c:pt idx="105">
                  <c:v>0.315</c:v>
                </c:pt>
                <c:pt idx="106">
                  <c:v>0.2903</c:v>
                </c:pt>
                <c:pt idx="107">
                  <c:v>0.26950000000000002</c:v>
                </c:pt>
                <c:pt idx="108">
                  <c:v>0.25169999999999998</c:v>
                </c:pt>
                <c:pt idx="109">
                  <c:v>0.23630000000000001</c:v>
                </c:pt>
                <c:pt idx="110">
                  <c:v>0.2228</c:v>
                </c:pt>
                <c:pt idx="111">
                  <c:v>0.20039999999999999</c:v>
                </c:pt>
                <c:pt idx="112">
                  <c:v>0.18229999999999999</c:v>
                </c:pt>
                <c:pt idx="113">
                  <c:v>0.16750000000000001</c:v>
                </c:pt>
                <c:pt idx="114">
                  <c:v>0.15509999999999999</c:v>
                </c:pt>
                <c:pt idx="115">
                  <c:v>0.14449999999999999</c:v>
                </c:pt>
                <c:pt idx="116">
                  <c:v>0.13539999999999999</c:v>
                </c:pt>
                <c:pt idx="117">
                  <c:v>0.12740000000000001</c:v>
                </c:pt>
                <c:pt idx="118">
                  <c:v>0.12039999999999999</c:v>
                </c:pt>
                <c:pt idx="119">
                  <c:v>0.1142</c:v>
                </c:pt>
                <c:pt idx="120">
                  <c:v>0.1086</c:v>
                </c:pt>
                <c:pt idx="121">
                  <c:v>0.1036</c:v>
                </c:pt>
                <c:pt idx="122">
                  <c:v>9.4950000000000007E-2</c:v>
                </c:pt>
                <c:pt idx="123">
                  <c:v>8.609E-2</c:v>
                </c:pt>
                <c:pt idx="124">
                  <c:v>7.8839999999999993E-2</c:v>
                </c:pt>
                <c:pt idx="125">
                  <c:v>7.2789999999999994E-2</c:v>
                </c:pt>
                <c:pt idx="126">
                  <c:v>6.7659999999999998E-2</c:v>
                </c:pt>
                <c:pt idx="127">
                  <c:v>6.3250000000000001E-2</c:v>
                </c:pt>
                <c:pt idx="128">
                  <c:v>5.9409999999999998E-2</c:v>
                </c:pt>
                <c:pt idx="129">
                  <c:v>5.604E-2</c:v>
                </c:pt>
                <c:pt idx="130">
                  <c:v>5.3060000000000003E-2</c:v>
                </c:pt>
                <c:pt idx="131">
                  <c:v>4.8009999999999997E-2</c:v>
                </c:pt>
                <c:pt idx="132">
                  <c:v>4.3880000000000002E-2</c:v>
                </c:pt>
                <c:pt idx="133">
                  <c:v>4.045E-2</c:v>
                </c:pt>
                <c:pt idx="134">
                  <c:v>3.755E-2</c:v>
                </c:pt>
                <c:pt idx="135">
                  <c:v>3.5049999999999998E-2</c:v>
                </c:pt>
                <c:pt idx="136">
                  <c:v>3.2890000000000003E-2</c:v>
                </c:pt>
                <c:pt idx="137">
                  <c:v>2.9319999999999999E-2</c:v>
                </c:pt>
                <c:pt idx="138">
                  <c:v>2.648E-2</c:v>
                </c:pt>
                <c:pt idx="139">
                  <c:v>2.4170000000000001E-2</c:v>
                </c:pt>
                <c:pt idx="140">
                  <c:v>2.2249999999999999E-2</c:v>
                </c:pt>
                <c:pt idx="141">
                  <c:v>2.0629999999999999E-2</c:v>
                </c:pt>
                <c:pt idx="142">
                  <c:v>1.924E-2</c:v>
                </c:pt>
                <c:pt idx="143">
                  <c:v>1.8030000000000001E-2</c:v>
                </c:pt>
                <c:pt idx="144">
                  <c:v>1.6979999999999999E-2</c:v>
                </c:pt>
                <c:pt idx="145">
                  <c:v>1.6049999999999998E-2</c:v>
                </c:pt>
                <c:pt idx="146">
                  <c:v>1.5219999999999999E-2</c:v>
                </c:pt>
                <c:pt idx="147">
                  <c:v>1.447E-2</c:v>
                </c:pt>
                <c:pt idx="148">
                  <c:v>1.319E-2</c:v>
                </c:pt>
                <c:pt idx="149">
                  <c:v>1.1900000000000001E-2</c:v>
                </c:pt>
                <c:pt idx="150">
                  <c:v>1.0840000000000001E-2</c:v>
                </c:pt>
                <c:pt idx="151">
                  <c:v>9.9670000000000002E-3</c:v>
                </c:pt>
                <c:pt idx="152">
                  <c:v>9.2289999999999994E-3</c:v>
                </c:pt>
                <c:pt idx="153">
                  <c:v>8.5979999999999997E-3</c:v>
                </c:pt>
                <c:pt idx="154">
                  <c:v>8.0510000000000009E-3</c:v>
                </c:pt>
                <c:pt idx="155">
                  <c:v>7.5729999999999999E-3</c:v>
                </c:pt>
                <c:pt idx="156">
                  <c:v>7.1520000000000004E-3</c:v>
                </c:pt>
                <c:pt idx="157">
                  <c:v>6.4400000000000004E-3</c:v>
                </c:pt>
                <c:pt idx="158">
                  <c:v>5.8640000000000003E-3</c:v>
                </c:pt>
                <c:pt idx="159">
                  <c:v>5.3860000000000002E-3</c:v>
                </c:pt>
                <c:pt idx="160">
                  <c:v>4.9829999999999996E-3</c:v>
                </c:pt>
                <c:pt idx="161">
                  <c:v>4.6389999999999999E-3</c:v>
                </c:pt>
                <c:pt idx="162">
                  <c:v>4.3420000000000004E-3</c:v>
                </c:pt>
                <c:pt idx="163">
                  <c:v>3.852E-3</c:v>
                </c:pt>
                <c:pt idx="164">
                  <c:v>3.4659999999999999E-3</c:v>
                </c:pt>
                <c:pt idx="165">
                  <c:v>3.153E-3</c:v>
                </c:pt>
                <c:pt idx="166">
                  <c:v>2.8939999999999999E-3</c:v>
                </c:pt>
                <c:pt idx="167">
                  <c:v>2.676E-3</c:v>
                </c:pt>
                <c:pt idx="168">
                  <c:v>2.49E-3</c:v>
                </c:pt>
                <c:pt idx="169">
                  <c:v>2.3289999999999999E-3</c:v>
                </c:pt>
                <c:pt idx="170">
                  <c:v>2.1879999999999998E-3</c:v>
                </c:pt>
                <c:pt idx="171">
                  <c:v>2.0639999999999999E-3</c:v>
                </c:pt>
                <c:pt idx="172">
                  <c:v>1.954E-3</c:v>
                </c:pt>
                <c:pt idx="173">
                  <c:v>1.856E-3</c:v>
                </c:pt>
                <c:pt idx="174">
                  <c:v>1.6869999999999999E-3</c:v>
                </c:pt>
                <c:pt idx="175">
                  <c:v>1.516E-3</c:v>
                </c:pt>
                <c:pt idx="176">
                  <c:v>1.3780000000000001E-3</c:v>
                </c:pt>
                <c:pt idx="177">
                  <c:v>1.2639999999999999E-3</c:v>
                </c:pt>
                <c:pt idx="178">
                  <c:v>1.168E-3</c:v>
                </c:pt>
                <c:pt idx="179">
                  <c:v>1.0859999999999999E-3</c:v>
                </c:pt>
                <c:pt idx="180">
                  <c:v>1.0150000000000001E-3</c:v>
                </c:pt>
                <c:pt idx="181">
                  <c:v>9.5299999999999996E-4</c:v>
                </c:pt>
                <c:pt idx="182">
                  <c:v>8.9860000000000005E-4</c:v>
                </c:pt>
                <c:pt idx="183">
                  <c:v>8.0699999999999999E-4</c:v>
                </c:pt>
                <c:pt idx="184">
                  <c:v>7.3300000000000004E-4</c:v>
                </c:pt>
                <c:pt idx="185">
                  <c:v>6.7190000000000001E-4</c:v>
                </c:pt>
                <c:pt idx="186">
                  <c:v>6.2049999999999996E-4</c:v>
                </c:pt>
                <c:pt idx="187">
                  <c:v>5.7669999999999998E-4</c:v>
                </c:pt>
                <c:pt idx="188">
                  <c:v>5.3890000000000003E-4</c:v>
                </c:pt>
                <c:pt idx="189">
                  <c:v>4.7679999999999999E-4</c:v>
                </c:pt>
                <c:pt idx="190">
                  <c:v>4.28E-4</c:v>
                </c:pt>
                <c:pt idx="191">
                  <c:v>3.8850000000000001E-4</c:v>
                </c:pt>
                <c:pt idx="192">
                  <c:v>3.5599999999999998E-4</c:v>
                </c:pt>
                <c:pt idx="193">
                  <c:v>3.2860000000000002E-4</c:v>
                </c:pt>
                <c:pt idx="194">
                  <c:v>3.0529999999999999E-4</c:v>
                </c:pt>
                <c:pt idx="195">
                  <c:v>2.8519999999999999E-4</c:v>
                </c:pt>
                <c:pt idx="196">
                  <c:v>2.676E-4</c:v>
                </c:pt>
                <c:pt idx="197">
                  <c:v>2.522E-4</c:v>
                </c:pt>
                <c:pt idx="198">
                  <c:v>2.385E-4</c:v>
                </c:pt>
                <c:pt idx="199">
                  <c:v>2.262E-4</c:v>
                </c:pt>
                <c:pt idx="200">
                  <c:v>2.053E-4</c:v>
                </c:pt>
                <c:pt idx="201">
                  <c:v>1.841E-4</c:v>
                </c:pt>
                <c:pt idx="202">
                  <c:v>1.671E-4</c:v>
                </c:pt>
                <c:pt idx="203">
                  <c:v>1.5300000000000001E-4</c:v>
                </c:pt>
                <c:pt idx="204">
                  <c:v>1.4109999999999999E-4</c:v>
                </c:pt>
                <c:pt idx="205">
                  <c:v>1.3109999999999999E-4</c:v>
                </c:pt>
                <c:pt idx="206">
                  <c:v>1.2239999999999999E-4</c:v>
                </c:pt>
                <c:pt idx="207">
                  <c:v>1.148E-4</c:v>
                </c:pt>
                <c:pt idx="208">
                  <c:v>1.081E-4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srim40Ar_EJ212!$G$20:$G$228</c:f>
              <c:numCache>
                <c:formatCode>0.000E+00</c:formatCode>
                <c:ptCount val="209"/>
                <c:pt idx="0">
                  <c:v>1.9357000000000002</c:v>
                </c:pt>
                <c:pt idx="1">
                  <c:v>2.0333000000000001</c:v>
                </c:pt>
                <c:pt idx="2">
                  <c:v>2.1231999999999998</c:v>
                </c:pt>
                <c:pt idx="3">
                  <c:v>2.2056</c:v>
                </c:pt>
                <c:pt idx="4">
                  <c:v>2.2835999999999999</c:v>
                </c:pt>
                <c:pt idx="5">
                  <c:v>2.3561000000000001</c:v>
                </c:pt>
                <c:pt idx="6">
                  <c:v>2.4232999999999998</c:v>
                </c:pt>
                <c:pt idx="7">
                  <c:v>2.5486999999999997</c:v>
                </c:pt>
                <c:pt idx="8">
                  <c:v>2.6611000000000002</c:v>
                </c:pt>
                <c:pt idx="9">
                  <c:v>2.7636000000000003</c:v>
                </c:pt>
                <c:pt idx="10">
                  <c:v>2.8582999999999998</c:v>
                </c:pt>
                <c:pt idx="11">
                  <c:v>2.9453</c:v>
                </c:pt>
                <c:pt idx="12">
                  <c:v>3.0257999999999998</c:v>
                </c:pt>
                <c:pt idx="13">
                  <c:v>3.1008000000000004</c:v>
                </c:pt>
                <c:pt idx="14">
                  <c:v>3.1713</c:v>
                </c:pt>
                <c:pt idx="15">
                  <c:v>3.2374999999999998</c:v>
                </c:pt>
                <c:pt idx="16">
                  <c:v>3.3002000000000002</c:v>
                </c:pt>
                <c:pt idx="17">
                  <c:v>3.3595999999999999</c:v>
                </c:pt>
                <c:pt idx="18">
                  <c:v>3.4695</c:v>
                </c:pt>
                <c:pt idx="19">
                  <c:v>3.5923000000000003</c:v>
                </c:pt>
                <c:pt idx="20">
                  <c:v>3.7018</c:v>
                </c:pt>
                <c:pt idx="21">
                  <c:v>3.8021000000000003</c:v>
                </c:pt>
                <c:pt idx="22">
                  <c:v>3.8923000000000001</c:v>
                </c:pt>
                <c:pt idx="23">
                  <c:v>3.9756999999999998</c:v>
                </c:pt>
                <c:pt idx="24">
                  <c:v>4.0522</c:v>
                </c:pt>
                <c:pt idx="25">
                  <c:v>4.1230000000000002</c:v>
                </c:pt>
                <c:pt idx="26">
                  <c:v>4.1881000000000004</c:v>
                </c:pt>
                <c:pt idx="27">
                  <c:v>4.3077000000000005</c:v>
                </c:pt>
                <c:pt idx="28">
                  <c:v>4.4123000000000001</c:v>
                </c:pt>
                <c:pt idx="29">
                  <c:v>4.5052000000000003</c:v>
                </c:pt>
                <c:pt idx="30">
                  <c:v>4.5896999999999997</c:v>
                </c:pt>
                <c:pt idx="31">
                  <c:v>4.6647999999999996</c:v>
                </c:pt>
                <c:pt idx="32">
                  <c:v>4.7339000000000002</c:v>
                </c:pt>
                <c:pt idx="33">
                  <c:v>4.8540000000000001</c:v>
                </c:pt>
                <c:pt idx="34">
                  <c:v>4.9566999999999997</c:v>
                </c:pt>
                <c:pt idx="35">
                  <c:v>5.0446</c:v>
                </c:pt>
                <c:pt idx="36">
                  <c:v>5.1210000000000004</c:v>
                </c:pt>
                <c:pt idx="37">
                  <c:v>5.1890000000000001</c:v>
                </c:pt>
                <c:pt idx="38">
                  <c:v>5.2479999999999993</c:v>
                </c:pt>
                <c:pt idx="39">
                  <c:v>5.3010000000000002</c:v>
                </c:pt>
                <c:pt idx="40">
                  <c:v>5.3500000000000005</c:v>
                </c:pt>
                <c:pt idx="41">
                  <c:v>5.3919999999999995</c:v>
                </c:pt>
                <c:pt idx="42">
                  <c:v>5.431</c:v>
                </c:pt>
                <c:pt idx="43">
                  <c:v>5.4669999999999996</c:v>
                </c:pt>
                <c:pt idx="44">
                  <c:v>5.53</c:v>
                </c:pt>
                <c:pt idx="45">
                  <c:v>5.5940000000000003</c:v>
                </c:pt>
                <c:pt idx="46">
                  <c:v>5.6470000000000002</c:v>
                </c:pt>
                <c:pt idx="47">
                  <c:v>5.6910000000000007</c:v>
                </c:pt>
                <c:pt idx="48">
                  <c:v>5.73</c:v>
                </c:pt>
                <c:pt idx="49">
                  <c:v>5.7629999999999999</c:v>
                </c:pt>
                <c:pt idx="50">
                  <c:v>5.7919999999999998</c:v>
                </c:pt>
                <c:pt idx="51">
                  <c:v>5.8179999999999996</c:v>
                </c:pt>
                <c:pt idx="52">
                  <c:v>5.84</c:v>
                </c:pt>
                <c:pt idx="53">
                  <c:v>5.8800000000000008</c:v>
                </c:pt>
                <c:pt idx="54">
                  <c:v>5.9139999999999997</c:v>
                </c:pt>
                <c:pt idx="55">
                  <c:v>5.944</c:v>
                </c:pt>
                <c:pt idx="56">
                  <c:v>5.9710000000000001</c:v>
                </c:pt>
                <c:pt idx="57">
                  <c:v>5.9969999999999999</c:v>
                </c:pt>
                <c:pt idx="58">
                  <c:v>6.02</c:v>
                </c:pt>
                <c:pt idx="59">
                  <c:v>6.0670000000000002</c:v>
                </c:pt>
                <c:pt idx="60">
                  <c:v>6.0549999999999997</c:v>
                </c:pt>
                <c:pt idx="61">
                  <c:v>6.0540000000000003</c:v>
                </c:pt>
                <c:pt idx="62">
                  <c:v>6.0570000000000004</c:v>
                </c:pt>
                <c:pt idx="63">
                  <c:v>6.0609999999999999</c:v>
                </c:pt>
                <c:pt idx="64">
                  <c:v>6.0659999999999998</c:v>
                </c:pt>
                <c:pt idx="65">
                  <c:v>6.0709999999999997</c:v>
                </c:pt>
                <c:pt idx="66">
                  <c:v>6.0760000000000005</c:v>
                </c:pt>
                <c:pt idx="67">
                  <c:v>6.08</c:v>
                </c:pt>
                <c:pt idx="68">
                  <c:v>6.0860000000000003</c:v>
                </c:pt>
                <c:pt idx="69">
                  <c:v>6.0909999999999993</c:v>
                </c:pt>
                <c:pt idx="70">
                  <c:v>6.1039999999999992</c:v>
                </c:pt>
                <c:pt idx="71">
                  <c:v>6.1230000000000002</c:v>
                </c:pt>
                <c:pt idx="72">
                  <c:v>6.1470000000000002</c:v>
                </c:pt>
                <c:pt idx="73">
                  <c:v>6.1760000000000002</c:v>
                </c:pt>
                <c:pt idx="74">
                  <c:v>6.21</c:v>
                </c:pt>
                <c:pt idx="75">
                  <c:v>6.2460000000000004</c:v>
                </c:pt>
                <c:pt idx="76">
                  <c:v>6.2859999999999996</c:v>
                </c:pt>
                <c:pt idx="77">
                  <c:v>6.3279999999999994</c:v>
                </c:pt>
                <c:pt idx="78">
                  <c:v>6.37</c:v>
                </c:pt>
                <c:pt idx="79">
                  <c:v>6.4590000000000005</c:v>
                </c:pt>
                <c:pt idx="80">
                  <c:v>6.5520000000000005</c:v>
                </c:pt>
                <c:pt idx="81">
                  <c:v>6.6459999999999999</c:v>
                </c:pt>
                <c:pt idx="82">
                  <c:v>6.7429999999999994</c:v>
                </c:pt>
                <c:pt idx="83">
                  <c:v>6.843</c:v>
                </c:pt>
                <c:pt idx="84">
                  <c:v>6.9459999999999997</c:v>
                </c:pt>
                <c:pt idx="85">
                  <c:v>7.16</c:v>
                </c:pt>
                <c:pt idx="86">
                  <c:v>7.3809999999999993</c:v>
                </c:pt>
                <c:pt idx="87">
                  <c:v>7.6031999999999993</c:v>
                </c:pt>
                <c:pt idx="88">
                  <c:v>7.8247</c:v>
                </c:pt>
                <c:pt idx="89">
                  <c:v>8.0429999999999993</c:v>
                </c:pt>
                <c:pt idx="90">
                  <c:v>8.2563999999999993</c:v>
                </c:pt>
                <c:pt idx="91">
                  <c:v>8.4670000000000005</c:v>
                </c:pt>
                <c:pt idx="92">
                  <c:v>8.6728000000000005</c:v>
                </c:pt>
                <c:pt idx="93">
                  <c:v>8.8750999999999998</c:v>
                </c:pt>
                <c:pt idx="94">
                  <c:v>9.0733999999999995</c:v>
                </c:pt>
                <c:pt idx="95">
                  <c:v>9.2704000000000004</c:v>
                </c:pt>
                <c:pt idx="96">
                  <c:v>9.6586999999999996</c:v>
                </c:pt>
                <c:pt idx="97">
                  <c:v>10.1371</c:v>
                </c:pt>
                <c:pt idx="98">
                  <c:v>10.6114</c:v>
                </c:pt>
                <c:pt idx="99">
                  <c:v>11.087900000000001</c:v>
                </c:pt>
                <c:pt idx="100">
                  <c:v>11.569000000000001</c:v>
                </c:pt>
                <c:pt idx="101">
                  <c:v>12.053900000000001</c:v>
                </c:pt>
                <c:pt idx="102">
                  <c:v>12.5419</c:v>
                </c:pt>
                <c:pt idx="103">
                  <c:v>13.032299999999999</c:v>
                </c:pt>
                <c:pt idx="104">
                  <c:v>13.5349</c:v>
                </c:pt>
                <c:pt idx="105">
                  <c:v>14.525</c:v>
                </c:pt>
                <c:pt idx="106">
                  <c:v>15.510300000000001</c:v>
                </c:pt>
                <c:pt idx="107">
                  <c:v>16.479500000000002</c:v>
                </c:pt>
                <c:pt idx="108">
                  <c:v>17.431699999999999</c:v>
                </c:pt>
                <c:pt idx="109">
                  <c:v>18.346299999999999</c:v>
                </c:pt>
                <c:pt idx="110">
                  <c:v>19.242799999999999</c:v>
                </c:pt>
                <c:pt idx="111">
                  <c:v>20.900399999999998</c:v>
                </c:pt>
                <c:pt idx="112">
                  <c:v>22.412300000000002</c:v>
                </c:pt>
                <c:pt idx="113">
                  <c:v>23.7775</c:v>
                </c:pt>
                <c:pt idx="114">
                  <c:v>24.995100000000001</c:v>
                </c:pt>
                <c:pt idx="115">
                  <c:v>26.0945</c:v>
                </c:pt>
                <c:pt idx="116">
                  <c:v>27.0654</c:v>
                </c:pt>
                <c:pt idx="117">
                  <c:v>27.927400000000002</c:v>
                </c:pt>
                <c:pt idx="118">
                  <c:v>28.700399999999998</c:v>
                </c:pt>
                <c:pt idx="119">
                  <c:v>29.3842</c:v>
                </c:pt>
                <c:pt idx="120">
                  <c:v>29.9786</c:v>
                </c:pt>
                <c:pt idx="121">
                  <c:v>30.503599999999999</c:v>
                </c:pt>
                <c:pt idx="122">
                  <c:v>31.36495</c:v>
                </c:pt>
                <c:pt idx="123">
                  <c:v>32.11609</c:v>
                </c:pt>
                <c:pt idx="124">
                  <c:v>32.57884</c:v>
                </c:pt>
                <c:pt idx="125">
                  <c:v>32.822789999999998</c:v>
                </c:pt>
                <c:pt idx="126">
                  <c:v>32.90766</c:v>
                </c:pt>
                <c:pt idx="127">
                  <c:v>32.853249999999996</c:v>
                </c:pt>
                <c:pt idx="128">
                  <c:v>32.709409999999998</c:v>
                </c:pt>
                <c:pt idx="129">
                  <c:v>32.496040000000001</c:v>
                </c:pt>
                <c:pt idx="130">
                  <c:v>32.233060000000002</c:v>
                </c:pt>
                <c:pt idx="131">
                  <c:v>31.60801</c:v>
                </c:pt>
                <c:pt idx="132">
                  <c:v>30.913880000000002</c:v>
                </c:pt>
                <c:pt idx="133">
                  <c:v>30.190449999999998</c:v>
                </c:pt>
                <c:pt idx="134">
                  <c:v>29.477550000000001</c:v>
                </c:pt>
                <c:pt idx="135">
                  <c:v>28.765049999999999</c:v>
                </c:pt>
                <c:pt idx="136">
                  <c:v>28.082889999999999</c:v>
                </c:pt>
                <c:pt idx="137">
                  <c:v>26.80932</c:v>
                </c:pt>
                <c:pt idx="138">
                  <c:v>26.106479999999998</c:v>
                </c:pt>
                <c:pt idx="139">
                  <c:v>25.134170000000001</c:v>
                </c:pt>
                <c:pt idx="140">
                  <c:v>24.18225</c:v>
                </c:pt>
                <c:pt idx="141">
                  <c:v>23.330629999999999</c:v>
                </c:pt>
                <c:pt idx="142">
                  <c:v>22.549240000000001</c:v>
                </c:pt>
                <c:pt idx="143">
                  <c:v>21.848029999999998</c:v>
                </c:pt>
                <c:pt idx="144">
                  <c:v>21.19698</c:v>
                </c:pt>
                <c:pt idx="145">
                  <c:v>20.60605</c:v>
                </c:pt>
                <c:pt idx="146">
                  <c:v>20.04522</c:v>
                </c:pt>
                <c:pt idx="147">
                  <c:v>19.534469999999999</c:v>
                </c:pt>
                <c:pt idx="148">
                  <c:v>18.59319</c:v>
                </c:pt>
                <c:pt idx="149">
                  <c:v>17.571899999999999</c:v>
                </c:pt>
                <c:pt idx="150">
                  <c:v>16.670840000000002</c:v>
                </c:pt>
                <c:pt idx="151">
                  <c:v>15.879966999999999</c:v>
                </c:pt>
                <c:pt idx="152">
                  <c:v>15.159229</c:v>
                </c:pt>
                <c:pt idx="153">
                  <c:v>14.508597999999999</c:v>
                </c:pt>
                <c:pt idx="154">
                  <c:v>13.918051</c:v>
                </c:pt>
                <c:pt idx="155">
                  <c:v>13.377573</c:v>
                </c:pt>
                <c:pt idx="156">
                  <c:v>12.877151999999999</c:v>
                </c:pt>
                <c:pt idx="157">
                  <c:v>11.98644</c:v>
                </c:pt>
                <c:pt idx="158">
                  <c:v>11.205864</c:v>
                </c:pt>
                <c:pt idx="159">
                  <c:v>10.535385999999999</c:v>
                </c:pt>
                <c:pt idx="160">
                  <c:v>9.9309829999999994</c:v>
                </c:pt>
                <c:pt idx="161">
                  <c:v>9.3976389999999999</c:v>
                </c:pt>
                <c:pt idx="162">
                  <c:v>8.9213419999999992</c:v>
                </c:pt>
                <c:pt idx="163">
                  <c:v>8.1108519999999995</c:v>
                </c:pt>
                <c:pt idx="164">
                  <c:v>7.4504660000000005</c:v>
                </c:pt>
                <c:pt idx="165">
                  <c:v>6.9091529999999999</c:v>
                </c:pt>
                <c:pt idx="166">
                  <c:v>6.4608940000000006</c:v>
                </c:pt>
                <c:pt idx="167">
                  <c:v>6.0886760000000004</c:v>
                </c:pt>
                <c:pt idx="168">
                  <c:v>5.7374900000000002</c:v>
                </c:pt>
                <c:pt idx="169">
                  <c:v>5.4303289999999995</c:v>
                </c:pt>
                <c:pt idx="170">
                  <c:v>5.158188</c:v>
                </c:pt>
                <c:pt idx="171">
                  <c:v>4.9160639999999995</c:v>
                </c:pt>
                <c:pt idx="172">
                  <c:v>4.6989539999999996</c:v>
                </c:pt>
                <c:pt idx="173">
                  <c:v>4.5028560000000004</c:v>
                </c:pt>
                <c:pt idx="174">
                  <c:v>4.1526870000000002</c:v>
                </c:pt>
                <c:pt idx="175">
                  <c:v>3.7855159999999999</c:v>
                </c:pt>
                <c:pt idx="176">
                  <c:v>3.4863779999999998</c:v>
                </c:pt>
                <c:pt idx="177">
                  <c:v>3.238264</c:v>
                </c:pt>
                <c:pt idx="178">
                  <c:v>3.0271679999999996</c:v>
                </c:pt>
                <c:pt idx="179">
                  <c:v>2.847086</c:v>
                </c:pt>
                <c:pt idx="180">
                  <c:v>2.6910150000000002</c:v>
                </c:pt>
                <c:pt idx="181">
                  <c:v>2.5539529999999999</c:v>
                </c:pt>
                <c:pt idx="182">
                  <c:v>2.4338986</c:v>
                </c:pt>
                <c:pt idx="183">
                  <c:v>2.2298070000000001</c:v>
                </c:pt>
                <c:pt idx="184">
                  <c:v>2.0657329999999998</c:v>
                </c:pt>
                <c:pt idx="185">
                  <c:v>1.9286718999999999</c:v>
                </c:pt>
                <c:pt idx="186">
                  <c:v>1.8146205</c:v>
                </c:pt>
                <c:pt idx="187">
                  <c:v>1.7165767000000001</c:v>
                </c:pt>
                <c:pt idx="188">
                  <c:v>1.6315389</c:v>
                </c:pt>
                <c:pt idx="189">
                  <c:v>1.4934768</c:v>
                </c:pt>
                <c:pt idx="190">
                  <c:v>1.3854280000000001</c:v>
                </c:pt>
                <c:pt idx="191">
                  <c:v>1.2973884999999998</c:v>
                </c:pt>
                <c:pt idx="192">
                  <c:v>1.226356</c:v>
                </c:pt>
                <c:pt idx="193">
                  <c:v>1.1663285999999999</c:v>
                </c:pt>
                <c:pt idx="194">
                  <c:v>1.1153052999999999</c:v>
                </c:pt>
                <c:pt idx="195">
                  <c:v>1.0712851999999999</c:v>
                </c:pt>
                <c:pt idx="196">
                  <c:v>1.0342676</c:v>
                </c:pt>
                <c:pt idx="197">
                  <c:v>1.0012521999999999</c:v>
                </c:pt>
                <c:pt idx="198">
                  <c:v>0.97193850000000004</c:v>
                </c:pt>
                <c:pt idx="199">
                  <c:v>0.94622619999999991</c:v>
                </c:pt>
                <c:pt idx="200">
                  <c:v>0.90280529999999992</c:v>
                </c:pt>
                <c:pt idx="201">
                  <c:v>0.85988410000000004</c:v>
                </c:pt>
                <c:pt idx="202">
                  <c:v>0.82616709999999993</c:v>
                </c:pt>
                <c:pt idx="203">
                  <c:v>0.79895299999999991</c:v>
                </c:pt>
                <c:pt idx="204">
                  <c:v>0.77684109999999995</c:v>
                </c:pt>
                <c:pt idx="205">
                  <c:v>0.75853110000000001</c:v>
                </c:pt>
                <c:pt idx="206">
                  <c:v>0.74322239999999995</c:v>
                </c:pt>
                <c:pt idx="207">
                  <c:v>0.73021479999999994</c:v>
                </c:pt>
                <c:pt idx="208">
                  <c:v>0.71930810000000001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29608"/>
        <c:axId val="480827256"/>
      </c:scatterChart>
      <c:valAx>
        <c:axId val="4808296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27256"/>
        <c:crosses val="autoZero"/>
        <c:crossBetween val="midCat"/>
        <c:majorUnit val="10"/>
      </c:valAx>
      <c:valAx>
        <c:axId val="4808272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296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54803081989"/>
          <c:y val="4.2812898690779047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srim40Ar_EJ212!$P$5</c:f>
          <c:strCache>
            <c:ptCount val="1"/>
            <c:pt idx="0">
              <c:v>srim40Ar_EJ212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srim40Ar_EJ212!$J$20:$J$228</c:f>
              <c:numCache>
                <c:formatCode>0.000</c:formatCode>
                <c:ptCount val="209"/>
                <c:pt idx="0">
                  <c:v>3.3E-3</c:v>
                </c:pt>
                <c:pt idx="1">
                  <c:v>3.5000000000000005E-3</c:v>
                </c:pt>
                <c:pt idx="2">
                  <c:v>3.6999999999999997E-3</c:v>
                </c:pt>
                <c:pt idx="3">
                  <c:v>3.8999999999999998E-3</c:v>
                </c:pt>
                <c:pt idx="4">
                  <c:v>4.1000000000000003E-3</c:v>
                </c:pt>
                <c:pt idx="5">
                  <c:v>4.2000000000000006E-3</c:v>
                </c:pt>
                <c:pt idx="6">
                  <c:v>4.3999999999999994E-3</c:v>
                </c:pt>
                <c:pt idx="7">
                  <c:v>4.7000000000000002E-3</c:v>
                </c:pt>
                <c:pt idx="8">
                  <c:v>5.0000000000000001E-3</c:v>
                </c:pt>
                <c:pt idx="9">
                  <c:v>5.3E-3</c:v>
                </c:pt>
                <c:pt idx="10">
                  <c:v>5.5999999999999999E-3</c:v>
                </c:pt>
                <c:pt idx="11">
                  <c:v>5.8999999999999999E-3</c:v>
                </c:pt>
                <c:pt idx="12">
                  <c:v>6.1999999999999998E-3</c:v>
                </c:pt>
                <c:pt idx="13">
                  <c:v>6.5000000000000006E-3</c:v>
                </c:pt>
                <c:pt idx="14">
                  <c:v>6.7000000000000002E-3</c:v>
                </c:pt>
                <c:pt idx="15">
                  <c:v>7.000000000000001E-3</c:v>
                </c:pt>
                <c:pt idx="16">
                  <c:v>7.1999999999999998E-3</c:v>
                </c:pt>
                <c:pt idx="17">
                  <c:v>7.4999999999999997E-3</c:v>
                </c:pt>
                <c:pt idx="18">
                  <c:v>8.0000000000000002E-3</c:v>
                </c:pt>
                <c:pt idx="19">
                  <c:v>8.6E-3</c:v>
                </c:pt>
                <c:pt idx="20">
                  <c:v>9.1000000000000004E-3</c:v>
                </c:pt>
                <c:pt idx="21">
                  <c:v>9.7000000000000003E-3</c:v>
                </c:pt>
                <c:pt idx="22">
                  <c:v>1.0199999999999999E-2</c:v>
                </c:pt>
                <c:pt idx="23">
                  <c:v>1.0800000000000001E-2</c:v>
                </c:pt>
                <c:pt idx="24">
                  <c:v>1.1300000000000001E-2</c:v>
                </c:pt>
                <c:pt idx="25">
                  <c:v>1.18E-2</c:v>
                </c:pt>
                <c:pt idx="26">
                  <c:v>1.23E-2</c:v>
                </c:pt>
                <c:pt idx="27">
                  <c:v>1.3300000000000001E-2</c:v>
                </c:pt>
                <c:pt idx="28">
                  <c:v>1.4299999999999998E-2</c:v>
                </c:pt>
                <c:pt idx="29">
                  <c:v>1.5299999999999999E-2</c:v>
                </c:pt>
                <c:pt idx="30">
                  <c:v>1.6199999999999999E-2</c:v>
                </c:pt>
                <c:pt idx="31">
                  <c:v>1.7100000000000001E-2</c:v>
                </c:pt>
                <c:pt idx="32">
                  <c:v>1.7999999999999999E-2</c:v>
                </c:pt>
                <c:pt idx="33">
                  <c:v>1.9800000000000002E-2</c:v>
                </c:pt>
                <c:pt idx="34">
                  <c:v>2.1600000000000001E-2</c:v>
                </c:pt>
                <c:pt idx="35">
                  <c:v>2.3300000000000001E-2</c:v>
                </c:pt>
                <c:pt idx="36">
                  <c:v>2.5100000000000001E-2</c:v>
                </c:pt>
                <c:pt idx="37">
                  <c:v>2.6700000000000002E-2</c:v>
                </c:pt>
                <c:pt idx="38">
                  <c:v>2.8399999999999998E-2</c:v>
                </c:pt>
                <c:pt idx="39">
                  <c:v>3.0099999999999998E-2</c:v>
                </c:pt>
                <c:pt idx="40">
                  <c:v>3.1699999999999999E-2</c:v>
                </c:pt>
                <c:pt idx="41">
                  <c:v>3.3399999999999999E-2</c:v>
                </c:pt>
                <c:pt idx="42">
                  <c:v>3.4999999999999996E-2</c:v>
                </c:pt>
                <c:pt idx="43">
                  <c:v>3.6600000000000001E-2</c:v>
                </c:pt>
                <c:pt idx="44">
                  <c:v>3.9800000000000002E-2</c:v>
                </c:pt>
                <c:pt idx="45">
                  <c:v>4.3799999999999999E-2</c:v>
                </c:pt>
                <c:pt idx="46">
                  <c:v>4.7699999999999999E-2</c:v>
                </c:pt>
                <c:pt idx="47">
                  <c:v>5.1700000000000003E-2</c:v>
                </c:pt>
                <c:pt idx="48">
                  <c:v>5.5600000000000004E-2</c:v>
                </c:pt>
                <c:pt idx="49">
                  <c:v>5.9499999999999997E-2</c:v>
                </c:pt>
                <c:pt idx="50">
                  <c:v>6.3299999999999995E-2</c:v>
                </c:pt>
                <c:pt idx="51">
                  <c:v>6.720000000000001E-2</c:v>
                </c:pt>
                <c:pt idx="52">
                  <c:v>7.1099999999999997E-2</c:v>
                </c:pt>
                <c:pt idx="53">
                  <c:v>7.8800000000000009E-2</c:v>
                </c:pt>
                <c:pt idx="54">
                  <c:v>8.6400000000000005E-2</c:v>
                </c:pt>
                <c:pt idx="55">
                  <c:v>9.4099999999999989E-2</c:v>
                </c:pt>
                <c:pt idx="56">
                  <c:v>0.10169999999999998</c:v>
                </c:pt>
                <c:pt idx="57">
                  <c:v>0.10929999999999999</c:v>
                </c:pt>
                <c:pt idx="58">
                  <c:v>0.1169</c:v>
                </c:pt>
                <c:pt idx="59">
                  <c:v>0.1321</c:v>
                </c:pt>
                <c:pt idx="60">
                  <c:v>0.1472</c:v>
                </c:pt>
                <c:pt idx="61">
                  <c:v>0.16240000000000002</c:v>
                </c:pt>
                <c:pt idx="62">
                  <c:v>0.1777</c:v>
                </c:pt>
                <c:pt idx="63">
                  <c:v>0.19290000000000002</c:v>
                </c:pt>
                <c:pt idx="64">
                  <c:v>0.2082</c:v>
                </c:pt>
                <c:pt idx="65">
                  <c:v>0.22349999999999998</c:v>
                </c:pt>
                <c:pt idx="66">
                  <c:v>0.23889999999999997</c:v>
                </c:pt>
                <c:pt idx="67">
                  <c:v>0.25419999999999998</c:v>
                </c:pt>
                <c:pt idx="68">
                  <c:v>0.26949999999999996</c:v>
                </c:pt>
                <c:pt idx="69">
                  <c:v>0.28490000000000004</c:v>
                </c:pt>
                <c:pt idx="70">
                  <c:v>0.31559999999999999</c:v>
                </c:pt>
                <c:pt idx="71">
                  <c:v>0.35389999999999999</c:v>
                </c:pt>
                <c:pt idx="72">
                  <c:v>0.39229999999999998</c:v>
                </c:pt>
                <c:pt idx="73">
                  <c:v>0.43049999999999999</c:v>
                </c:pt>
                <c:pt idx="74">
                  <c:v>0.46860000000000002</c:v>
                </c:pt>
                <c:pt idx="75">
                  <c:v>0.50650000000000006</c:v>
                </c:pt>
                <c:pt idx="76">
                  <c:v>0.54430000000000001</c:v>
                </c:pt>
                <c:pt idx="77">
                  <c:v>0.58189999999999997</c:v>
                </c:pt>
                <c:pt idx="78">
                  <c:v>0.61919999999999997</c:v>
                </c:pt>
                <c:pt idx="79">
                  <c:v>0.69330000000000003</c:v>
                </c:pt>
                <c:pt idx="80">
                  <c:v>0.76649999999999996</c:v>
                </c:pt>
                <c:pt idx="81">
                  <c:v>0.83879999999999999</c:v>
                </c:pt>
                <c:pt idx="82">
                  <c:v>0.91010000000000013</c:v>
                </c:pt>
                <c:pt idx="83">
                  <c:v>0.98049999999999993</c:v>
                </c:pt>
                <c:pt idx="84" formatCode="0.00">
                  <c:v>1.05</c:v>
                </c:pt>
                <c:pt idx="85" formatCode="0.00">
                  <c:v>1.19</c:v>
                </c:pt>
                <c:pt idx="86" formatCode="0.00">
                  <c:v>1.32</c:v>
                </c:pt>
                <c:pt idx="87" formatCode="0.00">
                  <c:v>1.45</c:v>
                </c:pt>
                <c:pt idx="88" formatCode="0.00">
                  <c:v>1.57</c:v>
                </c:pt>
                <c:pt idx="89" formatCode="0.00">
                  <c:v>1.69</c:v>
                </c:pt>
                <c:pt idx="90" formatCode="0.00">
                  <c:v>1.81</c:v>
                </c:pt>
                <c:pt idx="91" formatCode="0.00">
                  <c:v>1.93</c:v>
                </c:pt>
                <c:pt idx="92" formatCode="0.00">
                  <c:v>2.04</c:v>
                </c:pt>
                <c:pt idx="93" formatCode="0.00">
                  <c:v>2.15</c:v>
                </c:pt>
                <c:pt idx="94" formatCode="0.00">
                  <c:v>2.2599999999999998</c:v>
                </c:pt>
                <c:pt idx="95" formatCode="0.00">
                  <c:v>2.36</c:v>
                </c:pt>
                <c:pt idx="96" formatCode="0.00">
                  <c:v>2.57</c:v>
                </c:pt>
                <c:pt idx="97" formatCode="0.00">
                  <c:v>2.81</c:v>
                </c:pt>
                <c:pt idx="98" formatCode="0.00">
                  <c:v>3.05</c:v>
                </c:pt>
                <c:pt idx="99" formatCode="0.00">
                  <c:v>3.27</c:v>
                </c:pt>
                <c:pt idx="100" formatCode="0.00">
                  <c:v>3.48</c:v>
                </c:pt>
                <c:pt idx="101" formatCode="0.00">
                  <c:v>3.69</c:v>
                </c:pt>
                <c:pt idx="102" formatCode="0.00">
                  <c:v>3.89</c:v>
                </c:pt>
                <c:pt idx="103" formatCode="0.00">
                  <c:v>4.08</c:v>
                </c:pt>
                <c:pt idx="104" formatCode="0.00">
                  <c:v>4.26</c:v>
                </c:pt>
                <c:pt idx="105" formatCode="0.00">
                  <c:v>4.6100000000000003</c:v>
                </c:pt>
                <c:pt idx="106" formatCode="0.00">
                  <c:v>4.93</c:v>
                </c:pt>
                <c:pt idx="107" formatCode="0.00">
                  <c:v>5.24</c:v>
                </c:pt>
                <c:pt idx="108" formatCode="0.00">
                  <c:v>5.52</c:v>
                </c:pt>
                <c:pt idx="109" formatCode="0.00">
                  <c:v>5.8</c:v>
                </c:pt>
                <c:pt idx="110" formatCode="0.00">
                  <c:v>6.06</c:v>
                </c:pt>
                <c:pt idx="111" formatCode="0.00">
                  <c:v>6.54</c:v>
                </c:pt>
                <c:pt idx="112" formatCode="0.00">
                  <c:v>6.99</c:v>
                </c:pt>
                <c:pt idx="113" formatCode="0.00">
                  <c:v>7.41</c:v>
                </c:pt>
                <c:pt idx="114" formatCode="0.00">
                  <c:v>7.81</c:v>
                </c:pt>
                <c:pt idx="115" formatCode="0.00">
                  <c:v>8.1999999999999993</c:v>
                </c:pt>
                <c:pt idx="116" formatCode="0.00">
                  <c:v>8.56</c:v>
                </c:pt>
                <c:pt idx="117" formatCode="0.00">
                  <c:v>8.92</c:v>
                </c:pt>
                <c:pt idx="118" formatCode="0.00">
                  <c:v>9.26</c:v>
                </c:pt>
                <c:pt idx="119" formatCode="0.00">
                  <c:v>9.6</c:v>
                </c:pt>
                <c:pt idx="120" formatCode="0.00">
                  <c:v>9.93</c:v>
                </c:pt>
                <c:pt idx="121" formatCode="0.00">
                  <c:v>10.25</c:v>
                </c:pt>
                <c:pt idx="122" formatCode="0.00">
                  <c:v>10.88</c:v>
                </c:pt>
                <c:pt idx="123" formatCode="0.00">
                  <c:v>11.65</c:v>
                </c:pt>
                <c:pt idx="124" formatCode="0.00">
                  <c:v>12.41</c:v>
                </c:pt>
                <c:pt idx="125" formatCode="0.00">
                  <c:v>13.15</c:v>
                </c:pt>
                <c:pt idx="126" formatCode="0.00">
                  <c:v>13.9</c:v>
                </c:pt>
                <c:pt idx="127" formatCode="0.00">
                  <c:v>14.64</c:v>
                </c:pt>
                <c:pt idx="128" formatCode="0.00">
                  <c:v>15.39</c:v>
                </c:pt>
                <c:pt idx="129" formatCode="0.00">
                  <c:v>16.14</c:v>
                </c:pt>
                <c:pt idx="130" formatCode="0.00">
                  <c:v>16.89</c:v>
                </c:pt>
                <c:pt idx="131" formatCode="0.00">
                  <c:v>18.420000000000002</c:v>
                </c:pt>
                <c:pt idx="132" formatCode="0.00">
                  <c:v>19.98</c:v>
                </c:pt>
                <c:pt idx="133" formatCode="0.00">
                  <c:v>21.58</c:v>
                </c:pt>
                <c:pt idx="134" formatCode="0.00">
                  <c:v>23.22</c:v>
                </c:pt>
                <c:pt idx="135" formatCode="0.00">
                  <c:v>24.9</c:v>
                </c:pt>
                <c:pt idx="136" formatCode="0.00">
                  <c:v>26.62</c:v>
                </c:pt>
                <c:pt idx="137" formatCode="0.00">
                  <c:v>30.18</c:v>
                </c:pt>
                <c:pt idx="138" formatCode="0.00">
                  <c:v>33.880000000000003</c:v>
                </c:pt>
                <c:pt idx="139" formatCode="0.00">
                  <c:v>37.700000000000003</c:v>
                </c:pt>
                <c:pt idx="140" formatCode="0.00">
                  <c:v>41.66</c:v>
                </c:pt>
                <c:pt idx="141" formatCode="0.00">
                  <c:v>45.78</c:v>
                </c:pt>
                <c:pt idx="142" formatCode="0.00">
                  <c:v>50.04</c:v>
                </c:pt>
                <c:pt idx="143" formatCode="0.00">
                  <c:v>54.45</c:v>
                </c:pt>
                <c:pt idx="144" formatCode="0.00">
                  <c:v>58.99</c:v>
                </c:pt>
                <c:pt idx="145" formatCode="0.00">
                  <c:v>63.67</c:v>
                </c:pt>
                <c:pt idx="146" formatCode="0.00">
                  <c:v>68.48</c:v>
                </c:pt>
                <c:pt idx="147" formatCode="0.00">
                  <c:v>73.42</c:v>
                </c:pt>
                <c:pt idx="148" formatCode="0.00">
                  <c:v>83.68</c:v>
                </c:pt>
                <c:pt idx="149" formatCode="0.00">
                  <c:v>97.21</c:v>
                </c:pt>
                <c:pt idx="150" formatCode="0.00">
                  <c:v>111.49</c:v>
                </c:pt>
                <c:pt idx="151" formatCode="0.00">
                  <c:v>126.52</c:v>
                </c:pt>
                <c:pt idx="152" formatCode="0.00">
                  <c:v>142.27000000000001</c:v>
                </c:pt>
                <c:pt idx="153" formatCode="0.00">
                  <c:v>158.75</c:v>
                </c:pt>
                <c:pt idx="154" formatCode="0.00">
                  <c:v>175.95</c:v>
                </c:pt>
                <c:pt idx="155" formatCode="0.00">
                  <c:v>193.86</c:v>
                </c:pt>
                <c:pt idx="156" formatCode="0.00">
                  <c:v>212.49</c:v>
                </c:pt>
                <c:pt idx="157" formatCode="0.00">
                  <c:v>251.84</c:v>
                </c:pt>
                <c:pt idx="158" formatCode="0.00">
                  <c:v>294.02999999999997</c:v>
                </c:pt>
                <c:pt idx="159" formatCode="0.00">
                  <c:v>339.03</c:v>
                </c:pt>
                <c:pt idx="160" formatCode="0.00">
                  <c:v>386.84</c:v>
                </c:pt>
                <c:pt idx="161" formatCode="0.00">
                  <c:v>437.45</c:v>
                </c:pt>
                <c:pt idx="162" formatCode="0.00">
                  <c:v>490.85</c:v>
                </c:pt>
                <c:pt idx="163" formatCode="0.00">
                  <c:v>605.83000000000004</c:v>
                </c:pt>
                <c:pt idx="164" formatCode="0.00">
                  <c:v>731.64</c:v>
                </c:pt>
                <c:pt idx="165" formatCode="0.00">
                  <c:v>867.94</c:v>
                </c:pt>
                <c:pt idx="166" formatCode="0.0">
                  <c:v>1010</c:v>
                </c:pt>
                <c:pt idx="167" formatCode="0.0">
                  <c:v>1170</c:v>
                </c:pt>
                <c:pt idx="168" formatCode="0.0">
                  <c:v>1340</c:v>
                </c:pt>
                <c:pt idx="169" formatCode="0.0">
                  <c:v>1510</c:v>
                </c:pt>
                <c:pt idx="170" formatCode="0.0">
                  <c:v>1700</c:v>
                </c:pt>
                <c:pt idx="171" formatCode="0.0">
                  <c:v>1890</c:v>
                </c:pt>
                <c:pt idx="172" formatCode="0.0">
                  <c:v>2090</c:v>
                </c:pt>
                <c:pt idx="173" formatCode="0.0">
                  <c:v>2310</c:v>
                </c:pt>
                <c:pt idx="174" formatCode="0.0">
                  <c:v>2760</c:v>
                </c:pt>
                <c:pt idx="175" formatCode="0.0">
                  <c:v>3370</c:v>
                </c:pt>
                <c:pt idx="176" formatCode="0.0">
                  <c:v>4050</c:v>
                </c:pt>
                <c:pt idx="177" formatCode="0.0">
                  <c:v>4780</c:v>
                </c:pt>
                <c:pt idx="178" formatCode="0.0">
                  <c:v>5560</c:v>
                </c:pt>
                <c:pt idx="179" formatCode="0.0">
                  <c:v>6390</c:v>
                </c:pt>
                <c:pt idx="180" formatCode="0.0">
                  <c:v>7270</c:v>
                </c:pt>
                <c:pt idx="181" formatCode="0.0">
                  <c:v>8200</c:v>
                </c:pt>
                <c:pt idx="182" formatCode="0.0">
                  <c:v>9190</c:v>
                </c:pt>
                <c:pt idx="183" formatCode="0.0">
                  <c:v>11280</c:v>
                </c:pt>
                <c:pt idx="184" formatCode="0.0">
                  <c:v>13560</c:v>
                </c:pt>
                <c:pt idx="185" formatCode="0.0">
                  <c:v>16010.000000000002</c:v>
                </c:pt>
                <c:pt idx="186" formatCode="0.0">
                  <c:v>18630</c:v>
                </c:pt>
                <c:pt idx="187" formatCode="0.0">
                  <c:v>21400</c:v>
                </c:pt>
                <c:pt idx="188" formatCode="0.0">
                  <c:v>24320</c:v>
                </c:pt>
                <c:pt idx="189" formatCode="0.0">
                  <c:v>30580</c:v>
                </c:pt>
                <c:pt idx="190" formatCode="0.0">
                  <c:v>37380</c:v>
                </c:pt>
                <c:pt idx="191" formatCode="0.0">
                  <c:v>44680</c:v>
                </c:pt>
                <c:pt idx="192" formatCode="0.0">
                  <c:v>52430</c:v>
                </c:pt>
                <c:pt idx="193" formatCode="0.0">
                  <c:v>60610</c:v>
                </c:pt>
                <c:pt idx="194" formatCode="0.0">
                  <c:v>69190</c:v>
                </c:pt>
                <c:pt idx="195" formatCode="0.0">
                  <c:v>78130</c:v>
                </c:pt>
                <c:pt idx="196" formatCode="0.0">
                  <c:v>87420</c:v>
                </c:pt>
                <c:pt idx="197" formatCode="0.0">
                  <c:v>97030</c:v>
                </c:pt>
                <c:pt idx="198" formatCode="0.0">
                  <c:v>106950</c:v>
                </c:pt>
                <c:pt idx="199" formatCode="0.0">
                  <c:v>117140</c:v>
                </c:pt>
                <c:pt idx="200" formatCode="0.0">
                  <c:v>138300</c:v>
                </c:pt>
                <c:pt idx="201" formatCode="0.0">
                  <c:v>166050</c:v>
                </c:pt>
                <c:pt idx="202" formatCode="0.0">
                  <c:v>195050</c:v>
                </c:pt>
                <c:pt idx="203" formatCode="0.0">
                  <c:v>225130</c:v>
                </c:pt>
                <c:pt idx="204" formatCode="0.0">
                  <c:v>256160.00000000003</c:v>
                </c:pt>
                <c:pt idx="205" formatCode="0.0">
                  <c:v>288000</c:v>
                </c:pt>
                <c:pt idx="206" formatCode="0.0">
                  <c:v>320560</c:v>
                </c:pt>
                <c:pt idx="207" formatCode="0.0">
                  <c:v>353730</c:v>
                </c:pt>
                <c:pt idx="208" formatCode="0.0">
                  <c:v>387460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3.0999999999999999E-3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4.1000000000000003E-3</c:v>
                </c:pt>
                <c:pt idx="30">
                  <c:v>4.3999999999999994E-3</c:v>
                </c:pt>
                <c:pt idx="31">
                  <c:v>4.5999999999999999E-3</c:v>
                </c:pt>
                <c:pt idx="32">
                  <c:v>4.8000000000000004E-3</c:v>
                </c:pt>
                <c:pt idx="33">
                  <c:v>5.1999999999999998E-3</c:v>
                </c:pt>
                <c:pt idx="34">
                  <c:v>5.4999999999999997E-3</c:v>
                </c:pt>
                <c:pt idx="35">
                  <c:v>5.8999999999999999E-3</c:v>
                </c:pt>
                <c:pt idx="36">
                  <c:v>6.3E-3</c:v>
                </c:pt>
                <c:pt idx="37">
                  <c:v>6.6E-3</c:v>
                </c:pt>
                <c:pt idx="38">
                  <c:v>7.000000000000001E-3</c:v>
                </c:pt>
                <c:pt idx="39">
                  <c:v>7.2999999999999992E-3</c:v>
                </c:pt>
                <c:pt idx="40">
                  <c:v>7.7000000000000002E-3</c:v>
                </c:pt>
                <c:pt idx="41">
                  <c:v>8.0000000000000002E-3</c:v>
                </c:pt>
                <c:pt idx="42">
                  <c:v>8.3000000000000001E-3</c:v>
                </c:pt>
                <c:pt idx="43">
                  <c:v>8.6E-3</c:v>
                </c:pt>
                <c:pt idx="44">
                  <c:v>9.2999999999999992E-3</c:v>
                </c:pt>
                <c:pt idx="45">
                  <c:v>0.01</c:v>
                </c:pt>
                <c:pt idx="46">
                  <c:v>1.0800000000000001E-2</c:v>
                </c:pt>
                <c:pt idx="47">
                  <c:v>1.15E-2</c:v>
                </c:pt>
                <c:pt idx="48">
                  <c:v>1.2199999999999999E-2</c:v>
                </c:pt>
                <c:pt idx="49">
                  <c:v>1.29E-2</c:v>
                </c:pt>
                <c:pt idx="50">
                  <c:v>1.3600000000000001E-2</c:v>
                </c:pt>
                <c:pt idx="51">
                  <c:v>1.4299999999999998E-2</c:v>
                </c:pt>
                <c:pt idx="52">
                  <c:v>1.4999999999999999E-2</c:v>
                </c:pt>
                <c:pt idx="53">
                  <c:v>1.6300000000000002E-2</c:v>
                </c:pt>
                <c:pt idx="54">
                  <c:v>1.7599999999999998E-2</c:v>
                </c:pt>
                <c:pt idx="55">
                  <c:v>1.8800000000000001E-2</c:v>
                </c:pt>
                <c:pt idx="56">
                  <c:v>0.02</c:v>
                </c:pt>
                <c:pt idx="57">
                  <c:v>2.12E-2</c:v>
                </c:pt>
                <c:pt idx="58">
                  <c:v>2.23E-2</c:v>
                </c:pt>
                <c:pt idx="59">
                  <c:v>2.46E-2</c:v>
                </c:pt>
                <c:pt idx="60">
                  <c:v>2.6700000000000002E-2</c:v>
                </c:pt>
                <c:pt idx="61">
                  <c:v>2.8799999999999999E-2</c:v>
                </c:pt>
                <c:pt idx="62">
                  <c:v>3.09E-2</c:v>
                </c:pt>
                <c:pt idx="63">
                  <c:v>3.2800000000000003E-2</c:v>
                </c:pt>
                <c:pt idx="64">
                  <c:v>3.4699999999999995E-2</c:v>
                </c:pt>
                <c:pt idx="65">
                  <c:v>3.6600000000000001E-2</c:v>
                </c:pt>
                <c:pt idx="66">
                  <c:v>3.8400000000000004E-2</c:v>
                </c:pt>
                <c:pt idx="67">
                  <c:v>4.0100000000000004E-2</c:v>
                </c:pt>
                <c:pt idx="68">
                  <c:v>4.1799999999999997E-2</c:v>
                </c:pt>
                <c:pt idx="69">
                  <c:v>4.3499999999999997E-2</c:v>
                </c:pt>
                <c:pt idx="70">
                  <c:v>4.6800000000000001E-2</c:v>
                </c:pt>
                <c:pt idx="71">
                  <c:v>5.0799999999999998E-2</c:v>
                </c:pt>
                <c:pt idx="72">
                  <c:v>5.4600000000000003E-2</c:v>
                </c:pt>
                <c:pt idx="73">
                  <c:v>5.8199999999999995E-2</c:v>
                </c:pt>
                <c:pt idx="74">
                  <c:v>6.1600000000000002E-2</c:v>
                </c:pt>
                <c:pt idx="75">
                  <c:v>6.4799999999999996E-2</c:v>
                </c:pt>
                <c:pt idx="76">
                  <c:v>6.8000000000000005E-2</c:v>
                </c:pt>
                <c:pt idx="77">
                  <c:v>7.0899999999999991E-2</c:v>
                </c:pt>
                <c:pt idx="78">
                  <c:v>7.3800000000000004E-2</c:v>
                </c:pt>
                <c:pt idx="79">
                  <c:v>7.9500000000000001E-2</c:v>
                </c:pt>
                <c:pt idx="80">
                  <c:v>8.48E-2</c:v>
                </c:pt>
                <c:pt idx="81">
                  <c:v>8.9700000000000002E-2</c:v>
                </c:pt>
                <c:pt idx="82">
                  <c:v>9.4199999999999992E-2</c:v>
                </c:pt>
                <c:pt idx="83">
                  <c:v>9.8500000000000004E-2</c:v>
                </c:pt>
                <c:pt idx="84">
                  <c:v>0.10249999999999999</c:v>
                </c:pt>
                <c:pt idx="85">
                  <c:v>0.1106</c:v>
                </c:pt>
                <c:pt idx="86">
                  <c:v>0.1179</c:v>
                </c:pt>
                <c:pt idx="87">
                  <c:v>0.12430000000000001</c:v>
                </c:pt>
                <c:pt idx="88">
                  <c:v>0.13009999999999999</c:v>
                </c:pt>
                <c:pt idx="89">
                  <c:v>0.13540000000000002</c:v>
                </c:pt>
                <c:pt idx="90">
                  <c:v>0.14019999999999999</c:v>
                </c:pt>
                <c:pt idx="91">
                  <c:v>0.1447</c:v>
                </c:pt>
                <c:pt idx="92">
                  <c:v>0.14879999999999999</c:v>
                </c:pt>
                <c:pt idx="93">
                  <c:v>0.15260000000000001</c:v>
                </c:pt>
                <c:pt idx="94">
                  <c:v>0.15609999999999999</c:v>
                </c:pt>
                <c:pt idx="95">
                  <c:v>0.15940000000000001</c:v>
                </c:pt>
                <c:pt idx="96">
                  <c:v>0.16670000000000001</c:v>
                </c:pt>
                <c:pt idx="97">
                  <c:v>0.17519999999999999</c:v>
                </c:pt>
                <c:pt idx="98">
                  <c:v>0.18260000000000001</c:v>
                </c:pt>
                <c:pt idx="99">
                  <c:v>0.18909999999999999</c:v>
                </c:pt>
                <c:pt idx="100">
                  <c:v>0.1948</c:v>
                </c:pt>
                <c:pt idx="101">
                  <c:v>0.19990000000000002</c:v>
                </c:pt>
                <c:pt idx="102">
                  <c:v>0.2044</c:v>
                </c:pt>
                <c:pt idx="103">
                  <c:v>0.20849999999999999</c:v>
                </c:pt>
                <c:pt idx="104">
                  <c:v>0.21230000000000002</c:v>
                </c:pt>
                <c:pt idx="105">
                  <c:v>0.22139999999999999</c:v>
                </c:pt>
                <c:pt idx="106">
                  <c:v>0.2291</c:v>
                </c:pt>
                <c:pt idx="107">
                  <c:v>0.23559999999999998</c:v>
                </c:pt>
                <c:pt idx="108">
                  <c:v>0.2412</c:v>
                </c:pt>
                <c:pt idx="109">
                  <c:v>0.246</c:v>
                </c:pt>
                <c:pt idx="110">
                  <c:v>0.25030000000000002</c:v>
                </c:pt>
                <c:pt idx="111">
                  <c:v>0.26219999999999999</c:v>
                </c:pt>
                <c:pt idx="112">
                  <c:v>0.27179999999999999</c:v>
                </c:pt>
                <c:pt idx="113">
                  <c:v>0.27999999999999997</c:v>
                </c:pt>
                <c:pt idx="114">
                  <c:v>0.28710000000000002</c:v>
                </c:pt>
                <c:pt idx="115">
                  <c:v>0.29330000000000001</c:v>
                </c:pt>
                <c:pt idx="116">
                  <c:v>0.29900000000000004</c:v>
                </c:pt>
                <c:pt idx="117">
                  <c:v>0.30409999999999998</c:v>
                </c:pt>
                <c:pt idx="118">
                  <c:v>0.30880000000000002</c:v>
                </c:pt>
                <c:pt idx="119">
                  <c:v>0.31320000000000003</c:v>
                </c:pt>
                <c:pt idx="120">
                  <c:v>0.31740000000000002</c:v>
                </c:pt>
                <c:pt idx="121">
                  <c:v>0.32130000000000003</c:v>
                </c:pt>
                <c:pt idx="122">
                  <c:v>0.33460000000000001</c:v>
                </c:pt>
                <c:pt idx="123">
                  <c:v>0.35299999999999998</c:v>
                </c:pt>
                <c:pt idx="124">
                  <c:v>0.36980000000000002</c:v>
                </c:pt>
                <c:pt idx="125">
                  <c:v>0.38550000000000001</c:v>
                </c:pt>
                <c:pt idx="126">
                  <c:v>0.40039999999999998</c:v>
                </c:pt>
                <c:pt idx="127">
                  <c:v>0.41470000000000001</c:v>
                </c:pt>
                <c:pt idx="128">
                  <c:v>0.42859999999999998</c:v>
                </c:pt>
                <c:pt idx="129">
                  <c:v>0.44219999999999998</c:v>
                </c:pt>
                <c:pt idx="130">
                  <c:v>0.45549999999999996</c:v>
                </c:pt>
                <c:pt idx="131">
                  <c:v>0.50549999999999995</c:v>
                </c:pt>
                <c:pt idx="132">
                  <c:v>0.55269999999999997</c:v>
                </c:pt>
                <c:pt idx="133">
                  <c:v>0.59809999999999997</c:v>
                </c:pt>
                <c:pt idx="134">
                  <c:v>0.64229999999999998</c:v>
                </c:pt>
                <c:pt idx="135">
                  <c:v>0.68559999999999999</c:v>
                </c:pt>
                <c:pt idx="136">
                  <c:v>0.72830000000000006</c:v>
                </c:pt>
                <c:pt idx="137">
                  <c:v>0.8869999999999999</c:v>
                </c:pt>
                <c:pt idx="138" formatCode="0.00">
                  <c:v>1.03</c:v>
                </c:pt>
                <c:pt idx="139" formatCode="0.00">
                  <c:v>1.1599999999999999</c:v>
                </c:pt>
                <c:pt idx="140" formatCode="0.00">
                  <c:v>1.29</c:v>
                </c:pt>
                <c:pt idx="141" formatCode="0.00">
                  <c:v>1.42</c:v>
                </c:pt>
                <c:pt idx="142" formatCode="0.00">
                  <c:v>1.54</c:v>
                </c:pt>
                <c:pt idx="143" formatCode="0.00">
                  <c:v>1.67</c:v>
                </c:pt>
                <c:pt idx="144" formatCode="0.00">
                  <c:v>1.79</c:v>
                </c:pt>
                <c:pt idx="145" formatCode="0.00">
                  <c:v>1.91</c:v>
                </c:pt>
                <c:pt idx="146" formatCode="0.00">
                  <c:v>2.02</c:v>
                </c:pt>
                <c:pt idx="147" formatCode="0.00">
                  <c:v>2.14</c:v>
                </c:pt>
                <c:pt idx="148" formatCode="0.00">
                  <c:v>2.59</c:v>
                </c:pt>
                <c:pt idx="149" formatCode="0.00">
                  <c:v>3.22</c:v>
                </c:pt>
                <c:pt idx="150" formatCode="0.00">
                  <c:v>3.8</c:v>
                </c:pt>
                <c:pt idx="151" formatCode="0.00">
                  <c:v>4.3600000000000003</c:v>
                </c:pt>
                <c:pt idx="152" formatCode="0.00">
                  <c:v>4.9000000000000004</c:v>
                </c:pt>
                <c:pt idx="153" formatCode="0.00">
                  <c:v>5.43</c:v>
                </c:pt>
                <c:pt idx="154" formatCode="0.00">
                  <c:v>5.95</c:v>
                </c:pt>
                <c:pt idx="155" formatCode="0.00">
                  <c:v>6.47</c:v>
                </c:pt>
                <c:pt idx="156" formatCode="0.00">
                  <c:v>6.99</c:v>
                </c:pt>
                <c:pt idx="157" formatCode="0.00">
                  <c:v>8.94</c:v>
                </c:pt>
                <c:pt idx="158" formatCode="0.00">
                  <c:v>10.75</c:v>
                </c:pt>
                <c:pt idx="159" formatCode="0.00">
                  <c:v>12.5</c:v>
                </c:pt>
                <c:pt idx="160" formatCode="0.00">
                  <c:v>14.21</c:v>
                </c:pt>
                <c:pt idx="161" formatCode="0.00">
                  <c:v>15.92</c:v>
                </c:pt>
                <c:pt idx="162" formatCode="0.00">
                  <c:v>17.62</c:v>
                </c:pt>
                <c:pt idx="163" formatCode="0.00">
                  <c:v>23.99</c:v>
                </c:pt>
                <c:pt idx="164" formatCode="0.00">
                  <c:v>29.88</c:v>
                </c:pt>
                <c:pt idx="165" formatCode="0.00">
                  <c:v>35.57</c:v>
                </c:pt>
                <c:pt idx="166" formatCode="0.00">
                  <c:v>41.16</c:v>
                </c:pt>
                <c:pt idx="167" formatCode="0.00">
                  <c:v>46.71</c:v>
                </c:pt>
                <c:pt idx="168" formatCode="0.00">
                  <c:v>52.25</c:v>
                </c:pt>
                <c:pt idx="169" formatCode="0.00">
                  <c:v>57.84</c:v>
                </c:pt>
                <c:pt idx="170" formatCode="0.00">
                  <c:v>63.48</c:v>
                </c:pt>
                <c:pt idx="171" formatCode="0.00">
                  <c:v>69.180000000000007</c:v>
                </c:pt>
                <c:pt idx="172" formatCode="0.00">
                  <c:v>74.94</c:v>
                </c:pt>
                <c:pt idx="173" formatCode="0.00">
                  <c:v>80.760000000000005</c:v>
                </c:pt>
                <c:pt idx="174" formatCode="0.00">
                  <c:v>103.06</c:v>
                </c:pt>
                <c:pt idx="175" formatCode="0.00">
                  <c:v>135.06</c:v>
                </c:pt>
                <c:pt idx="176" formatCode="0.00">
                  <c:v>165.27</c:v>
                </c:pt>
                <c:pt idx="177" formatCode="0.00">
                  <c:v>194.74</c:v>
                </c:pt>
                <c:pt idx="178" formatCode="0.00">
                  <c:v>223.92</c:v>
                </c:pt>
                <c:pt idx="179" formatCode="0.00">
                  <c:v>253.04</c:v>
                </c:pt>
                <c:pt idx="180" formatCode="0.00">
                  <c:v>282.24</c:v>
                </c:pt>
                <c:pt idx="181" formatCode="0.00">
                  <c:v>311.58</c:v>
                </c:pt>
                <c:pt idx="182" formatCode="0.00">
                  <c:v>341.09</c:v>
                </c:pt>
                <c:pt idx="183" formatCode="0.00">
                  <c:v>452.32</c:v>
                </c:pt>
                <c:pt idx="184" formatCode="0.00">
                  <c:v>555.49</c:v>
                </c:pt>
                <c:pt idx="185" formatCode="0.00">
                  <c:v>654.79999999999995</c:v>
                </c:pt>
                <c:pt idx="186" formatCode="0.00">
                  <c:v>752.07</c:v>
                </c:pt>
                <c:pt idx="187" formatCode="0.00">
                  <c:v>848.16</c:v>
                </c:pt>
                <c:pt idx="188" formatCode="0.00">
                  <c:v>943.58</c:v>
                </c:pt>
                <c:pt idx="189" formatCode="0.0">
                  <c:v>1290</c:v>
                </c:pt>
                <c:pt idx="190" formatCode="0.0">
                  <c:v>1610</c:v>
                </c:pt>
                <c:pt idx="191" formatCode="0.0">
                  <c:v>1920</c:v>
                </c:pt>
                <c:pt idx="192" formatCode="0.0">
                  <c:v>2210</c:v>
                </c:pt>
                <c:pt idx="193" formatCode="0.0">
                  <c:v>2490</c:v>
                </c:pt>
                <c:pt idx="194" formatCode="0.0">
                  <c:v>2770</c:v>
                </c:pt>
                <c:pt idx="195" formatCode="0.0">
                  <c:v>3050</c:v>
                </c:pt>
                <c:pt idx="196" formatCode="0.0">
                  <c:v>3320</c:v>
                </c:pt>
                <c:pt idx="197" formatCode="0.0">
                  <c:v>3590</c:v>
                </c:pt>
                <c:pt idx="198" formatCode="0.0">
                  <c:v>3850</c:v>
                </c:pt>
                <c:pt idx="199" formatCode="0.0">
                  <c:v>4110</c:v>
                </c:pt>
                <c:pt idx="200" formatCode="0.0">
                  <c:v>5090</c:v>
                </c:pt>
                <c:pt idx="201" formatCode="0.0">
                  <c:v>6430</c:v>
                </c:pt>
                <c:pt idx="202" formatCode="0.0">
                  <c:v>7620</c:v>
                </c:pt>
                <c:pt idx="203" formatCode="0.0">
                  <c:v>8730</c:v>
                </c:pt>
                <c:pt idx="204" formatCode="0.0">
                  <c:v>9770</c:v>
                </c:pt>
                <c:pt idx="205" formatCode="0.0">
                  <c:v>10760</c:v>
                </c:pt>
                <c:pt idx="206" formatCode="0.0">
                  <c:v>11700</c:v>
                </c:pt>
                <c:pt idx="207" formatCode="0.0">
                  <c:v>12610</c:v>
                </c:pt>
                <c:pt idx="208" formatCode="0.0">
                  <c:v>13480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srim40Ar_EJ212!$D$20:$D$228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srim40Ar_EJ212!$P$20:$P$228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3.8E-3</c:v>
                </c:pt>
                <c:pt idx="33">
                  <c:v>4.2000000000000006E-3</c:v>
                </c:pt>
                <c:pt idx="34">
                  <c:v>4.4999999999999997E-3</c:v>
                </c:pt>
                <c:pt idx="35">
                  <c:v>4.8000000000000004E-3</c:v>
                </c:pt>
                <c:pt idx="36">
                  <c:v>5.0999999999999995E-3</c:v>
                </c:pt>
                <c:pt idx="37">
                  <c:v>5.4000000000000003E-3</c:v>
                </c:pt>
                <c:pt idx="38">
                  <c:v>5.7000000000000002E-3</c:v>
                </c:pt>
                <c:pt idx="39">
                  <c:v>5.8999999999999999E-3</c:v>
                </c:pt>
                <c:pt idx="40">
                  <c:v>6.1999999999999998E-3</c:v>
                </c:pt>
                <c:pt idx="41">
                  <c:v>6.5000000000000006E-3</c:v>
                </c:pt>
                <c:pt idx="42">
                  <c:v>6.8000000000000005E-3</c:v>
                </c:pt>
                <c:pt idx="43">
                  <c:v>7.000000000000001E-3</c:v>
                </c:pt>
                <c:pt idx="44">
                  <c:v>7.6E-3</c:v>
                </c:pt>
                <c:pt idx="45">
                  <c:v>8.2000000000000007E-3</c:v>
                </c:pt>
                <c:pt idx="46">
                  <c:v>8.7999999999999988E-3</c:v>
                </c:pt>
                <c:pt idx="47">
                  <c:v>9.4000000000000004E-3</c:v>
                </c:pt>
                <c:pt idx="48">
                  <c:v>0.01</c:v>
                </c:pt>
                <c:pt idx="49">
                  <c:v>1.06E-2</c:v>
                </c:pt>
                <c:pt idx="50">
                  <c:v>1.12E-2</c:v>
                </c:pt>
                <c:pt idx="51">
                  <c:v>1.17E-2</c:v>
                </c:pt>
                <c:pt idx="52">
                  <c:v>1.23E-2</c:v>
                </c:pt>
                <c:pt idx="53">
                  <c:v>1.34E-2</c:v>
                </c:pt>
                <c:pt idx="54">
                  <c:v>1.4499999999999999E-2</c:v>
                </c:pt>
                <c:pt idx="55">
                  <c:v>1.55E-2</c:v>
                </c:pt>
                <c:pt idx="56">
                  <c:v>1.66E-2</c:v>
                </c:pt>
                <c:pt idx="57">
                  <c:v>1.7599999999999998E-2</c:v>
                </c:pt>
                <c:pt idx="58">
                  <c:v>1.8599999999999998E-2</c:v>
                </c:pt>
                <c:pt idx="59">
                  <c:v>2.06E-2</c:v>
                </c:pt>
                <c:pt idx="60">
                  <c:v>2.2499999999999999E-2</c:v>
                </c:pt>
                <c:pt idx="61">
                  <c:v>2.4399999999999998E-2</c:v>
                </c:pt>
                <c:pt idx="62">
                  <c:v>2.63E-2</c:v>
                </c:pt>
                <c:pt idx="63">
                  <c:v>2.8100000000000003E-2</c:v>
                </c:pt>
                <c:pt idx="64">
                  <c:v>2.9899999999999999E-2</c:v>
                </c:pt>
                <c:pt idx="65">
                  <c:v>3.1699999999999999E-2</c:v>
                </c:pt>
                <c:pt idx="66">
                  <c:v>3.3500000000000002E-2</c:v>
                </c:pt>
                <c:pt idx="67">
                  <c:v>3.5199999999999995E-2</c:v>
                </c:pt>
                <c:pt idx="68">
                  <c:v>3.6999999999999998E-2</c:v>
                </c:pt>
                <c:pt idx="69">
                  <c:v>3.8699999999999998E-2</c:v>
                </c:pt>
                <c:pt idx="70">
                  <c:v>4.1999999999999996E-2</c:v>
                </c:pt>
                <c:pt idx="71">
                  <c:v>4.6100000000000002E-2</c:v>
                </c:pt>
                <c:pt idx="72">
                  <c:v>5.0099999999999999E-2</c:v>
                </c:pt>
                <c:pt idx="73">
                  <c:v>5.4000000000000006E-2</c:v>
                </c:pt>
                <c:pt idx="74">
                  <c:v>5.7799999999999997E-2</c:v>
                </c:pt>
                <c:pt idx="75">
                  <c:v>6.1499999999999999E-2</c:v>
                </c:pt>
                <c:pt idx="76">
                  <c:v>6.5100000000000005E-2</c:v>
                </c:pt>
                <c:pt idx="77">
                  <c:v>6.8600000000000008E-2</c:v>
                </c:pt>
                <c:pt idx="78">
                  <c:v>7.1999999999999995E-2</c:v>
                </c:pt>
                <c:pt idx="79">
                  <c:v>7.8700000000000006E-2</c:v>
                </c:pt>
                <c:pt idx="80">
                  <c:v>8.4999999999999992E-2</c:v>
                </c:pt>
                <c:pt idx="81">
                  <c:v>9.11E-2</c:v>
                </c:pt>
                <c:pt idx="82">
                  <c:v>9.69E-2</c:v>
                </c:pt>
                <c:pt idx="83">
                  <c:v>0.10249999999999999</c:v>
                </c:pt>
                <c:pt idx="84">
                  <c:v>0.1079</c:v>
                </c:pt>
                <c:pt idx="85">
                  <c:v>0.11799999999999999</c:v>
                </c:pt>
                <c:pt idx="86">
                  <c:v>0.1273</c:v>
                </c:pt>
                <c:pt idx="87">
                  <c:v>0.13600000000000001</c:v>
                </c:pt>
                <c:pt idx="88">
                  <c:v>0.14399999999999999</c:v>
                </c:pt>
                <c:pt idx="89">
                  <c:v>0.15160000000000001</c:v>
                </c:pt>
                <c:pt idx="90">
                  <c:v>0.15860000000000002</c:v>
                </c:pt>
                <c:pt idx="91">
                  <c:v>0.1653</c:v>
                </c:pt>
                <c:pt idx="92">
                  <c:v>0.17150000000000001</c:v>
                </c:pt>
                <c:pt idx="93">
                  <c:v>0.1774</c:v>
                </c:pt>
                <c:pt idx="94">
                  <c:v>0.183</c:v>
                </c:pt>
                <c:pt idx="95">
                  <c:v>0.1883</c:v>
                </c:pt>
                <c:pt idx="96">
                  <c:v>0.1981</c:v>
                </c:pt>
                <c:pt idx="97">
                  <c:v>0.2092</c:v>
                </c:pt>
                <c:pt idx="98">
                  <c:v>0.21909999999999999</c:v>
                </c:pt>
                <c:pt idx="99">
                  <c:v>0.22799999999999998</c:v>
                </c:pt>
                <c:pt idx="100">
                  <c:v>0.23599999999999999</c:v>
                </c:pt>
                <c:pt idx="101">
                  <c:v>0.24340000000000001</c:v>
                </c:pt>
                <c:pt idx="102">
                  <c:v>0.25009999999999999</c:v>
                </c:pt>
                <c:pt idx="103">
                  <c:v>0.25630000000000003</c:v>
                </c:pt>
                <c:pt idx="104">
                  <c:v>0.26190000000000002</c:v>
                </c:pt>
                <c:pt idx="105">
                  <c:v>0.27200000000000002</c:v>
                </c:pt>
                <c:pt idx="106">
                  <c:v>0.28070000000000001</c:v>
                </c:pt>
                <c:pt idx="107">
                  <c:v>0.2883</c:v>
                </c:pt>
                <c:pt idx="108">
                  <c:v>0.29500000000000004</c:v>
                </c:pt>
                <c:pt idx="109">
                  <c:v>0.30099999999999999</c:v>
                </c:pt>
                <c:pt idx="110">
                  <c:v>0.30630000000000002</c:v>
                </c:pt>
                <c:pt idx="111">
                  <c:v>0.31540000000000001</c:v>
                </c:pt>
                <c:pt idx="112">
                  <c:v>0.3231</c:v>
                </c:pt>
                <c:pt idx="113">
                  <c:v>0.3296</c:v>
                </c:pt>
                <c:pt idx="114">
                  <c:v>0.33530000000000004</c:v>
                </c:pt>
                <c:pt idx="115">
                  <c:v>0.34029999999999999</c:v>
                </c:pt>
                <c:pt idx="116">
                  <c:v>0.34470000000000001</c:v>
                </c:pt>
                <c:pt idx="117">
                  <c:v>0.3488</c:v>
                </c:pt>
                <c:pt idx="118">
                  <c:v>0.35249999999999998</c:v>
                </c:pt>
                <c:pt idx="119">
                  <c:v>0.35589999999999999</c:v>
                </c:pt>
                <c:pt idx="120">
                  <c:v>0.35899999999999999</c:v>
                </c:pt>
                <c:pt idx="121">
                  <c:v>0.36199999999999999</c:v>
                </c:pt>
                <c:pt idx="122">
                  <c:v>0.3674</c:v>
                </c:pt>
                <c:pt idx="123">
                  <c:v>0.37330000000000002</c:v>
                </c:pt>
                <c:pt idx="124">
                  <c:v>0.37869999999999998</c:v>
                </c:pt>
                <c:pt idx="125">
                  <c:v>0.3836</c:v>
                </c:pt>
                <c:pt idx="126">
                  <c:v>0.38819999999999999</c:v>
                </c:pt>
                <c:pt idx="127">
                  <c:v>0.39249999999999996</c:v>
                </c:pt>
                <c:pt idx="128">
                  <c:v>0.39660000000000001</c:v>
                </c:pt>
                <c:pt idx="129">
                  <c:v>0.40060000000000001</c:v>
                </c:pt>
                <c:pt idx="130">
                  <c:v>0.40439999999999998</c:v>
                </c:pt>
                <c:pt idx="131">
                  <c:v>0.41170000000000001</c:v>
                </c:pt>
                <c:pt idx="132">
                  <c:v>0.41879999999999995</c:v>
                </c:pt>
                <c:pt idx="133">
                  <c:v>0.42569999999999997</c:v>
                </c:pt>
                <c:pt idx="134">
                  <c:v>0.4325</c:v>
                </c:pt>
                <c:pt idx="135">
                  <c:v>0.43929999999999997</c:v>
                </c:pt>
                <c:pt idx="136">
                  <c:v>0.44610000000000005</c:v>
                </c:pt>
                <c:pt idx="137">
                  <c:v>0.45979999999999999</c:v>
                </c:pt>
                <c:pt idx="138">
                  <c:v>0.47359999999999997</c:v>
                </c:pt>
                <c:pt idx="139">
                  <c:v>0.48769999999999997</c:v>
                </c:pt>
                <c:pt idx="140">
                  <c:v>0.50219999999999998</c:v>
                </c:pt>
                <c:pt idx="141">
                  <c:v>0.51700000000000002</c:v>
                </c:pt>
                <c:pt idx="142">
                  <c:v>0.53239999999999998</c:v>
                </c:pt>
                <c:pt idx="143">
                  <c:v>0.54830000000000001</c:v>
                </c:pt>
                <c:pt idx="144">
                  <c:v>0.56459999999999999</c:v>
                </c:pt>
                <c:pt idx="145">
                  <c:v>0.58150000000000002</c:v>
                </c:pt>
                <c:pt idx="146">
                  <c:v>0.5988</c:v>
                </c:pt>
                <c:pt idx="147">
                  <c:v>0.61670000000000003</c:v>
                </c:pt>
                <c:pt idx="148">
                  <c:v>0.65389999999999993</c:v>
                </c:pt>
                <c:pt idx="149">
                  <c:v>0.70320000000000005</c:v>
                </c:pt>
                <c:pt idx="150">
                  <c:v>0.75549999999999995</c:v>
                </c:pt>
                <c:pt idx="151">
                  <c:v>0.81069999999999998</c:v>
                </c:pt>
                <c:pt idx="152">
                  <c:v>0.86860000000000004</c:v>
                </c:pt>
                <c:pt idx="153">
                  <c:v>0.92920000000000003</c:v>
                </c:pt>
                <c:pt idx="154">
                  <c:v>0.99250000000000005</c:v>
                </c:pt>
                <c:pt idx="155" formatCode="0.00">
                  <c:v>1.06</c:v>
                </c:pt>
                <c:pt idx="156" formatCode="0.00">
                  <c:v>1.1299999999999999</c:v>
                </c:pt>
                <c:pt idx="157" formatCode="0.00">
                  <c:v>1.27</c:v>
                </c:pt>
                <c:pt idx="158" formatCode="0.00">
                  <c:v>1.42</c:v>
                </c:pt>
                <c:pt idx="159" formatCode="0.00">
                  <c:v>1.59</c:v>
                </c:pt>
                <c:pt idx="160" formatCode="0.00">
                  <c:v>1.76</c:v>
                </c:pt>
                <c:pt idx="161" formatCode="0.00">
                  <c:v>1.94</c:v>
                </c:pt>
                <c:pt idx="162" formatCode="0.00">
                  <c:v>2.13</c:v>
                </c:pt>
                <c:pt idx="163" formatCode="0.00">
                  <c:v>2.54</c:v>
                </c:pt>
                <c:pt idx="164" formatCode="0.00">
                  <c:v>2.99</c:v>
                </c:pt>
                <c:pt idx="165" formatCode="0.00">
                  <c:v>3.47</c:v>
                </c:pt>
                <c:pt idx="166" formatCode="0.00">
                  <c:v>3.98</c:v>
                </c:pt>
                <c:pt idx="167" formatCode="0.00">
                  <c:v>4.5199999999999996</c:v>
                </c:pt>
                <c:pt idx="168" formatCode="0.00">
                  <c:v>5.09</c:v>
                </c:pt>
                <c:pt idx="169" formatCode="0.00">
                  <c:v>5.69</c:v>
                </c:pt>
                <c:pt idx="170" formatCode="0.00">
                  <c:v>6.32</c:v>
                </c:pt>
                <c:pt idx="171" formatCode="0.00">
                  <c:v>6.98</c:v>
                </c:pt>
                <c:pt idx="172" formatCode="0.00">
                  <c:v>7.66</c:v>
                </c:pt>
                <c:pt idx="173" formatCode="0.00">
                  <c:v>8.3800000000000008</c:v>
                </c:pt>
                <c:pt idx="174" formatCode="0.00">
                  <c:v>9.89</c:v>
                </c:pt>
                <c:pt idx="175" formatCode="0.00">
                  <c:v>11.93</c:v>
                </c:pt>
                <c:pt idx="176" formatCode="0.00">
                  <c:v>14.15</c:v>
                </c:pt>
                <c:pt idx="177" formatCode="0.00">
                  <c:v>16.52</c:v>
                </c:pt>
                <c:pt idx="178" formatCode="0.00">
                  <c:v>19.059999999999999</c:v>
                </c:pt>
                <c:pt idx="179" formatCode="0.00">
                  <c:v>21.75</c:v>
                </c:pt>
                <c:pt idx="180" formatCode="0.00">
                  <c:v>24.59</c:v>
                </c:pt>
                <c:pt idx="181" formatCode="0.00">
                  <c:v>27.58</c:v>
                </c:pt>
                <c:pt idx="182" formatCode="0.00">
                  <c:v>30.7</c:v>
                </c:pt>
                <c:pt idx="183" formatCode="0.00">
                  <c:v>37.36</c:v>
                </c:pt>
                <c:pt idx="184" formatCode="0.00">
                  <c:v>44.52</c:v>
                </c:pt>
                <c:pt idx="185" formatCode="0.00">
                  <c:v>52.17</c:v>
                </c:pt>
                <c:pt idx="186" formatCode="0.00">
                  <c:v>60.26</c:v>
                </c:pt>
                <c:pt idx="187" formatCode="0.00">
                  <c:v>68.78</c:v>
                </c:pt>
                <c:pt idx="188" formatCode="0.00">
                  <c:v>77.7</c:v>
                </c:pt>
                <c:pt idx="189" formatCode="0.00">
                  <c:v>96.66</c:v>
                </c:pt>
                <c:pt idx="190" formatCode="0.00">
                  <c:v>116.96</c:v>
                </c:pt>
                <c:pt idx="191" formatCode="0.00">
                  <c:v>138.46</c:v>
                </c:pt>
                <c:pt idx="192" formatCode="0.00">
                  <c:v>161.02000000000001</c:v>
                </c:pt>
                <c:pt idx="193" formatCode="0.00">
                  <c:v>184.54</c:v>
                </c:pt>
                <c:pt idx="194" formatCode="0.00">
                  <c:v>208.9</c:v>
                </c:pt>
                <c:pt idx="195" formatCode="0.00">
                  <c:v>234.03</c:v>
                </c:pt>
                <c:pt idx="196" formatCode="0.00">
                  <c:v>259.82</c:v>
                </c:pt>
                <c:pt idx="197" formatCode="0.00">
                  <c:v>286.20999999999998</c:v>
                </c:pt>
                <c:pt idx="198" formatCode="0.00">
                  <c:v>313.14</c:v>
                </c:pt>
                <c:pt idx="199" formatCode="0.00">
                  <c:v>340.54</c:v>
                </c:pt>
                <c:pt idx="200" formatCode="0.00">
                  <c:v>396.55</c:v>
                </c:pt>
                <c:pt idx="201" formatCode="0.00">
                  <c:v>468.37</c:v>
                </c:pt>
                <c:pt idx="202" formatCode="0.00">
                  <c:v>541.62</c:v>
                </c:pt>
                <c:pt idx="203" formatCode="0.00">
                  <c:v>615.83000000000004</c:v>
                </c:pt>
                <c:pt idx="204" formatCode="0.00">
                  <c:v>690.65</c:v>
                </c:pt>
                <c:pt idx="205" formatCode="0.00">
                  <c:v>765.76</c:v>
                </c:pt>
                <c:pt idx="206" formatCode="0.00">
                  <c:v>840.95</c:v>
                </c:pt>
                <c:pt idx="207" formatCode="0.00">
                  <c:v>916.02</c:v>
                </c:pt>
                <c:pt idx="208" formatCode="0.00">
                  <c:v>990.82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31176"/>
        <c:axId val="480831568"/>
      </c:scatterChart>
      <c:valAx>
        <c:axId val="4808311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31568"/>
        <c:crosses val="autoZero"/>
        <c:crossBetween val="midCat"/>
        <c:majorUnit val="10"/>
      </c:valAx>
      <c:valAx>
        <c:axId val="4808315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311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srim40Ar_Si!$P$5</c:f>
          <c:strCache>
            <c:ptCount val="1"/>
            <c:pt idx="0">
              <c:v>srim40Ar_Si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srim40Ar_Si!$J$20:$J$228</c:f>
              <c:numCache>
                <c:formatCode>0.000</c:formatCode>
                <c:ptCount val="209"/>
                <c:pt idx="0">
                  <c:v>2.1000000000000003E-3</c:v>
                </c:pt>
                <c:pt idx="1">
                  <c:v>2.1999999999999997E-3</c:v>
                </c:pt>
                <c:pt idx="2">
                  <c:v>2.3E-3</c:v>
                </c:pt>
                <c:pt idx="3">
                  <c:v>2.4000000000000002E-3</c:v>
                </c:pt>
                <c:pt idx="4">
                  <c:v>2.5999999999999999E-3</c:v>
                </c:pt>
                <c:pt idx="5">
                  <c:v>2.7000000000000001E-3</c:v>
                </c:pt>
                <c:pt idx="6">
                  <c:v>2.8E-3</c:v>
                </c:pt>
                <c:pt idx="7">
                  <c:v>3.0000000000000001E-3</c:v>
                </c:pt>
                <c:pt idx="8">
                  <c:v>3.2000000000000002E-3</c:v>
                </c:pt>
                <c:pt idx="9">
                  <c:v>3.4000000000000002E-3</c:v>
                </c:pt>
                <c:pt idx="10">
                  <c:v>3.5999999999999999E-3</c:v>
                </c:pt>
                <c:pt idx="11">
                  <c:v>3.6999999999999997E-3</c:v>
                </c:pt>
                <c:pt idx="12">
                  <c:v>3.8999999999999998E-3</c:v>
                </c:pt>
                <c:pt idx="13">
                  <c:v>4.1000000000000003E-3</c:v>
                </c:pt>
                <c:pt idx="14">
                  <c:v>4.3E-3</c:v>
                </c:pt>
                <c:pt idx="15">
                  <c:v>4.3999999999999994E-3</c:v>
                </c:pt>
                <c:pt idx="16">
                  <c:v>4.5999999999999999E-3</c:v>
                </c:pt>
                <c:pt idx="17">
                  <c:v>4.7000000000000002E-3</c:v>
                </c:pt>
                <c:pt idx="18">
                  <c:v>5.0999999999999995E-3</c:v>
                </c:pt>
                <c:pt idx="19">
                  <c:v>5.4000000000000003E-3</c:v>
                </c:pt>
                <c:pt idx="20">
                  <c:v>5.8000000000000005E-3</c:v>
                </c:pt>
                <c:pt idx="21">
                  <c:v>6.1999999999999998E-3</c:v>
                </c:pt>
                <c:pt idx="22">
                  <c:v>6.5000000000000006E-3</c:v>
                </c:pt>
                <c:pt idx="23">
                  <c:v>6.9000000000000008E-3</c:v>
                </c:pt>
                <c:pt idx="24">
                  <c:v>7.1999999999999998E-3</c:v>
                </c:pt>
                <c:pt idx="25">
                  <c:v>7.4999999999999997E-3</c:v>
                </c:pt>
                <c:pt idx="26">
                  <c:v>7.9000000000000008E-3</c:v>
                </c:pt>
                <c:pt idx="27">
                  <c:v>8.5000000000000006E-3</c:v>
                </c:pt>
                <c:pt idx="28">
                  <c:v>9.1999999999999998E-3</c:v>
                </c:pt>
                <c:pt idx="29">
                  <c:v>9.7999999999999997E-3</c:v>
                </c:pt>
                <c:pt idx="30">
                  <c:v>1.04E-2</c:v>
                </c:pt>
                <c:pt idx="31">
                  <c:v>1.0999999999999999E-2</c:v>
                </c:pt>
                <c:pt idx="32">
                  <c:v>1.1600000000000001E-2</c:v>
                </c:pt>
                <c:pt idx="33">
                  <c:v>1.2699999999999999E-2</c:v>
                </c:pt>
                <c:pt idx="34">
                  <c:v>1.3900000000000001E-2</c:v>
                </c:pt>
                <c:pt idx="35">
                  <c:v>1.4999999999999999E-2</c:v>
                </c:pt>
                <c:pt idx="36">
                  <c:v>1.61E-2</c:v>
                </c:pt>
                <c:pt idx="37">
                  <c:v>1.72E-2</c:v>
                </c:pt>
                <c:pt idx="38">
                  <c:v>1.83E-2</c:v>
                </c:pt>
                <c:pt idx="39">
                  <c:v>1.9400000000000001E-2</c:v>
                </c:pt>
                <c:pt idx="40">
                  <c:v>2.0499999999999997E-2</c:v>
                </c:pt>
                <c:pt idx="41">
                  <c:v>2.1600000000000001E-2</c:v>
                </c:pt>
                <c:pt idx="42">
                  <c:v>2.2600000000000002E-2</c:v>
                </c:pt>
                <c:pt idx="43">
                  <c:v>2.3699999999999999E-2</c:v>
                </c:pt>
                <c:pt idx="44">
                  <c:v>2.58E-2</c:v>
                </c:pt>
                <c:pt idx="45">
                  <c:v>2.8399999999999998E-2</c:v>
                </c:pt>
                <c:pt idx="46">
                  <c:v>3.1E-2</c:v>
                </c:pt>
                <c:pt idx="47">
                  <c:v>3.3600000000000005E-2</c:v>
                </c:pt>
                <c:pt idx="48">
                  <c:v>3.6199999999999996E-2</c:v>
                </c:pt>
                <c:pt idx="49">
                  <c:v>3.8800000000000001E-2</c:v>
                </c:pt>
                <c:pt idx="50">
                  <c:v>4.1399999999999999E-2</c:v>
                </c:pt>
                <c:pt idx="51">
                  <c:v>4.3900000000000002E-2</c:v>
                </c:pt>
                <c:pt idx="52">
                  <c:v>4.65E-2</c:v>
                </c:pt>
                <c:pt idx="53">
                  <c:v>5.16E-2</c:v>
                </c:pt>
                <c:pt idx="54">
                  <c:v>5.6799999999999996E-2</c:v>
                </c:pt>
                <c:pt idx="55">
                  <c:v>6.2E-2</c:v>
                </c:pt>
                <c:pt idx="56">
                  <c:v>6.7100000000000007E-2</c:v>
                </c:pt>
                <c:pt idx="57">
                  <c:v>7.2300000000000003E-2</c:v>
                </c:pt>
                <c:pt idx="58">
                  <c:v>7.7499999999999999E-2</c:v>
                </c:pt>
                <c:pt idx="59">
                  <c:v>8.7900000000000006E-2</c:v>
                </c:pt>
                <c:pt idx="60">
                  <c:v>9.8199999999999996E-2</c:v>
                </c:pt>
                <c:pt idx="61">
                  <c:v>0.10829999999999999</c:v>
                </c:pt>
                <c:pt idx="62">
                  <c:v>0.11850000000000001</c:v>
                </c:pt>
                <c:pt idx="63">
                  <c:v>0.1285</c:v>
                </c:pt>
                <c:pt idx="64">
                  <c:v>0.1386</c:v>
                </c:pt>
                <c:pt idx="65">
                  <c:v>0.1487</c:v>
                </c:pt>
                <c:pt idx="66">
                  <c:v>0.15889999999999999</c:v>
                </c:pt>
                <c:pt idx="67">
                  <c:v>0.1691</c:v>
                </c:pt>
                <c:pt idx="68">
                  <c:v>0.17929999999999999</c:v>
                </c:pt>
                <c:pt idx="69">
                  <c:v>0.18959999999999999</c:v>
                </c:pt>
                <c:pt idx="70">
                  <c:v>0.21030000000000001</c:v>
                </c:pt>
                <c:pt idx="71">
                  <c:v>0.2364</c:v>
                </c:pt>
                <c:pt idx="72">
                  <c:v>0.26269999999999999</c:v>
                </c:pt>
                <c:pt idx="73">
                  <c:v>0.28910000000000002</c:v>
                </c:pt>
                <c:pt idx="74">
                  <c:v>0.31569999999999998</c:v>
                </c:pt>
                <c:pt idx="75">
                  <c:v>0.3422</c:v>
                </c:pt>
                <c:pt idx="76">
                  <c:v>0.36880000000000002</c:v>
                </c:pt>
                <c:pt idx="77">
                  <c:v>0.39529999999999998</c:v>
                </c:pt>
                <c:pt idx="78">
                  <c:v>0.42169999999999996</c:v>
                </c:pt>
                <c:pt idx="79">
                  <c:v>0.47420000000000001</c:v>
                </c:pt>
                <c:pt idx="80">
                  <c:v>0.52600000000000002</c:v>
                </c:pt>
                <c:pt idx="81">
                  <c:v>0.57689999999999997</c:v>
                </c:pt>
                <c:pt idx="82">
                  <c:v>0.62690000000000001</c:v>
                </c:pt>
                <c:pt idx="83">
                  <c:v>0.67590000000000006</c:v>
                </c:pt>
                <c:pt idx="84">
                  <c:v>0.72389999999999999</c:v>
                </c:pt>
                <c:pt idx="85">
                  <c:v>0.81679999999999997</c:v>
                </c:pt>
                <c:pt idx="86">
                  <c:v>0.90579999999999994</c:v>
                </c:pt>
                <c:pt idx="87">
                  <c:v>0.99120000000000008</c:v>
                </c:pt>
                <c:pt idx="88" formatCode="0.00">
                  <c:v>1.07</c:v>
                </c:pt>
                <c:pt idx="89" formatCode="0.00">
                  <c:v>1.1499999999999999</c:v>
                </c:pt>
                <c:pt idx="90" formatCode="0.00">
                  <c:v>1.23</c:v>
                </c:pt>
                <c:pt idx="91" formatCode="0.00">
                  <c:v>1.3</c:v>
                </c:pt>
                <c:pt idx="92" formatCode="0.00">
                  <c:v>1.37</c:v>
                </c:pt>
                <c:pt idx="93" formatCode="0.00">
                  <c:v>1.44</c:v>
                </c:pt>
                <c:pt idx="94" formatCode="0.00">
                  <c:v>1.51</c:v>
                </c:pt>
                <c:pt idx="95" formatCode="0.00">
                  <c:v>1.58</c:v>
                </c:pt>
                <c:pt idx="96" formatCode="0.00">
                  <c:v>1.7</c:v>
                </c:pt>
                <c:pt idx="97" formatCode="0.00">
                  <c:v>1.85</c:v>
                </c:pt>
                <c:pt idx="98" formatCode="0.00">
                  <c:v>2</c:v>
                </c:pt>
                <c:pt idx="99" formatCode="0.00">
                  <c:v>2.14</c:v>
                </c:pt>
                <c:pt idx="100" formatCode="0.00">
                  <c:v>2.27</c:v>
                </c:pt>
                <c:pt idx="101" formatCode="0.00">
                  <c:v>2.4</c:v>
                </c:pt>
                <c:pt idx="102" formatCode="0.00">
                  <c:v>2.52</c:v>
                </c:pt>
                <c:pt idx="103" formatCode="0.00">
                  <c:v>2.64</c:v>
                </c:pt>
                <c:pt idx="104" formatCode="0.00">
                  <c:v>2.76</c:v>
                </c:pt>
                <c:pt idx="105" formatCode="0.00">
                  <c:v>2.98</c:v>
                </c:pt>
                <c:pt idx="106" formatCode="0.00">
                  <c:v>3.2</c:v>
                </c:pt>
                <c:pt idx="107" formatCode="0.00">
                  <c:v>3.4</c:v>
                </c:pt>
                <c:pt idx="108" formatCode="0.00">
                  <c:v>3.6</c:v>
                </c:pt>
                <c:pt idx="109" formatCode="0.00">
                  <c:v>3.79</c:v>
                </c:pt>
                <c:pt idx="110" formatCode="0.00">
                  <c:v>3.98</c:v>
                </c:pt>
                <c:pt idx="111" formatCode="0.00">
                  <c:v>4.33</c:v>
                </c:pt>
                <c:pt idx="112" formatCode="0.00">
                  <c:v>4.67</c:v>
                </c:pt>
                <c:pt idx="113" formatCode="0.00">
                  <c:v>4.99</c:v>
                </c:pt>
                <c:pt idx="114" formatCode="0.00">
                  <c:v>5.3</c:v>
                </c:pt>
                <c:pt idx="115" formatCode="0.00">
                  <c:v>5.6</c:v>
                </c:pt>
                <c:pt idx="116" formatCode="0.00">
                  <c:v>5.89</c:v>
                </c:pt>
                <c:pt idx="117" formatCode="0.00">
                  <c:v>6.17</c:v>
                </c:pt>
                <c:pt idx="118" formatCode="0.00">
                  <c:v>6.45</c:v>
                </c:pt>
                <c:pt idx="119" formatCode="0.00">
                  <c:v>6.72</c:v>
                </c:pt>
                <c:pt idx="120" formatCode="0.00">
                  <c:v>6.99</c:v>
                </c:pt>
                <c:pt idx="121" formatCode="0.00">
                  <c:v>7.25</c:v>
                </c:pt>
                <c:pt idx="122" formatCode="0.00">
                  <c:v>7.77</c:v>
                </c:pt>
                <c:pt idx="123" formatCode="0.00">
                  <c:v>8.4</c:v>
                </c:pt>
                <c:pt idx="124" formatCode="0.00">
                  <c:v>9.01</c:v>
                </c:pt>
                <c:pt idx="125" formatCode="0.00">
                  <c:v>9.61</c:v>
                </c:pt>
                <c:pt idx="126" formatCode="0.00">
                  <c:v>10.210000000000001</c:v>
                </c:pt>
                <c:pt idx="127" formatCode="0.00">
                  <c:v>10.8</c:v>
                </c:pt>
                <c:pt idx="128" formatCode="0.00">
                  <c:v>11.38</c:v>
                </c:pt>
                <c:pt idx="129" formatCode="0.00">
                  <c:v>11.96</c:v>
                </c:pt>
                <c:pt idx="130" formatCode="0.00">
                  <c:v>12.54</c:v>
                </c:pt>
                <c:pt idx="131" formatCode="0.00">
                  <c:v>13.7</c:v>
                </c:pt>
                <c:pt idx="132" formatCode="0.00">
                  <c:v>14.85</c:v>
                </c:pt>
                <c:pt idx="133" formatCode="0.00">
                  <c:v>16</c:v>
                </c:pt>
                <c:pt idx="134" formatCode="0.00">
                  <c:v>17.16</c:v>
                </c:pt>
                <c:pt idx="135" formatCode="0.00">
                  <c:v>18.329999999999998</c:v>
                </c:pt>
                <c:pt idx="136" formatCode="0.00">
                  <c:v>19.5</c:v>
                </c:pt>
                <c:pt idx="137" formatCode="0.00">
                  <c:v>21.86</c:v>
                </c:pt>
                <c:pt idx="138" formatCode="0.00">
                  <c:v>24.27</c:v>
                </c:pt>
                <c:pt idx="139" formatCode="0.00">
                  <c:v>26.74</c:v>
                </c:pt>
                <c:pt idx="140" formatCode="0.00">
                  <c:v>29.27</c:v>
                </c:pt>
                <c:pt idx="141" formatCode="0.00">
                  <c:v>31.86</c:v>
                </c:pt>
                <c:pt idx="142" formatCode="0.00">
                  <c:v>34.520000000000003</c:v>
                </c:pt>
                <c:pt idx="143" formatCode="0.00">
                  <c:v>37.229999999999997</c:v>
                </c:pt>
                <c:pt idx="144" formatCode="0.00">
                  <c:v>40.01</c:v>
                </c:pt>
                <c:pt idx="145" formatCode="0.00">
                  <c:v>42.85</c:v>
                </c:pt>
                <c:pt idx="146" formatCode="0.00">
                  <c:v>45.76</c:v>
                </c:pt>
                <c:pt idx="147" formatCode="0.00">
                  <c:v>48.73</c:v>
                </c:pt>
                <c:pt idx="148" formatCode="0.00">
                  <c:v>54.87</c:v>
                </c:pt>
                <c:pt idx="149" formatCode="0.00">
                  <c:v>62.91</c:v>
                </c:pt>
                <c:pt idx="150" formatCode="0.00">
                  <c:v>71.349999999999994</c:v>
                </c:pt>
                <c:pt idx="151" formatCode="0.00">
                  <c:v>80.2</c:v>
                </c:pt>
                <c:pt idx="152" formatCode="0.00">
                  <c:v>89.45</c:v>
                </c:pt>
                <c:pt idx="153" formatCode="0.00">
                  <c:v>99.1</c:v>
                </c:pt>
                <c:pt idx="154" formatCode="0.00">
                  <c:v>109.16</c:v>
                </c:pt>
                <c:pt idx="155" formatCode="0.00">
                  <c:v>119.62</c:v>
                </c:pt>
                <c:pt idx="156" formatCode="0.00">
                  <c:v>130.47</c:v>
                </c:pt>
                <c:pt idx="157" formatCode="0.00">
                  <c:v>153.35</c:v>
                </c:pt>
                <c:pt idx="158" formatCode="0.00">
                  <c:v>177.81</c:v>
                </c:pt>
                <c:pt idx="159" formatCode="0.00">
                  <c:v>203.82</c:v>
                </c:pt>
                <c:pt idx="160" formatCode="0.00">
                  <c:v>231.37</c:v>
                </c:pt>
                <c:pt idx="161" formatCode="0.00">
                  <c:v>260.45999999999998</c:v>
                </c:pt>
                <c:pt idx="162" formatCode="0.00">
                  <c:v>291.06</c:v>
                </c:pt>
                <c:pt idx="163" formatCode="0.00">
                  <c:v>356.72</c:v>
                </c:pt>
                <c:pt idx="164" formatCode="0.00">
                  <c:v>428.27</c:v>
                </c:pt>
                <c:pt idx="165" formatCode="0.00">
                  <c:v>505.52</c:v>
                </c:pt>
                <c:pt idx="166" formatCode="0.00">
                  <c:v>588.21</c:v>
                </c:pt>
                <c:pt idx="167" formatCode="0.00">
                  <c:v>676.03</c:v>
                </c:pt>
                <c:pt idx="168" formatCode="0.00">
                  <c:v>768.97</c:v>
                </c:pt>
                <c:pt idx="169" formatCode="0.00">
                  <c:v>867.18</c:v>
                </c:pt>
                <c:pt idx="170" formatCode="0.00">
                  <c:v>970.55</c:v>
                </c:pt>
                <c:pt idx="171" formatCode="0.0">
                  <c:v>1080</c:v>
                </c:pt>
                <c:pt idx="172" formatCode="0.0">
                  <c:v>1190</c:v>
                </c:pt>
                <c:pt idx="173" formatCode="0.0">
                  <c:v>1310</c:v>
                </c:pt>
                <c:pt idx="174" formatCode="0.0">
                  <c:v>1560</c:v>
                </c:pt>
                <c:pt idx="175" formatCode="0.0">
                  <c:v>1900</c:v>
                </c:pt>
                <c:pt idx="176" formatCode="0.0">
                  <c:v>2280</c:v>
                </c:pt>
                <c:pt idx="177" formatCode="0.0">
                  <c:v>2680</c:v>
                </c:pt>
                <c:pt idx="178" formatCode="0.0">
                  <c:v>3110</c:v>
                </c:pt>
                <c:pt idx="179" formatCode="0.0">
                  <c:v>3570</c:v>
                </c:pt>
                <c:pt idx="180" formatCode="0.0">
                  <c:v>4050</c:v>
                </c:pt>
                <c:pt idx="181" formatCode="0.0">
                  <c:v>4560</c:v>
                </c:pt>
                <c:pt idx="182" formatCode="0.0">
                  <c:v>5100</c:v>
                </c:pt>
                <c:pt idx="183" formatCode="0.0">
                  <c:v>6250</c:v>
                </c:pt>
                <c:pt idx="184" formatCode="0.0">
                  <c:v>7490</c:v>
                </c:pt>
                <c:pt idx="185" formatCode="0.0">
                  <c:v>8830</c:v>
                </c:pt>
                <c:pt idx="186" formatCode="0.0">
                  <c:v>10250</c:v>
                </c:pt>
                <c:pt idx="187" formatCode="0.0">
                  <c:v>11760</c:v>
                </c:pt>
                <c:pt idx="188" formatCode="0.0">
                  <c:v>13340</c:v>
                </c:pt>
                <c:pt idx="189" formatCode="0.0">
                  <c:v>16740</c:v>
                </c:pt>
                <c:pt idx="190" formatCode="0.0">
                  <c:v>20420</c:v>
                </c:pt>
                <c:pt idx="191" formatCode="0.0">
                  <c:v>24360</c:v>
                </c:pt>
                <c:pt idx="192" formatCode="0.0">
                  <c:v>28540</c:v>
                </c:pt>
                <c:pt idx="193" formatCode="0.0">
                  <c:v>32950</c:v>
                </c:pt>
                <c:pt idx="194" formatCode="0.0">
                  <c:v>37560</c:v>
                </c:pt>
                <c:pt idx="195" formatCode="0.0">
                  <c:v>42370</c:v>
                </c:pt>
                <c:pt idx="196" formatCode="0.0">
                  <c:v>47360</c:v>
                </c:pt>
                <c:pt idx="197" formatCode="0.0">
                  <c:v>52510</c:v>
                </c:pt>
                <c:pt idx="198" formatCode="0.0">
                  <c:v>57820</c:v>
                </c:pt>
                <c:pt idx="199" formatCode="0.0">
                  <c:v>63280</c:v>
                </c:pt>
                <c:pt idx="200" formatCode="0.0">
                  <c:v>74590</c:v>
                </c:pt>
                <c:pt idx="201" formatCode="0.0">
                  <c:v>89400</c:v>
                </c:pt>
                <c:pt idx="202" formatCode="0.0">
                  <c:v>104860</c:v>
                </c:pt>
                <c:pt idx="203" formatCode="0.0">
                  <c:v>120860</c:v>
                </c:pt>
                <c:pt idx="204" formatCode="0.0">
                  <c:v>137340</c:v>
                </c:pt>
                <c:pt idx="205" formatCode="0.0">
                  <c:v>154220</c:v>
                </c:pt>
                <c:pt idx="206" formatCode="0.0">
                  <c:v>171460</c:v>
                </c:pt>
                <c:pt idx="207" formatCode="0.0">
                  <c:v>189010</c:v>
                </c:pt>
                <c:pt idx="208" formatCode="0.0">
                  <c:v>206820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2.7000000000000001E-3</c:v>
                </c:pt>
                <c:pt idx="19">
                  <c:v>2.8E-3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4.3999999999999994E-3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5.4000000000000003E-3</c:v>
                </c:pt>
                <c:pt idx="33">
                  <c:v>5.8000000000000005E-3</c:v>
                </c:pt>
                <c:pt idx="34">
                  <c:v>6.3E-3</c:v>
                </c:pt>
                <c:pt idx="35">
                  <c:v>6.7000000000000002E-3</c:v>
                </c:pt>
                <c:pt idx="36">
                  <c:v>7.1999999999999998E-3</c:v>
                </c:pt>
                <c:pt idx="37">
                  <c:v>7.6E-3</c:v>
                </c:pt>
                <c:pt idx="38">
                  <c:v>8.0000000000000002E-3</c:v>
                </c:pt>
                <c:pt idx="39">
                  <c:v>8.4000000000000012E-3</c:v>
                </c:pt>
                <c:pt idx="40">
                  <c:v>8.7999999999999988E-3</c:v>
                </c:pt>
                <c:pt idx="41">
                  <c:v>9.1999999999999998E-3</c:v>
                </c:pt>
                <c:pt idx="42">
                  <c:v>9.6000000000000009E-3</c:v>
                </c:pt>
                <c:pt idx="43">
                  <c:v>0.01</c:v>
                </c:pt>
                <c:pt idx="44">
                  <c:v>1.0699999999999999E-2</c:v>
                </c:pt>
                <c:pt idx="45">
                  <c:v>1.17E-2</c:v>
                </c:pt>
                <c:pt idx="46">
                  <c:v>1.26E-2</c:v>
                </c:pt>
                <c:pt idx="47">
                  <c:v>1.3500000000000002E-2</c:v>
                </c:pt>
                <c:pt idx="48">
                  <c:v>1.44E-2</c:v>
                </c:pt>
                <c:pt idx="49">
                  <c:v>1.5299999999999999E-2</c:v>
                </c:pt>
                <c:pt idx="50">
                  <c:v>1.61E-2</c:v>
                </c:pt>
                <c:pt idx="51">
                  <c:v>1.7000000000000001E-2</c:v>
                </c:pt>
                <c:pt idx="52">
                  <c:v>1.78E-2</c:v>
                </c:pt>
                <c:pt idx="53">
                  <c:v>1.95E-2</c:v>
                </c:pt>
                <c:pt idx="54">
                  <c:v>2.1100000000000001E-2</c:v>
                </c:pt>
                <c:pt idx="55">
                  <c:v>2.2700000000000001E-2</c:v>
                </c:pt>
                <c:pt idx="56">
                  <c:v>2.4299999999999999E-2</c:v>
                </c:pt>
                <c:pt idx="57">
                  <c:v>2.5899999999999999E-2</c:v>
                </c:pt>
                <c:pt idx="58">
                  <c:v>2.7400000000000001E-2</c:v>
                </c:pt>
                <c:pt idx="59">
                  <c:v>3.04E-2</c:v>
                </c:pt>
                <c:pt idx="60">
                  <c:v>3.3300000000000003E-2</c:v>
                </c:pt>
                <c:pt idx="61">
                  <c:v>3.5999999999999997E-2</c:v>
                </c:pt>
                <c:pt idx="62">
                  <c:v>3.8600000000000002E-2</c:v>
                </c:pt>
                <c:pt idx="63">
                  <c:v>4.1099999999999998E-2</c:v>
                </c:pt>
                <c:pt idx="64">
                  <c:v>4.3499999999999997E-2</c:v>
                </c:pt>
                <c:pt idx="65">
                  <c:v>4.5900000000000003E-2</c:v>
                </c:pt>
                <c:pt idx="66">
                  <c:v>4.8299999999999996E-2</c:v>
                </c:pt>
                <c:pt idx="67">
                  <c:v>5.0599999999999999E-2</c:v>
                </c:pt>
                <c:pt idx="68">
                  <c:v>5.2900000000000003E-2</c:v>
                </c:pt>
                <c:pt idx="69">
                  <c:v>5.5200000000000006E-2</c:v>
                </c:pt>
                <c:pt idx="70">
                  <c:v>5.96E-2</c:v>
                </c:pt>
                <c:pt idx="71">
                  <c:v>6.5000000000000002E-2</c:v>
                </c:pt>
                <c:pt idx="72">
                  <c:v>7.0199999999999999E-2</c:v>
                </c:pt>
                <c:pt idx="73">
                  <c:v>7.5200000000000003E-2</c:v>
                </c:pt>
                <c:pt idx="74">
                  <c:v>0.08</c:v>
                </c:pt>
                <c:pt idx="75">
                  <c:v>8.4699999999999998E-2</c:v>
                </c:pt>
                <c:pt idx="76">
                  <c:v>8.9200000000000002E-2</c:v>
                </c:pt>
                <c:pt idx="77">
                  <c:v>9.3600000000000003E-2</c:v>
                </c:pt>
                <c:pt idx="78">
                  <c:v>9.7799999999999998E-2</c:v>
                </c:pt>
                <c:pt idx="79">
                  <c:v>0.10589999999999999</c:v>
                </c:pt>
                <c:pt idx="80">
                  <c:v>0.11339999999999999</c:v>
                </c:pt>
                <c:pt idx="81">
                  <c:v>0.1203</c:v>
                </c:pt>
                <c:pt idx="82">
                  <c:v>0.1268</c:v>
                </c:pt>
                <c:pt idx="83">
                  <c:v>0.1328</c:v>
                </c:pt>
                <c:pt idx="84">
                  <c:v>0.1384</c:v>
                </c:pt>
                <c:pt idx="85">
                  <c:v>0.14860000000000001</c:v>
                </c:pt>
                <c:pt idx="86">
                  <c:v>0.15760000000000002</c:v>
                </c:pt>
                <c:pt idx="87">
                  <c:v>0.16550000000000001</c:v>
                </c:pt>
                <c:pt idx="88">
                  <c:v>0.17250000000000001</c:v>
                </c:pt>
                <c:pt idx="89">
                  <c:v>0.1787</c:v>
                </c:pt>
                <c:pt idx="90">
                  <c:v>0.18440000000000001</c:v>
                </c:pt>
                <c:pt idx="91">
                  <c:v>0.1895</c:v>
                </c:pt>
                <c:pt idx="92">
                  <c:v>0.19419999999999998</c:v>
                </c:pt>
                <c:pt idx="93">
                  <c:v>0.19850000000000001</c:v>
                </c:pt>
                <c:pt idx="94">
                  <c:v>0.2024</c:v>
                </c:pt>
                <c:pt idx="95">
                  <c:v>0.20610000000000001</c:v>
                </c:pt>
                <c:pt idx="96">
                  <c:v>0.21299999999999999</c:v>
                </c:pt>
                <c:pt idx="97">
                  <c:v>0.22069999999999998</c:v>
                </c:pt>
                <c:pt idx="98">
                  <c:v>0.2273</c:v>
                </c:pt>
                <c:pt idx="99">
                  <c:v>0.2331</c:v>
                </c:pt>
                <c:pt idx="100">
                  <c:v>0.23820000000000002</c:v>
                </c:pt>
                <c:pt idx="101">
                  <c:v>0.24279999999999999</c:v>
                </c:pt>
                <c:pt idx="102">
                  <c:v>0.24700000000000003</c:v>
                </c:pt>
                <c:pt idx="103">
                  <c:v>0.25080000000000002</c:v>
                </c:pt>
                <c:pt idx="104">
                  <c:v>0.25430000000000003</c:v>
                </c:pt>
                <c:pt idx="105">
                  <c:v>0.26139999999999997</c:v>
                </c:pt>
                <c:pt idx="106">
                  <c:v>0.2676</c:v>
                </c:pt>
                <c:pt idx="107">
                  <c:v>0.27300000000000002</c:v>
                </c:pt>
                <c:pt idx="108">
                  <c:v>0.27779999999999999</c:v>
                </c:pt>
                <c:pt idx="109">
                  <c:v>0.28210000000000002</c:v>
                </c:pt>
                <c:pt idx="110">
                  <c:v>0.28599999999999998</c:v>
                </c:pt>
                <c:pt idx="111">
                  <c:v>0.2949</c:v>
                </c:pt>
                <c:pt idx="112">
                  <c:v>0.30259999999999998</c:v>
                </c:pt>
                <c:pt idx="113">
                  <c:v>0.30930000000000002</c:v>
                </c:pt>
                <c:pt idx="114">
                  <c:v>0.31530000000000002</c:v>
                </c:pt>
                <c:pt idx="115">
                  <c:v>0.32080000000000003</c:v>
                </c:pt>
                <c:pt idx="116">
                  <c:v>0.32569999999999999</c:v>
                </c:pt>
                <c:pt idx="117">
                  <c:v>0.33029999999999998</c:v>
                </c:pt>
                <c:pt idx="118">
                  <c:v>0.33450000000000002</c:v>
                </c:pt>
                <c:pt idx="119">
                  <c:v>0.33849999999999997</c:v>
                </c:pt>
                <c:pt idx="120">
                  <c:v>0.34229999999999999</c:v>
                </c:pt>
                <c:pt idx="121">
                  <c:v>0.3458</c:v>
                </c:pt>
                <c:pt idx="122">
                  <c:v>0.35619999999999996</c:v>
                </c:pt>
                <c:pt idx="123">
                  <c:v>0.37009999999999998</c:v>
                </c:pt>
                <c:pt idx="124">
                  <c:v>0.38269999999999998</c:v>
                </c:pt>
                <c:pt idx="125">
                  <c:v>0.39449999999999996</c:v>
                </c:pt>
                <c:pt idx="126">
                  <c:v>0.40549999999999997</c:v>
                </c:pt>
                <c:pt idx="127">
                  <c:v>0.41600000000000004</c:v>
                </c:pt>
                <c:pt idx="128">
                  <c:v>0.42599999999999999</c:v>
                </c:pt>
                <c:pt idx="129">
                  <c:v>0.43559999999999999</c:v>
                </c:pt>
                <c:pt idx="130">
                  <c:v>0.44489999999999996</c:v>
                </c:pt>
                <c:pt idx="131">
                  <c:v>0.47689999999999999</c:v>
                </c:pt>
                <c:pt idx="132">
                  <c:v>0.50670000000000004</c:v>
                </c:pt>
                <c:pt idx="133">
                  <c:v>0.53479999999999994</c:v>
                </c:pt>
                <c:pt idx="134">
                  <c:v>0.56159999999999999</c:v>
                </c:pt>
                <c:pt idx="135">
                  <c:v>0.58739999999999992</c:v>
                </c:pt>
                <c:pt idx="136">
                  <c:v>0.61230000000000007</c:v>
                </c:pt>
                <c:pt idx="137">
                  <c:v>0.70130000000000003</c:v>
                </c:pt>
                <c:pt idx="138">
                  <c:v>0.78280000000000005</c:v>
                </c:pt>
                <c:pt idx="139">
                  <c:v>0.86</c:v>
                </c:pt>
                <c:pt idx="140">
                  <c:v>0.9343999999999999</c:v>
                </c:pt>
                <c:pt idx="141" formatCode="0.00">
                  <c:v>1.01</c:v>
                </c:pt>
                <c:pt idx="142" formatCode="0.00">
                  <c:v>1.08</c:v>
                </c:pt>
                <c:pt idx="143" formatCode="0.00">
                  <c:v>1.1499999999999999</c:v>
                </c:pt>
                <c:pt idx="144" formatCode="0.00">
                  <c:v>1.21</c:v>
                </c:pt>
                <c:pt idx="145" formatCode="0.00">
                  <c:v>1.28</c:v>
                </c:pt>
                <c:pt idx="146" formatCode="0.00">
                  <c:v>1.35</c:v>
                </c:pt>
                <c:pt idx="147" formatCode="0.00">
                  <c:v>1.41</c:v>
                </c:pt>
                <c:pt idx="148" formatCode="0.00">
                  <c:v>1.66</c:v>
                </c:pt>
                <c:pt idx="149" formatCode="0.00">
                  <c:v>2.02</c:v>
                </c:pt>
                <c:pt idx="150" formatCode="0.00">
                  <c:v>2.35</c:v>
                </c:pt>
                <c:pt idx="151" formatCode="0.00">
                  <c:v>2.67</c:v>
                </c:pt>
                <c:pt idx="152" formatCode="0.00">
                  <c:v>2.98</c:v>
                </c:pt>
                <c:pt idx="153" formatCode="0.00">
                  <c:v>3.28</c:v>
                </c:pt>
                <c:pt idx="154" formatCode="0.00">
                  <c:v>3.58</c:v>
                </c:pt>
                <c:pt idx="155" formatCode="0.00">
                  <c:v>3.88</c:v>
                </c:pt>
                <c:pt idx="156" formatCode="0.00">
                  <c:v>4.18</c:v>
                </c:pt>
                <c:pt idx="157" formatCode="0.00">
                  <c:v>5.29</c:v>
                </c:pt>
                <c:pt idx="158" formatCode="0.00">
                  <c:v>6.33</c:v>
                </c:pt>
                <c:pt idx="159" formatCode="0.00">
                  <c:v>7.33</c:v>
                </c:pt>
                <c:pt idx="160" formatCode="0.00">
                  <c:v>8.31</c:v>
                </c:pt>
                <c:pt idx="161" formatCode="0.00">
                  <c:v>9.2799999999999994</c:v>
                </c:pt>
                <c:pt idx="162" formatCode="0.00">
                  <c:v>10.25</c:v>
                </c:pt>
                <c:pt idx="163" formatCode="0.00">
                  <c:v>13.85</c:v>
                </c:pt>
                <c:pt idx="164" formatCode="0.00">
                  <c:v>17.170000000000002</c:v>
                </c:pt>
                <c:pt idx="165" formatCode="0.00">
                  <c:v>20.37</c:v>
                </c:pt>
                <c:pt idx="166" formatCode="0.00">
                  <c:v>23.51</c:v>
                </c:pt>
                <c:pt idx="167" formatCode="0.00">
                  <c:v>26.61</c:v>
                </c:pt>
                <c:pt idx="168" formatCode="0.00">
                  <c:v>29.7</c:v>
                </c:pt>
                <c:pt idx="169" formatCode="0.00">
                  <c:v>32.81</c:v>
                </c:pt>
                <c:pt idx="170" formatCode="0.00">
                  <c:v>35.950000000000003</c:v>
                </c:pt>
                <c:pt idx="171" formatCode="0.00">
                  <c:v>39.11</c:v>
                </c:pt>
                <c:pt idx="172" formatCode="0.00">
                  <c:v>42.3</c:v>
                </c:pt>
                <c:pt idx="173" formatCode="0.00">
                  <c:v>45.52</c:v>
                </c:pt>
                <c:pt idx="174" formatCode="0.00">
                  <c:v>57.82</c:v>
                </c:pt>
                <c:pt idx="175" formatCode="0.00">
                  <c:v>75.44</c:v>
                </c:pt>
                <c:pt idx="176" formatCode="0.00">
                  <c:v>92.07</c:v>
                </c:pt>
                <c:pt idx="177" formatCode="0.00">
                  <c:v>108.25</c:v>
                </c:pt>
                <c:pt idx="178" formatCode="0.00">
                  <c:v>124.26</c:v>
                </c:pt>
                <c:pt idx="179" formatCode="0.00">
                  <c:v>140.21</c:v>
                </c:pt>
                <c:pt idx="180" formatCode="0.00">
                  <c:v>156.18</c:v>
                </c:pt>
                <c:pt idx="181" formatCode="0.00">
                  <c:v>172.21</c:v>
                </c:pt>
                <c:pt idx="182" formatCode="0.00">
                  <c:v>188.32</c:v>
                </c:pt>
                <c:pt idx="183" formatCode="0.00">
                  <c:v>248.86</c:v>
                </c:pt>
                <c:pt idx="184" formatCode="0.00">
                  <c:v>304.97000000000003</c:v>
                </c:pt>
                <c:pt idx="185" formatCode="0.00">
                  <c:v>358.91</c:v>
                </c:pt>
                <c:pt idx="186" formatCode="0.00">
                  <c:v>411.68</c:v>
                </c:pt>
                <c:pt idx="187" formatCode="0.00">
                  <c:v>463.75</c:v>
                </c:pt>
                <c:pt idx="188" formatCode="0.00">
                  <c:v>515.39</c:v>
                </c:pt>
                <c:pt idx="189" formatCode="0.00">
                  <c:v>704.99</c:v>
                </c:pt>
                <c:pt idx="190" formatCode="0.00">
                  <c:v>876.71</c:v>
                </c:pt>
                <c:pt idx="191" formatCode="0.0">
                  <c:v>1040</c:v>
                </c:pt>
                <c:pt idx="192" formatCode="0.0">
                  <c:v>1200</c:v>
                </c:pt>
                <c:pt idx="193" formatCode="0.0">
                  <c:v>1350</c:v>
                </c:pt>
                <c:pt idx="194" formatCode="0.0">
                  <c:v>1500</c:v>
                </c:pt>
                <c:pt idx="195" formatCode="0.0">
                  <c:v>1650</c:v>
                </c:pt>
                <c:pt idx="196" formatCode="0.0">
                  <c:v>1790</c:v>
                </c:pt>
                <c:pt idx="197" formatCode="0.0">
                  <c:v>1940</c:v>
                </c:pt>
                <c:pt idx="198" formatCode="0.0">
                  <c:v>2080</c:v>
                </c:pt>
                <c:pt idx="199" formatCode="0.0">
                  <c:v>2220</c:v>
                </c:pt>
                <c:pt idx="200" formatCode="0.0">
                  <c:v>2730</c:v>
                </c:pt>
                <c:pt idx="201" formatCode="0.0">
                  <c:v>3450</c:v>
                </c:pt>
                <c:pt idx="202" formatCode="0.0">
                  <c:v>4080</c:v>
                </c:pt>
                <c:pt idx="203" formatCode="0.0">
                  <c:v>4670</c:v>
                </c:pt>
                <c:pt idx="204" formatCode="0.0">
                  <c:v>5220</c:v>
                </c:pt>
                <c:pt idx="205" formatCode="0.0">
                  <c:v>5740</c:v>
                </c:pt>
                <c:pt idx="206" formatCode="0.0">
                  <c:v>6240</c:v>
                </c:pt>
                <c:pt idx="207" formatCode="0.0">
                  <c:v>6710</c:v>
                </c:pt>
                <c:pt idx="208" formatCode="0.0">
                  <c:v>7170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srim40Ar_Si!$D$20:$D$228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srim40Ar_Si!$P$20:$P$228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1.8E-3</c:v>
                </c:pt>
                <c:pt idx="18">
                  <c:v>1.9E-3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3.4000000000000002E-3</c:v>
                </c:pt>
                <c:pt idx="30">
                  <c:v>3.5999999999999999E-3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4.3E-3</c:v>
                </c:pt>
                <c:pt idx="34">
                  <c:v>4.7000000000000002E-3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5.8999999999999999E-3</c:v>
                </c:pt>
                <c:pt idx="39">
                  <c:v>6.1999999999999998E-3</c:v>
                </c:pt>
                <c:pt idx="40">
                  <c:v>6.5000000000000006E-3</c:v>
                </c:pt>
                <c:pt idx="41">
                  <c:v>6.8000000000000005E-3</c:v>
                </c:pt>
                <c:pt idx="42">
                  <c:v>7.0999999999999995E-3</c:v>
                </c:pt>
                <c:pt idx="43">
                  <c:v>7.3999999999999995E-3</c:v>
                </c:pt>
                <c:pt idx="44">
                  <c:v>7.9000000000000008E-3</c:v>
                </c:pt>
                <c:pt idx="45">
                  <c:v>8.6E-3</c:v>
                </c:pt>
                <c:pt idx="46">
                  <c:v>9.2999999999999992E-3</c:v>
                </c:pt>
                <c:pt idx="47">
                  <c:v>9.9000000000000008E-3</c:v>
                </c:pt>
                <c:pt idx="48">
                  <c:v>1.06E-2</c:v>
                </c:pt>
                <c:pt idx="49">
                  <c:v>1.12E-2</c:v>
                </c:pt>
                <c:pt idx="50">
                  <c:v>1.18E-2</c:v>
                </c:pt>
                <c:pt idx="51">
                  <c:v>1.24E-2</c:v>
                </c:pt>
                <c:pt idx="52">
                  <c:v>1.3000000000000001E-2</c:v>
                </c:pt>
                <c:pt idx="53">
                  <c:v>1.4199999999999999E-2</c:v>
                </c:pt>
                <c:pt idx="54">
                  <c:v>1.54E-2</c:v>
                </c:pt>
                <c:pt idx="55">
                  <c:v>1.66E-2</c:v>
                </c:pt>
                <c:pt idx="56">
                  <c:v>1.78E-2</c:v>
                </c:pt>
                <c:pt idx="57">
                  <c:v>1.89E-2</c:v>
                </c:pt>
                <c:pt idx="58">
                  <c:v>0.02</c:v>
                </c:pt>
                <c:pt idx="59">
                  <c:v>2.23E-2</c:v>
                </c:pt>
                <c:pt idx="60">
                  <c:v>2.4500000000000001E-2</c:v>
                </c:pt>
                <c:pt idx="61">
                  <c:v>2.6700000000000002E-2</c:v>
                </c:pt>
                <c:pt idx="62">
                  <c:v>2.8799999999999999E-2</c:v>
                </c:pt>
                <c:pt idx="63">
                  <c:v>3.09E-2</c:v>
                </c:pt>
                <c:pt idx="64">
                  <c:v>3.2899999999999999E-2</c:v>
                </c:pt>
                <c:pt idx="65">
                  <c:v>3.49E-2</c:v>
                </c:pt>
                <c:pt idx="66">
                  <c:v>3.6900000000000002E-2</c:v>
                </c:pt>
                <c:pt idx="67">
                  <c:v>3.8900000000000004E-2</c:v>
                </c:pt>
                <c:pt idx="68">
                  <c:v>4.0799999999999996E-2</c:v>
                </c:pt>
                <c:pt idx="69">
                  <c:v>4.2799999999999998E-2</c:v>
                </c:pt>
                <c:pt idx="70">
                  <c:v>4.6600000000000003E-2</c:v>
                </c:pt>
                <c:pt idx="71">
                  <c:v>5.1299999999999998E-2</c:v>
                </c:pt>
                <c:pt idx="72">
                  <c:v>5.5900000000000005E-2</c:v>
                </c:pt>
                <c:pt idx="73">
                  <c:v>6.0399999999999995E-2</c:v>
                </c:pt>
                <c:pt idx="74">
                  <c:v>6.5000000000000002E-2</c:v>
                </c:pt>
                <c:pt idx="75">
                  <c:v>6.9399999999999989E-2</c:v>
                </c:pt>
                <c:pt idx="76">
                  <c:v>7.3800000000000004E-2</c:v>
                </c:pt>
                <c:pt idx="77">
                  <c:v>7.8100000000000003E-2</c:v>
                </c:pt>
                <c:pt idx="78">
                  <c:v>8.2400000000000001E-2</c:v>
                </c:pt>
                <c:pt idx="79">
                  <c:v>9.0700000000000003E-2</c:v>
                </c:pt>
                <c:pt idx="80">
                  <c:v>9.8799999999999999E-2</c:v>
                </c:pt>
                <c:pt idx="81">
                  <c:v>0.1065</c:v>
                </c:pt>
                <c:pt idx="82">
                  <c:v>0.11399999999999999</c:v>
                </c:pt>
                <c:pt idx="83">
                  <c:v>0.12110000000000001</c:v>
                </c:pt>
                <c:pt idx="84">
                  <c:v>0.128</c:v>
                </c:pt>
                <c:pt idx="85">
                  <c:v>0.14079999999999998</c:v>
                </c:pt>
                <c:pt idx="86">
                  <c:v>0.1525</c:v>
                </c:pt>
                <c:pt idx="87">
                  <c:v>0.1633</c:v>
                </c:pt>
                <c:pt idx="88">
                  <c:v>0.17319999999999999</c:v>
                </c:pt>
                <c:pt idx="89">
                  <c:v>0.18229999999999999</c:v>
                </c:pt>
                <c:pt idx="90">
                  <c:v>0.19070000000000001</c:v>
                </c:pt>
                <c:pt idx="91">
                  <c:v>0.1986</c:v>
                </c:pt>
                <c:pt idx="92">
                  <c:v>0.20590000000000003</c:v>
                </c:pt>
                <c:pt idx="93">
                  <c:v>0.21280000000000002</c:v>
                </c:pt>
                <c:pt idx="94">
                  <c:v>0.21920000000000001</c:v>
                </c:pt>
                <c:pt idx="95">
                  <c:v>0.2253</c:v>
                </c:pt>
                <c:pt idx="96">
                  <c:v>0.23650000000000002</c:v>
                </c:pt>
                <c:pt idx="97">
                  <c:v>0.24889999999999998</c:v>
                </c:pt>
                <c:pt idx="98">
                  <c:v>0.25990000000000002</c:v>
                </c:pt>
                <c:pt idx="99">
                  <c:v>0.26979999999999998</c:v>
                </c:pt>
                <c:pt idx="100">
                  <c:v>0.27879999999999999</c:v>
                </c:pt>
                <c:pt idx="101">
                  <c:v>0.28700000000000003</c:v>
                </c:pt>
                <c:pt idx="102">
                  <c:v>0.29460000000000003</c:v>
                </c:pt>
                <c:pt idx="103">
                  <c:v>0.30149999999999999</c:v>
                </c:pt>
                <c:pt idx="104">
                  <c:v>0.308</c:v>
                </c:pt>
                <c:pt idx="105">
                  <c:v>0.31969999999999998</c:v>
                </c:pt>
                <c:pt idx="106">
                  <c:v>0.32999999999999996</c:v>
                </c:pt>
                <c:pt idx="107">
                  <c:v>0.33929999999999999</c:v>
                </c:pt>
                <c:pt idx="108">
                  <c:v>0.34760000000000002</c:v>
                </c:pt>
                <c:pt idx="109">
                  <c:v>0.35520000000000002</c:v>
                </c:pt>
                <c:pt idx="110">
                  <c:v>0.36209999999999998</c:v>
                </c:pt>
                <c:pt idx="111">
                  <c:v>0.37440000000000001</c:v>
                </c:pt>
                <c:pt idx="112">
                  <c:v>0.3851</c:v>
                </c:pt>
                <c:pt idx="113">
                  <c:v>0.39460000000000001</c:v>
                </c:pt>
                <c:pt idx="114">
                  <c:v>0.40309999999999996</c:v>
                </c:pt>
                <c:pt idx="115">
                  <c:v>0.41070000000000001</c:v>
                </c:pt>
                <c:pt idx="116">
                  <c:v>0.41769999999999996</c:v>
                </c:pt>
                <c:pt idx="117">
                  <c:v>0.42420000000000002</c:v>
                </c:pt>
                <c:pt idx="118">
                  <c:v>0.43019999999999997</c:v>
                </c:pt>
                <c:pt idx="119">
                  <c:v>0.43579999999999997</c:v>
                </c:pt>
                <c:pt idx="120">
                  <c:v>0.44109999999999994</c:v>
                </c:pt>
                <c:pt idx="121">
                  <c:v>0.44610000000000005</c:v>
                </c:pt>
                <c:pt idx="122">
                  <c:v>0.45529999999999998</c:v>
                </c:pt>
                <c:pt idx="123">
                  <c:v>0.46559999999999996</c:v>
                </c:pt>
                <c:pt idx="124">
                  <c:v>0.47499999999999998</c:v>
                </c:pt>
                <c:pt idx="125">
                  <c:v>0.48360000000000003</c:v>
                </c:pt>
                <c:pt idx="126">
                  <c:v>0.49169999999999997</c:v>
                </c:pt>
                <c:pt idx="127">
                  <c:v>0.49919999999999998</c:v>
                </c:pt>
                <c:pt idx="128">
                  <c:v>0.50639999999999996</c:v>
                </c:pt>
                <c:pt idx="129">
                  <c:v>0.51319999999999999</c:v>
                </c:pt>
                <c:pt idx="130">
                  <c:v>0.51970000000000005</c:v>
                </c:pt>
                <c:pt idx="131">
                  <c:v>0.53200000000000003</c:v>
                </c:pt>
                <c:pt idx="132">
                  <c:v>0.54359999999999997</c:v>
                </c:pt>
                <c:pt idx="133">
                  <c:v>0.55469999999999997</c:v>
                </c:pt>
                <c:pt idx="134">
                  <c:v>0.56529999999999991</c:v>
                </c:pt>
                <c:pt idx="135">
                  <c:v>0.57550000000000001</c:v>
                </c:pt>
                <c:pt idx="136">
                  <c:v>0.58550000000000002</c:v>
                </c:pt>
                <c:pt idx="137">
                  <c:v>0.6048</c:v>
                </c:pt>
                <c:pt idx="138">
                  <c:v>0.62350000000000005</c:v>
                </c:pt>
                <c:pt idx="139">
                  <c:v>0.64200000000000002</c:v>
                </c:pt>
                <c:pt idx="140">
                  <c:v>0.66039999999999999</c:v>
                </c:pt>
                <c:pt idx="141">
                  <c:v>0.67880000000000007</c:v>
                </c:pt>
                <c:pt idx="142">
                  <c:v>0.69720000000000004</c:v>
                </c:pt>
                <c:pt idx="143">
                  <c:v>0.71579999999999999</c:v>
                </c:pt>
                <c:pt idx="144">
                  <c:v>0.73449999999999993</c:v>
                </c:pt>
                <c:pt idx="145">
                  <c:v>0.75350000000000006</c:v>
                </c:pt>
                <c:pt idx="146">
                  <c:v>0.77270000000000005</c:v>
                </c:pt>
                <c:pt idx="147">
                  <c:v>0.79220000000000002</c:v>
                </c:pt>
                <c:pt idx="148">
                  <c:v>0.83200000000000007</c:v>
                </c:pt>
                <c:pt idx="149">
                  <c:v>0.88360000000000005</c:v>
                </c:pt>
                <c:pt idx="150">
                  <c:v>0.93729999999999991</c:v>
                </c:pt>
                <c:pt idx="151">
                  <c:v>0.99329999999999996</c:v>
                </c:pt>
                <c:pt idx="152" formatCode="0.00">
                  <c:v>1.05</c:v>
                </c:pt>
                <c:pt idx="153" formatCode="0.00">
                  <c:v>1.1100000000000001</c:v>
                </c:pt>
                <c:pt idx="154" formatCode="0.00">
                  <c:v>1.18</c:v>
                </c:pt>
                <c:pt idx="155" formatCode="0.00">
                  <c:v>1.24</c:v>
                </c:pt>
                <c:pt idx="156" formatCode="0.00">
                  <c:v>1.31</c:v>
                </c:pt>
                <c:pt idx="157" formatCode="0.00">
                  <c:v>1.45</c:v>
                </c:pt>
                <c:pt idx="158" formatCode="0.00">
                  <c:v>1.6</c:v>
                </c:pt>
                <c:pt idx="159" formatCode="0.00">
                  <c:v>1.76</c:v>
                </c:pt>
                <c:pt idx="160" formatCode="0.00">
                  <c:v>1.93</c:v>
                </c:pt>
                <c:pt idx="161" formatCode="0.00">
                  <c:v>2.11</c:v>
                </c:pt>
                <c:pt idx="162" formatCode="0.00">
                  <c:v>2.2999999999999998</c:v>
                </c:pt>
                <c:pt idx="163" formatCode="0.00">
                  <c:v>2.69</c:v>
                </c:pt>
                <c:pt idx="164" formatCode="0.00">
                  <c:v>3.13</c:v>
                </c:pt>
                <c:pt idx="165" formatCode="0.00">
                  <c:v>3.59</c:v>
                </c:pt>
                <c:pt idx="166" formatCode="0.00">
                  <c:v>4.08</c:v>
                </c:pt>
                <c:pt idx="167" formatCode="0.00">
                  <c:v>4.5999999999999996</c:v>
                </c:pt>
                <c:pt idx="168" formatCode="0.00">
                  <c:v>5.15</c:v>
                </c:pt>
                <c:pt idx="169" formatCode="0.00">
                  <c:v>5.72</c:v>
                </c:pt>
                <c:pt idx="170" formatCode="0.00">
                  <c:v>6.32</c:v>
                </c:pt>
                <c:pt idx="171" formatCode="0.00">
                  <c:v>6.95</c:v>
                </c:pt>
                <c:pt idx="172" formatCode="0.00">
                  <c:v>7.6</c:v>
                </c:pt>
                <c:pt idx="173" formatCode="0.00">
                  <c:v>8.2799999999999994</c:v>
                </c:pt>
                <c:pt idx="174" formatCode="0.00">
                  <c:v>9.7100000000000009</c:v>
                </c:pt>
                <c:pt idx="175" formatCode="0.00">
                  <c:v>11.64</c:v>
                </c:pt>
                <c:pt idx="176" formatCode="0.00">
                  <c:v>13.72</c:v>
                </c:pt>
                <c:pt idx="177" formatCode="0.00">
                  <c:v>15.95</c:v>
                </c:pt>
                <c:pt idx="178" formatCode="0.00">
                  <c:v>18.32</c:v>
                </c:pt>
                <c:pt idx="179" formatCode="0.00">
                  <c:v>20.84</c:v>
                </c:pt>
                <c:pt idx="180" formatCode="0.00">
                  <c:v>23.48</c:v>
                </c:pt>
                <c:pt idx="181" formatCode="0.00">
                  <c:v>26.26</c:v>
                </c:pt>
                <c:pt idx="182" formatCode="0.00">
                  <c:v>29.17</c:v>
                </c:pt>
                <c:pt idx="183" formatCode="0.00">
                  <c:v>35.340000000000003</c:v>
                </c:pt>
                <c:pt idx="184" formatCode="0.00">
                  <c:v>41.97</c:v>
                </c:pt>
                <c:pt idx="185" formatCode="0.00">
                  <c:v>49.02</c:v>
                </c:pt>
                <c:pt idx="186" formatCode="0.00">
                  <c:v>56.48</c:v>
                </c:pt>
                <c:pt idx="187" formatCode="0.00">
                  <c:v>64.319999999999993</c:v>
                </c:pt>
                <c:pt idx="188" formatCode="0.00">
                  <c:v>72.52</c:v>
                </c:pt>
                <c:pt idx="189" formatCode="0.00">
                  <c:v>89.91</c:v>
                </c:pt>
                <c:pt idx="190" formatCode="0.00">
                  <c:v>108.48</c:v>
                </c:pt>
                <c:pt idx="191" formatCode="0.00">
                  <c:v>128.12</c:v>
                </c:pt>
                <c:pt idx="192" formatCode="0.00">
                  <c:v>148.69999999999999</c:v>
                </c:pt>
                <c:pt idx="193" formatCode="0.00">
                  <c:v>170.11</c:v>
                </c:pt>
                <c:pt idx="194" formatCode="0.00">
                  <c:v>192.27</c:v>
                </c:pt>
                <c:pt idx="195" formatCode="0.00">
                  <c:v>215.08</c:v>
                </c:pt>
                <c:pt idx="196" formatCode="0.00">
                  <c:v>238.48</c:v>
                </c:pt>
                <c:pt idx="197" formatCode="0.00">
                  <c:v>262.39</c:v>
                </c:pt>
                <c:pt idx="198" formatCode="0.00">
                  <c:v>286.76</c:v>
                </c:pt>
                <c:pt idx="199" formatCode="0.00">
                  <c:v>311.54000000000002</c:v>
                </c:pt>
                <c:pt idx="200" formatCode="0.00">
                  <c:v>362.12</c:v>
                </c:pt>
                <c:pt idx="201" formatCode="0.00">
                  <c:v>426.84</c:v>
                </c:pt>
                <c:pt idx="202" formatCode="0.00">
                  <c:v>492.72</c:v>
                </c:pt>
                <c:pt idx="203" formatCode="0.00">
                  <c:v>559.34</c:v>
                </c:pt>
                <c:pt idx="204" formatCode="0.00">
                  <c:v>626.38</c:v>
                </c:pt>
                <c:pt idx="205" formatCode="0.00">
                  <c:v>693.58</c:v>
                </c:pt>
                <c:pt idx="206" formatCode="0.00">
                  <c:v>760.74</c:v>
                </c:pt>
                <c:pt idx="207" formatCode="0.00">
                  <c:v>827.69</c:v>
                </c:pt>
                <c:pt idx="208" formatCode="0.00">
                  <c:v>894.31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2936"/>
        <c:axId val="480839800"/>
      </c:scatterChart>
      <c:valAx>
        <c:axId val="4808429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39800"/>
        <c:crosses val="autoZero"/>
        <c:crossBetween val="midCat"/>
        <c:majorUnit val="10"/>
      </c:valAx>
      <c:valAx>
        <c:axId val="4808398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29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srim40Ar_Al!$P$5</c:f>
          <c:strCache>
            <c:ptCount val="1"/>
            <c:pt idx="0">
              <c:v>srim40Ar_Al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srim40Ar_Al!$E$20:$E$228</c:f>
              <c:numCache>
                <c:formatCode>0.000E+00</c:formatCode>
                <c:ptCount val="209"/>
                <c:pt idx="0">
                  <c:v>9.6699999999999994E-2</c:v>
                </c:pt>
                <c:pt idx="1">
                  <c:v>0.1026</c:v>
                </c:pt>
                <c:pt idx="2">
                  <c:v>0.1081</c:v>
                </c:pt>
                <c:pt idx="3">
                  <c:v>0.1134</c:v>
                </c:pt>
                <c:pt idx="4">
                  <c:v>0.11840000000000001</c:v>
                </c:pt>
                <c:pt idx="5">
                  <c:v>0.12330000000000001</c:v>
                </c:pt>
                <c:pt idx="6">
                  <c:v>0.12790000000000001</c:v>
                </c:pt>
                <c:pt idx="7">
                  <c:v>0.1368</c:v>
                </c:pt>
                <c:pt idx="8">
                  <c:v>0.14510000000000001</c:v>
                </c:pt>
                <c:pt idx="9">
                  <c:v>0.15290000000000001</c:v>
                </c:pt>
                <c:pt idx="10">
                  <c:v>0.16039999999999999</c:v>
                </c:pt>
                <c:pt idx="11">
                  <c:v>0.16750000000000001</c:v>
                </c:pt>
                <c:pt idx="12">
                  <c:v>0.17430000000000001</c:v>
                </c:pt>
                <c:pt idx="13">
                  <c:v>0.18090000000000001</c:v>
                </c:pt>
                <c:pt idx="14">
                  <c:v>0.18729999999999999</c:v>
                </c:pt>
                <c:pt idx="15">
                  <c:v>0.19339999999999999</c:v>
                </c:pt>
                <c:pt idx="16">
                  <c:v>0.19939999999999999</c:v>
                </c:pt>
                <c:pt idx="17">
                  <c:v>0.2051</c:v>
                </c:pt>
                <c:pt idx="18">
                  <c:v>0.2162</c:v>
                </c:pt>
                <c:pt idx="19">
                  <c:v>0.22939999999999999</c:v>
                </c:pt>
                <c:pt idx="20">
                  <c:v>0.24179999999999999</c:v>
                </c:pt>
                <c:pt idx="21">
                  <c:v>0.25359999999999999</c:v>
                </c:pt>
                <c:pt idx="22">
                  <c:v>0.26479999999999998</c:v>
                </c:pt>
                <c:pt idx="23">
                  <c:v>0.27560000000000001</c:v>
                </c:pt>
                <c:pt idx="24">
                  <c:v>0.28610000000000002</c:v>
                </c:pt>
                <c:pt idx="25">
                  <c:v>0.29609999999999997</c:v>
                </c:pt>
                <c:pt idx="26">
                  <c:v>0.30580000000000002</c:v>
                </c:pt>
                <c:pt idx="27">
                  <c:v>0.32440000000000002</c:v>
                </c:pt>
                <c:pt idx="28">
                  <c:v>0.34189999999999998</c:v>
                </c:pt>
                <c:pt idx="29">
                  <c:v>0.35859999999999997</c:v>
                </c:pt>
                <c:pt idx="30">
                  <c:v>0.3745</c:v>
                </c:pt>
                <c:pt idx="31">
                  <c:v>0.38979999999999998</c:v>
                </c:pt>
                <c:pt idx="32">
                  <c:v>0.40450000000000003</c:v>
                </c:pt>
                <c:pt idx="33">
                  <c:v>0.4325</c:v>
                </c:pt>
                <c:pt idx="34">
                  <c:v>0.4587</c:v>
                </c:pt>
                <c:pt idx="35">
                  <c:v>0.48349999999999999</c:v>
                </c:pt>
                <c:pt idx="36">
                  <c:v>0.5071</c:v>
                </c:pt>
                <c:pt idx="37">
                  <c:v>0.52969999999999995</c:v>
                </c:pt>
                <c:pt idx="38">
                  <c:v>0.55130000000000001</c:v>
                </c:pt>
                <c:pt idx="39">
                  <c:v>0.57210000000000005</c:v>
                </c:pt>
                <c:pt idx="40">
                  <c:v>0.59219999999999995</c:v>
                </c:pt>
                <c:pt idx="41">
                  <c:v>0.61160000000000003</c:v>
                </c:pt>
                <c:pt idx="42">
                  <c:v>0.63039999999999996</c:v>
                </c:pt>
                <c:pt idx="43">
                  <c:v>0.64870000000000005</c:v>
                </c:pt>
                <c:pt idx="44">
                  <c:v>0.68379999999999996</c:v>
                </c:pt>
                <c:pt idx="45">
                  <c:v>0.72529999999999994</c:v>
                </c:pt>
                <c:pt idx="46">
                  <c:v>0.76449999999999996</c:v>
                </c:pt>
                <c:pt idx="47">
                  <c:v>0.80189999999999995</c:v>
                </c:pt>
                <c:pt idx="48">
                  <c:v>0.83750000000000002</c:v>
                </c:pt>
                <c:pt idx="49">
                  <c:v>0.87170000000000003</c:v>
                </c:pt>
                <c:pt idx="50">
                  <c:v>0.90459999999999996</c:v>
                </c:pt>
                <c:pt idx="51">
                  <c:v>0.93640000000000001</c:v>
                </c:pt>
                <c:pt idx="52">
                  <c:v>0.96709999999999996</c:v>
                </c:pt>
                <c:pt idx="53">
                  <c:v>1.026</c:v>
                </c:pt>
                <c:pt idx="54">
                  <c:v>1.081</c:v>
                </c:pt>
                <c:pt idx="55">
                  <c:v>1.1339999999999999</c:v>
                </c:pt>
                <c:pt idx="56">
                  <c:v>1.1839999999999999</c:v>
                </c:pt>
                <c:pt idx="57">
                  <c:v>1.2330000000000001</c:v>
                </c:pt>
                <c:pt idx="58">
                  <c:v>1.2789999999999999</c:v>
                </c:pt>
                <c:pt idx="59">
                  <c:v>1.3680000000000001</c:v>
                </c:pt>
                <c:pt idx="60">
                  <c:v>1.536</c:v>
                </c:pt>
                <c:pt idx="61">
                  <c:v>1.6779999999999999</c:v>
                </c:pt>
                <c:pt idx="62">
                  <c:v>1.7949999999999999</c:v>
                </c:pt>
                <c:pt idx="63">
                  <c:v>1.893</c:v>
                </c:pt>
                <c:pt idx="64">
                  <c:v>1.9750000000000001</c:v>
                </c:pt>
                <c:pt idx="65">
                  <c:v>2.0430000000000001</c:v>
                </c:pt>
                <c:pt idx="66">
                  <c:v>2.101</c:v>
                </c:pt>
                <c:pt idx="67">
                  <c:v>2.1509999999999998</c:v>
                </c:pt>
                <c:pt idx="68">
                  <c:v>2.194</c:v>
                </c:pt>
                <c:pt idx="69">
                  <c:v>2.2320000000000002</c:v>
                </c:pt>
                <c:pt idx="70">
                  <c:v>2.2959999999999998</c:v>
                </c:pt>
                <c:pt idx="71">
                  <c:v>2.3610000000000002</c:v>
                </c:pt>
                <c:pt idx="72">
                  <c:v>2.419</c:v>
                </c:pt>
                <c:pt idx="73">
                  <c:v>2.4710000000000001</c:v>
                </c:pt>
                <c:pt idx="74">
                  <c:v>2.5219999999999998</c:v>
                </c:pt>
                <c:pt idx="75">
                  <c:v>2.573</c:v>
                </c:pt>
                <c:pt idx="76">
                  <c:v>2.6240000000000001</c:v>
                </c:pt>
                <c:pt idx="77">
                  <c:v>2.6760000000000002</c:v>
                </c:pt>
                <c:pt idx="78">
                  <c:v>2.7290000000000001</c:v>
                </c:pt>
                <c:pt idx="79">
                  <c:v>2.8370000000000002</c:v>
                </c:pt>
                <c:pt idx="80">
                  <c:v>2.9489999999999998</c:v>
                </c:pt>
                <c:pt idx="81">
                  <c:v>3.0630000000000002</c:v>
                </c:pt>
                <c:pt idx="82">
                  <c:v>3.1789999999999998</c:v>
                </c:pt>
                <c:pt idx="83">
                  <c:v>3.2949999999999999</c:v>
                </c:pt>
                <c:pt idx="84">
                  <c:v>3.411</c:v>
                </c:pt>
                <c:pt idx="85">
                  <c:v>3.6419999999999999</c:v>
                </c:pt>
                <c:pt idx="86">
                  <c:v>3.867</c:v>
                </c:pt>
                <c:pt idx="87">
                  <c:v>4.0860000000000003</c:v>
                </c:pt>
                <c:pt idx="88">
                  <c:v>4.2960000000000003</c:v>
                </c:pt>
                <c:pt idx="89">
                  <c:v>4.4989999999999997</c:v>
                </c:pt>
                <c:pt idx="90">
                  <c:v>4.6929999999999996</c:v>
                </c:pt>
                <c:pt idx="91">
                  <c:v>4.8780000000000001</c:v>
                </c:pt>
                <c:pt idx="92">
                  <c:v>5.0570000000000004</c:v>
                </c:pt>
                <c:pt idx="93">
                  <c:v>5.2279999999999998</c:v>
                </c:pt>
                <c:pt idx="94">
                  <c:v>5.3929999999999998</c:v>
                </c:pt>
                <c:pt idx="95">
                  <c:v>5.5510000000000002</c:v>
                </c:pt>
                <c:pt idx="96">
                  <c:v>5.8520000000000003</c:v>
                </c:pt>
                <c:pt idx="97">
                  <c:v>6.202</c:v>
                </c:pt>
                <c:pt idx="98">
                  <c:v>6.5289999999999999</c:v>
                </c:pt>
                <c:pt idx="99">
                  <c:v>6.8380000000000001</c:v>
                </c:pt>
                <c:pt idx="100">
                  <c:v>7.133</c:v>
                </c:pt>
                <c:pt idx="101">
                  <c:v>7.415</c:v>
                </c:pt>
                <c:pt idx="102">
                  <c:v>7.6870000000000003</c:v>
                </c:pt>
                <c:pt idx="103">
                  <c:v>7.9509999999999996</c:v>
                </c:pt>
                <c:pt idx="104">
                  <c:v>8.2070000000000007</c:v>
                </c:pt>
                <c:pt idx="105">
                  <c:v>8.6989999999999998</c:v>
                </c:pt>
                <c:pt idx="106">
                  <c:v>9.1679999999999993</c:v>
                </c:pt>
                <c:pt idx="107">
                  <c:v>9.6140000000000008</c:v>
                </c:pt>
                <c:pt idx="108">
                  <c:v>10.039999999999999</c:v>
                </c:pt>
                <c:pt idx="109">
                  <c:v>10.45</c:v>
                </c:pt>
                <c:pt idx="110">
                  <c:v>10.83</c:v>
                </c:pt>
                <c:pt idx="111">
                  <c:v>11.55</c:v>
                </c:pt>
                <c:pt idx="112">
                  <c:v>12.21</c:v>
                </c:pt>
                <c:pt idx="113">
                  <c:v>12.8</c:v>
                </c:pt>
                <c:pt idx="114">
                  <c:v>13.34</c:v>
                </c:pt>
                <c:pt idx="115">
                  <c:v>13.83</c:v>
                </c:pt>
                <c:pt idx="116">
                  <c:v>14.27</c:v>
                </c:pt>
                <c:pt idx="117">
                  <c:v>14.68</c:v>
                </c:pt>
                <c:pt idx="118">
                  <c:v>15.05</c:v>
                </c:pt>
                <c:pt idx="119">
                  <c:v>15.39</c:v>
                </c:pt>
                <c:pt idx="120">
                  <c:v>15.7</c:v>
                </c:pt>
                <c:pt idx="121">
                  <c:v>15.98</c:v>
                </c:pt>
                <c:pt idx="122">
                  <c:v>16.48</c:v>
                </c:pt>
                <c:pt idx="123">
                  <c:v>16.98</c:v>
                </c:pt>
                <c:pt idx="124">
                  <c:v>17.37</c:v>
                </c:pt>
                <c:pt idx="125">
                  <c:v>17.670000000000002</c:v>
                </c:pt>
                <c:pt idx="126">
                  <c:v>17.91</c:v>
                </c:pt>
                <c:pt idx="127">
                  <c:v>18.079999999999998</c:v>
                </c:pt>
                <c:pt idx="128">
                  <c:v>18.22</c:v>
                </c:pt>
                <c:pt idx="129">
                  <c:v>18.309999999999999</c:v>
                </c:pt>
                <c:pt idx="130">
                  <c:v>18.38</c:v>
                </c:pt>
                <c:pt idx="131">
                  <c:v>18.45</c:v>
                </c:pt>
                <c:pt idx="132">
                  <c:v>18.45</c:v>
                </c:pt>
                <c:pt idx="133">
                  <c:v>18.399999999999999</c:v>
                </c:pt>
                <c:pt idx="134">
                  <c:v>18.309999999999999</c:v>
                </c:pt>
                <c:pt idx="135">
                  <c:v>18.2</c:v>
                </c:pt>
                <c:pt idx="136">
                  <c:v>18.079999999999998</c:v>
                </c:pt>
                <c:pt idx="137">
                  <c:v>17.79</c:v>
                </c:pt>
                <c:pt idx="138">
                  <c:v>17.420000000000002</c:v>
                </c:pt>
                <c:pt idx="139">
                  <c:v>16.91</c:v>
                </c:pt>
                <c:pt idx="140">
                  <c:v>16.510000000000002</c:v>
                </c:pt>
                <c:pt idx="141">
                  <c:v>16.12</c:v>
                </c:pt>
                <c:pt idx="142">
                  <c:v>15.74</c:v>
                </c:pt>
                <c:pt idx="143">
                  <c:v>15.37</c:v>
                </c:pt>
                <c:pt idx="144">
                  <c:v>15.02</c:v>
                </c:pt>
                <c:pt idx="145">
                  <c:v>14.68</c:v>
                </c:pt>
                <c:pt idx="146">
                  <c:v>14.35</c:v>
                </c:pt>
                <c:pt idx="147">
                  <c:v>14.04</c:v>
                </c:pt>
                <c:pt idx="148">
                  <c:v>13.45</c:v>
                </c:pt>
                <c:pt idx="149">
                  <c:v>12.78</c:v>
                </c:pt>
                <c:pt idx="150">
                  <c:v>12.18</c:v>
                </c:pt>
                <c:pt idx="151">
                  <c:v>11.63</c:v>
                </c:pt>
                <c:pt idx="152">
                  <c:v>11.13</c:v>
                </c:pt>
                <c:pt idx="153">
                  <c:v>10.67</c:v>
                </c:pt>
                <c:pt idx="154">
                  <c:v>10.25</c:v>
                </c:pt>
                <c:pt idx="155">
                  <c:v>9.8640000000000008</c:v>
                </c:pt>
                <c:pt idx="156">
                  <c:v>9.5079999999999991</c:v>
                </c:pt>
                <c:pt idx="157">
                  <c:v>8.8710000000000004</c:v>
                </c:pt>
                <c:pt idx="158">
                  <c:v>8.3190000000000008</c:v>
                </c:pt>
                <c:pt idx="159">
                  <c:v>7.8360000000000003</c:v>
                </c:pt>
                <c:pt idx="160">
                  <c:v>7.4089999999999998</c:v>
                </c:pt>
                <c:pt idx="161">
                  <c:v>7.0289999999999999</c:v>
                </c:pt>
                <c:pt idx="162">
                  <c:v>6.6879999999999997</c:v>
                </c:pt>
                <c:pt idx="163">
                  <c:v>6.1059999999999999</c:v>
                </c:pt>
                <c:pt idx="164">
                  <c:v>5.6289999999999996</c:v>
                </c:pt>
                <c:pt idx="165">
                  <c:v>5.2350000000000003</c:v>
                </c:pt>
                <c:pt idx="166">
                  <c:v>4.9089999999999998</c:v>
                </c:pt>
                <c:pt idx="167">
                  <c:v>4.6399999999999997</c:v>
                </c:pt>
                <c:pt idx="168">
                  <c:v>4.3819999999999997</c:v>
                </c:pt>
                <c:pt idx="169">
                  <c:v>4.1539999999999999</c:v>
                </c:pt>
                <c:pt idx="170">
                  <c:v>3.9529999999999998</c:v>
                </c:pt>
                <c:pt idx="171">
                  <c:v>3.7730000000000001</c:v>
                </c:pt>
                <c:pt idx="172">
                  <c:v>3.6120000000000001</c:v>
                </c:pt>
                <c:pt idx="173">
                  <c:v>3.4649999999999999</c:v>
                </c:pt>
                <c:pt idx="174">
                  <c:v>3.2029999999999998</c:v>
                </c:pt>
                <c:pt idx="175">
                  <c:v>2.9279999999999999</c:v>
                </c:pt>
                <c:pt idx="176">
                  <c:v>2.702</c:v>
                </c:pt>
                <c:pt idx="177">
                  <c:v>2.5139999999999998</c:v>
                </c:pt>
                <c:pt idx="178">
                  <c:v>2.3540000000000001</c:v>
                </c:pt>
                <c:pt idx="179">
                  <c:v>2.2170000000000001</c:v>
                </c:pt>
                <c:pt idx="180">
                  <c:v>2.0979999999999999</c:v>
                </c:pt>
                <c:pt idx="181">
                  <c:v>1.994</c:v>
                </c:pt>
                <c:pt idx="182">
                  <c:v>1.9019999999999999</c:v>
                </c:pt>
                <c:pt idx="183">
                  <c:v>1.746</c:v>
                </c:pt>
                <c:pt idx="184">
                  <c:v>1.62</c:v>
                </c:pt>
                <c:pt idx="185">
                  <c:v>1.5149999999999999</c:v>
                </c:pt>
                <c:pt idx="186">
                  <c:v>1.427</c:v>
                </c:pt>
                <c:pt idx="187">
                  <c:v>1.3520000000000001</c:v>
                </c:pt>
                <c:pt idx="188">
                  <c:v>1.2869999999999999</c:v>
                </c:pt>
                <c:pt idx="189">
                  <c:v>1.18</c:v>
                </c:pt>
                <c:pt idx="190">
                  <c:v>1.0960000000000001</c:v>
                </c:pt>
                <c:pt idx="191">
                  <c:v>1.028</c:v>
                </c:pt>
                <c:pt idx="192">
                  <c:v>0.97270000000000001</c:v>
                </c:pt>
                <c:pt idx="193">
                  <c:v>0.92620000000000002</c:v>
                </c:pt>
                <c:pt idx="194">
                  <c:v>0.88690000000000002</c:v>
                </c:pt>
                <c:pt idx="195">
                  <c:v>0.85309999999999997</c:v>
                </c:pt>
                <c:pt idx="196">
                  <c:v>0.82389999999999997</c:v>
                </c:pt>
                <c:pt idx="197">
                  <c:v>0.7984</c:v>
                </c:pt>
                <c:pt idx="198">
                  <c:v>0.77600000000000002</c:v>
                </c:pt>
                <c:pt idx="199">
                  <c:v>0.75609999999999999</c:v>
                </c:pt>
                <c:pt idx="200">
                  <c:v>0.72260000000000002</c:v>
                </c:pt>
                <c:pt idx="201">
                  <c:v>0.6895</c:v>
                </c:pt>
                <c:pt idx="202">
                  <c:v>0.66349999999999998</c:v>
                </c:pt>
                <c:pt idx="203">
                  <c:v>0.64270000000000005</c:v>
                </c:pt>
                <c:pt idx="204">
                  <c:v>0.62580000000000002</c:v>
                </c:pt>
                <c:pt idx="205">
                  <c:v>0.6119</c:v>
                </c:pt>
                <c:pt idx="206">
                  <c:v>0.60029999999999994</c:v>
                </c:pt>
                <c:pt idx="207">
                  <c:v>0.59060000000000001</c:v>
                </c:pt>
                <c:pt idx="208">
                  <c:v>0.58240000000000003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srim40Ar_Al!$F$20:$F$228</c:f>
              <c:numCache>
                <c:formatCode>0.000E+00</c:formatCode>
                <c:ptCount val="209"/>
                <c:pt idx="0">
                  <c:v>0.93510000000000004</c:v>
                </c:pt>
                <c:pt idx="1">
                  <c:v>0.98319999999999996</c:v>
                </c:pt>
                <c:pt idx="2">
                  <c:v>1.0269999999999999</c:v>
                </c:pt>
                <c:pt idx="3">
                  <c:v>1.0680000000000001</c:v>
                </c:pt>
                <c:pt idx="4">
                  <c:v>1.1060000000000001</c:v>
                </c:pt>
                <c:pt idx="5">
                  <c:v>1.1419999999999999</c:v>
                </c:pt>
                <c:pt idx="6">
                  <c:v>1.1759999999999999</c:v>
                </c:pt>
                <c:pt idx="7">
                  <c:v>1.2370000000000001</c:v>
                </c:pt>
                <c:pt idx="8">
                  <c:v>1.2929999999999999</c:v>
                </c:pt>
                <c:pt idx="9">
                  <c:v>1.343</c:v>
                </c:pt>
                <c:pt idx="10">
                  <c:v>1.389</c:v>
                </c:pt>
                <c:pt idx="11">
                  <c:v>1.4319999999999999</c:v>
                </c:pt>
                <c:pt idx="12">
                  <c:v>1.4710000000000001</c:v>
                </c:pt>
                <c:pt idx="13">
                  <c:v>1.508</c:v>
                </c:pt>
                <c:pt idx="14">
                  <c:v>1.542</c:v>
                </c:pt>
                <c:pt idx="15">
                  <c:v>1.5740000000000001</c:v>
                </c:pt>
                <c:pt idx="16">
                  <c:v>1.6040000000000001</c:v>
                </c:pt>
                <c:pt idx="17">
                  <c:v>1.633</c:v>
                </c:pt>
                <c:pt idx="18">
                  <c:v>1.6850000000000001</c:v>
                </c:pt>
                <c:pt idx="19">
                  <c:v>1.744</c:v>
                </c:pt>
                <c:pt idx="20">
                  <c:v>1.796</c:v>
                </c:pt>
                <c:pt idx="21">
                  <c:v>1.843</c:v>
                </c:pt>
                <c:pt idx="22">
                  <c:v>1.885</c:v>
                </c:pt>
                <c:pt idx="23">
                  <c:v>1.923</c:v>
                </c:pt>
                <c:pt idx="24">
                  <c:v>1.958</c:v>
                </c:pt>
                <c:pt idx="25">
                  <c:v>1.9910000000000001</c:v>
                </c:pt>
                <c:pt idx="26">
                  <c:v>2.02</c:v>
                </c:pt>
                <c:pt idx="27">
                  <c:v>2.073</c:v>
                </c:pt>
                <c:pt idx="28">
                  <c:v>2.1190000000000002</c:v>
                </c:pt>
                <c:pt idx="29">
                  <c:v>2.1589999999999998</c:v>
                </c:pt>
                <c:pt idx="30">
                  <c:v>2.194</c:v>
                </c:pt>
                <c:pt idx="31">
                  <c:v>2.2250000000000001</c:v>
                </c:pt>
                <c:pt idx="32">
                  <c:v>2.2530000000000001</c:v>
                </c:pt>
                <c:pt idx="33">
                  <c:v>2.2999999999999998</c:v>
                </c:pt>
                <c:pt idx="34">
                  <c:v>2.3380000000000001</c:v>
                </c:pt>
                <c:pt idx="35">
                  <c:v>2.3679999999999999</c:v>
                </c:pt>
                <c:pt idx="36">
                  <c:v>2.3929999999999998</c:v>
                </c:pt>
                <c:pt idx="37">
                  <c:v>2.4140000000000001</c:v>
                </c:pt>
                <c:pt idx="38">
                  <c:v>2.431</c:v>
                </c:pt>
                <c:pt idx="39">
                  <c:v>2.444</c:v>
                </c:pt>
                <c:pt idx="40">
                  <c:v>2.4550000000000001</c:v>
                </c:pt>
                <c:pt idx="41">
                  <c:v>2.464</c:v>
                </c:pt>
                <c:pt idx="42">
                  <c:v>2.4710000000000001</c:v>
                </c:pt>
                <c:pt idx="43">
                  <c:v>2.476</c:v>
                </c:pt>
                <c:pt idx="44">
                  <c:v>2.4820000000000002</c:v>
                </c:pt>
                <c:pt idx="45">
                  <c:v>2.484</c:v>
                </c:pt>
                <c:pt idx="46">
                  <c:v>2.48</c:v>
                </c:pt>
                <c:pt idx="47">
                  <c:v>2.4729999999999999</c:v>
                </c:pt>
                <c:pt idx="48">
                  <c:v>2.4630000000000001</c:v>
                </c:pt>
                <c:pt idx="49">
                  <c:v>2.4510000000000001</c:v>
                </c:pt>
                <c:pt idx="50">
                  <c:v>2.4369999999999998</c:v>
                </c:pt>
                <c:pt idx="51">
                  <c:v>2.4220000000000002</c:v>
                </c:pt>
                <c:pt idx="52">
                  <c:v>2.4060000000000001</c:v>
                </c:pt>
                <c:pt idx="53">
                  <c:v>2.3719999999999999</c:v>
                </c:pt>
                <c:pt idx="54">
                  <c:v>2.3370000000000002</c:v>
                </c:pt>
                <c:pt idx="55">
                  <c:v>2.302</c:v>
                </c:pt>
                <c:pt idx="56">
                  <c:v>2.266</c:v>
                </c:pt>
                <c:pt idx="57">
                  <c:v>2.2309999999999999</c:v>
                </c:pt>
                <c:pt idx="58">
                  <c:v>2.1960000000000002</c:v>
                </c:pt>
                <c:pt idx="59">
                  <c:v>2.129</c:v>
                </c:pt>
                <c:pt idx="60">
                  <c:v>2.0649999999999999</c:v>
                </c:pt>
                <c:pt idx="61">
                  <c:v>2.0049999999999999</c:v>
                </c:pt>
                <c:pt idx="62">
                  <c:v>1.948</c:v>
                </c:pt>
                <c:pt idx="63">
                  <c:v>1.895</c:v>
                </c:pt>
                <c:pt idx="64">
                  <c:v>1.845</c:v>
                </c:pt>
                <c:pt idx="65">
                  <c:v>1.798</c:v>
                </c:pt>
                <c:pt idx="66">
                  <c:v>1.7529999999999999</c:v>
                </c:pt>
                <c:pt idx="67">
                  <c:v>1.7110000000000001</c:v>
                </c:pt>
                <c:pt idx="68">
                  <c:v>1.671</c:v>
                </c:pt>
                <c:pt idx="69">
                  <c:v>1.633</c:v>
                </c:pt>
                <c:pt idx="70">
                  <c:v>1.5629999999999999</c:v>
                </c:pt>
                <c:pt idx="71">
                  <c:v>1.486</c:v>
                </c:pt>
                <c:pt idx="72">
                  <c:v>1.4159999999999999</c:v>
                </c:pt>
                <c:pt idx="73">
                  <c:v>1.3540000000000001</c:v>
                </c:pt>
                <c:pt idx="74">
                  <c:v>1.298</c:v>
                </c:pt>
                <c:pt idx="75">
                  <c:v>1.2470000000000001</c:v>
                </c:pt>
                <c:pt idx="76">
                  <c:v>1.2010000000000001</c:v>
                </c:pt>
                <c:pt idx="77">
                  <c:v>1.1579999999999999</c:v>
                </c:pt>
                <c:pt idx="78">
                  <c:v>1.119</c:v>
                </c:pt>
                <c:pt idx="79">
                  <c:v>1.05</c:v>
                </c:pt>
                <c:pt idx="80">
                  <c:v>0.98960000000000004</c:v>
                </c:pt>
                <c:pt idx="81">
                  <c:v>0.93689999999999996</c:v>
                </c:pt>
                <c:pt idx="82">
                  <c:v>0.89039999999999997</c:v>
                </c:pt>
                <c:pt idx="83">
                  <c:v>0.84899999999999998</c:v>
                </c:pt>
                <c:pt idx="84">
                  <c:v>0.81179999999999997</c:v>
                </c:pt>
                <c:pt idx="85">
                  <c:v>0.74760000000000004</c:v>
                </c:pt>
                <c:pt idx="86">
                  <c:v>0.69399999999999995</c:v>
                </c:pt>
                <c:pt idx="87">
                  <c:v>0.64859999999999995</c:v>
                </c:pt>
                <c:pt idx="88">
                  <c:v>0.60950000000000004</c:v>
                </c:pt>
                <c:pt idx="89">
                  <c:v>0.57540000000000002</c:v>
                </c:pt>
                <c:pt idx="90">
                  <c:v>0.5454</c:v>
                </c:pt>
                <c:pt idx="91">
                  <c:v>0.51870000000000005</c:v>
                </c:pt>
                <c:pt idx="92">
                  <c:v>0.49480000000000002</c:v>
                </c:pt>
                <c:pt idx="93">
                  <c:v>0.4733</c:v>
                </c:pt>
                <c:pt idx="94">
                  <c:v>0.45379999999999998</c:v>
                </c:pt>
                <c:pt idx="95">
                  <c:v>0.43609999999999999</c:v>
                </c:pt>
                <c:pt idx="96">
                  <c:v>0.40489999999999998</c:v>
                </c:pt>
                <c:pt idx="97">
                  <c:v>0.37219999999999998</c:v>
                </c:pt>
                <c:pt idx="98">
                  <c:v>0.34499999999999997</c:v>
                </c:pt>
                <c:pt idx="99">
                  <c:v>0.32190000000000002</c:v>
                </c:pt>
                <c:pt idx="100">
                  <c:v>0.3019</c:v>
                </c:pt>
                <c:pt idx="101">
                  <c:v>0.28460000000000002</c:v>
                </c:pt>
                <c:pt idx="102">
                  <c:v>0.26929999999999998</c:v>
                </c:pt>
                <c:pt idx="103">
                  <c:v>0.25580000000000003</c:v>
                </c:pt>
                <c:pt idx="104">
                  <c:v>0.24360000000000001</c:v>
                </c:pt>
                <c:pt idx="105">
                  <c:v>0.2228</c:v>
                </c:pt>
                <c:pt idx="106">
                  <c:v>0.2056</c:v>
                </c:pt>
                <c:pt idx="107">
                  <c:v>0.19109999999999999</c:v>
                </c:pt>
                <c:pt idx="108">
                  <c:v>0.17860000000000001</c:v>
                </c:pt>
                <c:pt idx="109">
                  <c:v>0.1678</c:v>
                </c:pt>
                <c:pt idx="110">
                  <c:v>0.15840000000000001</c:v>
                </c:pt>
                <c:pt idx="111">
                  <c:v>0.1426</c:v>
                </c:pt>
                <c:pt idx="112">
                  <c:v>0.12989999999999999</c:v>
                </c:pt>
                <c:pt idx="113">
                  <c:v>0.1195</c:v>
                </c:pt>
                <c:pt idx="114">
                  <c:v>0.11070000000000001</c:v>
                </c:pt>
                <c:pt idx="115">
                  <c:v>0.1032</c:v>
                </c:pt>
                <c:pt idx="116">
                  <c:v>9.6740000000000007E-2</c:v>
                </c:pt>
                <c:pt idx="117">
                  <c:v>9.1109999999999997E-2</c:v>
                </c:pt>
                <c:pt idx="118">
                  <c:v>8.6139999999999994E-2</c:v>
                </c:pt>
                <c:pt idx="119">
                  <c:v>8.1729999999999997E-2</c:v>
                </c:pt>
                <c:pt idx="120">
                  <c:v>7.7780000000000002E-2</c:v>
                </c:pt>
                <c:pt idx="121">
                  <c:v>7.4219999999999994E-2</c:v>
                </c:pt>
                <c:pt idx="122">
                  <c:v>6.8059999999999996E-2</c:v>
                </c:pt>
                <c:pt idx="123">
                  <c:v>6.1760000000000002E-2</c:v>
                </c:pt>
                <c:pt idx="124">
                  <c:v>5.6599999999999998E-2</c:v>
                </c:pt>
                <c:pt idx="125">
                  <c:v>5.2290000000000003E-2</c:v>
                </c:pt>
                <c:pt idx="126">
                  <c:v>4.8619999999999997E-2</c:v>
                </c:pt>
                <c:pt idx="127">
                  <c:v>4.548E-2</c:v>
                </c:pt>
                <c:pt idx="128">
                  <c:v>4.274E-2</c:v>
                </c:pt>
                <c:pt idx="129">
                  <c:v>4.0329999999999998E-2</c:v>
                </c:pt>
                <c:pt idx="130">
                  <c:v>3.8199999999999998E-2</c:v>
                </c:pt>
                <c:pt idx="131">
                  <c:v>3.458E-2</c:v>
                </c:pt>
                <c:pt idx="132">
                  <c:v>3.1629999999999998E-2</c:v>
                </c:pt>
                <c:pt idx="133">
                  <c:v>2.9170000000000001E-2</c:v>
                </c:pt>
                <c:pt idx="134">
                  <c:v>2.708E-2</c:v>
                </c:pt>
                <c:pt idx="135">
                  <c:v>2.53E-2</c:v>
                </c:pt>
                <c:pt idx="136">
                  <c:v>2.3740000000000001E-2</c:v>
                </c:pt>
                <c:pt idx="137">
                  <c:v>2.1170000000000001E-2</c:v>
                </c:pt>
                <c:pt idx="138">
                  <c:v>1.9140000000000001E-2</c:v>
                </c:pt>
                <c:pt idx="139">
                  <c:v>1.7469999999999999E-2</c:v>
                </c:pt>
                <c:pt idx="140">
                  <c:v>1.609E-2</c:v>
                </c:pt>
                <c:pt idx="141">
                  <c:v>1.4919999999999999E-2</c:v>
                </c:pt>
                <c:pt idx="142">
                  <c:v>1.392E-2</c:v>
                </c:pt>
                <c:pt idx="143">
                  <c:v>1.306E-2</c:v>
                </c:pt>
                <c:pt idx="144">
                  <c:v>1.23E-2</c:v>
                </c:pt>
                <c:pt idx="145">
                  <c:v>1.162E-2</c:v>
                </c:pt>
                <c:pt idx="146">
                  <c:v>1.102E-2</c:v>
                </c:pt>
                <c:pt idx="147">
                  <c:v>1.0489999999999999E-2</c:v>
                </c:pt>
                <c:pt idx="148">
                  <c:v>9.5650000000000006E-3</c:v>
                </c:pt>
                <c:pt idx="149">
                  <c:v>8.6269999999999993E-3</c:v>
                </c:pt>
                <c:pt idx="150">
                  <c:v>7.8650000000000005E-3</c:v>
                </c:pt>
                <c:pt idx="151">
                  <c:v>7.2319999999999997E-3</c:v>
                </c:pt>
                <c:pt idx="152">
                  <c:v>6.6990000000000001E-3</c:v>
                </c:pt>
                <c:pt idx="153">
                  <c:v>6.2420000000000002E-3</c:v>
                </c:pt>
                <c:pt idx="154">
                  <c:v>5.8469999999999998E-3</c:v>
                </c:pt>
                <c:pt idx="155">
                  <c:v>5.5009999999999998E-3</c:v>
                </c:pt>
                <c:pt idx="156">
                  <c:v>5.195E-3</c:v>
                </c:pt>
                <c:pt idx="157">
                  <c:v>4.6800000000000001E-3</c:v>
                </c:pt>
                <c:pt idx="158">
                  <c:v>4.2630000000000003E-3</c:v>
                </c:pt>
                <c:pt idx="159">
                  <c:v>3.9160000000000002E-3</c:v>
                </c:pt>
                <c:pt idx="160">
                  <c:v>3.6240000000000001E-3</c:v>
                </c:pt>
                <c:pt idx="161">
                  <c:v>3.375E-3</c:v>
                </c:pt>
                <c:pt idx="162">
                  <c:v>3.1589999999999999E-3</c:v>
                </c:pt>
                <c:pt idx="163">
                  <c:v>2.8040000000000001E-3</c:v>
                </c:pt>
                <c:pt idx="164">
                  <c:v>2.5230000000000001E-3</c:v>
                </c:pt>
                <c:pt idx="165">
                  <c:v>2.2959999999999999E-3</c:v>
                </c:pt>
                <c:pt idx="166">
                  <c:v>2.1080000000000001E-3</c:v>
                </c:pt>
                <c:pt idx="167">
                  <c:v>1.949E-3</c:v>
                </c:pt>
                <c:pt idx="168">
                  <c:v>1.8140000000000001E-3</c:v>
                </c:pt>
                <c:pt idx="169">
                  <c:v>1.6969999999999999E-3</c:v>
                </c:pt>
                <c:pt idx="170">
                  <c:v>1.5950000000000001E-3</c:v>
                </c:pt>
                <c:pt idx="171">
                  <c:v>1.505E-3</c:v>
                </c:pt>
                <c:pt idx="172">
                  <c:v>1.4250000000000001E-3</c:v>
                </c:pt>
                <c:pt idx="173">
                  <c:v>1.353E-3</c:v>
                </c:pt>
                <c:pt idx="174">
                  <c:v>1.23E-3</c:v>
                </c:pt>
                <c:pt idx="175">
                  <c:v>1.106E-3</c:v>
                </c:pt>
                <c:pt idx="176">
                  <c:v>1.005E-3</c:v>
                </c:pt>
                <c:pt idx="177">
                  <c:v>9.2219999999999997E-4</c:v>
                </c:pt>
                <c:pt idx="178">
                  <c:v>8.5229999999999995E-4</c:v>
                </c:pt>
                <c:pt idx="179">
                  <c:v>7.9250000000000002E-4</c:v>
                </c:pt>
                <c:pt idx="180">
                  <c:v>7.4089999999999996E-4</c:v>
                </c:pt>
                <c:pt idx="181">
                  <c:v>6.9589999999999995E-4</c:v>
                </c:pt>
                <c:pt idx="182">
                  <c:v>6.5620000000000001E-4</c:v>
                </c:pt>
                <c:pt idx="183">
                  <c:v>5.8949999999999996E-4</c:v>
                </c:pt>
                <c:pt idx="184">
                  <c:v>5.3560000000000001E-4</c:v>
                </c:pt>
                <c:pt idx="185">
                  <c:v>4.9100000000000001E-4</c:v>
                </c:pt>
                <c:pt idx="186">
                  <c:v>4.5350000000000002E-4</c:v>
                </c:pt>
                <c:pt idx="187">
                  <c:v>4.215E-4</c:v>
                </c:pt>
                <c:pt idx="188">
                  <c:v>3.9389999999999998E-4</c:v>
                </c:pt>
                <c:pt idx="189">
                  <c:v>3.4860000000000002E-4</c:v>
                </c:pt>
                <c:pt idx="190">
                  <c:v>3.1300000000000002E-4</c:v>
                </c:pt>
                <c:pt idx="191">
                  <c:v>2.8420000000000002E-4</c:v>
                </c:pt>
                <c:pt idx="192">
                  <c:v>2.6039999999999999E-4</c:v>
                </c:pt>
                <c:pt idx="193">
                  <c:v>2.4039999999999999E-4</c:v>
                </c:pt>
                <c:pt idx="194">
                  <c:v>2.2340000000000001E-4</c:v>
                </c:pt>
                <c:pt idx="195">
                  <c:v>2.087E-4</c:v>
                </c:pt>
                <c:pt idx="196">
                  <c:v>1.9589999999999999E-4</c:v>
                </c:pt>
                <c:pt idx="197">
                  <c:v>1.8459999999999999E-4</c:v>
                </c:pt>
                <c:pt idx="198">
                  <c:v>1.7459999999999999E-4</c:v>
                </c:pt>
                <c:pt idx="199">
                  <c:v>1.6559999999999999E-4</c:v>
                </c:pt>
                <c:pt idx="200">
                  <c:v>1.5029999999999999E-4</c:v>
                </c:pt>
                <c:pt idx="201">
                  <c:v>1.348E-4</c:v>
                </c:pt>
                <c:pt idx="202">
                  <c:v>1.2229999999999999E-4</c:v>
                </c:pt>
                <c:pt idx="203">
                  <c:v>1.12E-4</c:v>
                </c:pt>
                <c:pt idx="204">
                  <c:v>1.0340000000000001E-4</c:v>
                </c:pt>
                <c:pt idx="205">
                  <c:v>9.6020000000000006E-5</c:v>
                </c:pt>
                <c:pt idx="206">
                  <c:v>8.9660000000000006E-5</c:v>
                </c:pt>
                <c:pt idx="207">
                  <c:v>8.4120000000000001E-5</c:v>
                </c:pt>
                <c:pt idx="208">
                  <c:v>7.9250000000000002E-5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srim40Ar_Al!$G$20:$G$228</c:f>
              <c:numCache>
                <c:formatCode>0.000E+00</c:formatCode>
                <c:ptCount val="209"/>
                <c:pt idx="0">
                  <c:v>1.0318000000000001</c:v>
                </c:pt>
                <c:pt idx="1">
                  <c:v>1.0857999999999999</c:v>
                </c:pt>
                <c:pt idx="2">
                  <c:v>1.1351</c:v>
                </c:pt>
                <c:pt idx="3">
                  <c:v>1.1814</c:v>
                </c:pt>
                <c:pt idx="4">
                  <c:v>1.2244000000000002</c:v>
                </c:pt>
                <c:pt idx="5">
                  <c:v>1.2652999999999999</c:v>
                </c:pt>
                <c:pt idx="6">
                  <c:v>1.3039000000000001</c:v>
                </c:pt>
                <c:pt idx="7">
                  <c:v>1.3738000000000001</c:v>
                </c:pt>
                <c:pt idx="8">
                  <c:v>1.4380999999999999</c:v>
                </c:pt>
                <c:pt idx="9">
                  <c:v>1.4959</c:v>
                </c:pt>
                <c:pt idx="10">
                  <c:v>1.5493999999999999</c:v>
                </c:pt>
                <c:pt idx="11">
                  <c:v>1.5994999999999999</c:v>
                </c:pt>
                <c:pt idx="12">
                  <c:v>1.6453000000000002</c:v>
                </c:pt>
                <c:pt idx="13">
                  <c:v>1.6889000000000001</c:v>
                </c:pt>
                <c:pt idx="14">
                  <c:v>1.7293000000000001</c:v>
                </c:pt>
                <c:pt idx="15">
                  <c:v>1.7674000000000001</c:v>
                </c:pt>
                <c:pt idx="16">
                  <c:v>1.8034000000000001</c:v>
                </c:pt>
                <c:pt idx="17">
                  <c:v>1.8381000000000001</c:v>
                </c:pt>
                <c:pt idx="18">
                  <c:v>1.9012</c:v>
                </c:pt>
                <c:pt idx="19">
                  <c:v>1.9734</c:v>
                </c:pt>
                <c:pt idx="20">
                  <c:v>2.0377999999999998</c:v>
                </c:pt>
                <c:pt idx="21">
                  <c:v>2.0966</c:v>
                </c:pt>
                <c:pt idx="22">
                  <c:v>2.1497999999999999</c:v>
                </c:pt>
                <c:pt idx="23">
                  <c:v>2.1985999999999999</c:v>
                </c:pt>
                <c:pt idx="24">
                  <c:v>2.2441</c:v>
                </c:pt>
                <c:pt idx="25">
                  <c:v>2.2871000000000001</c:v>
                </c:pt>
                <c:pt idx="26">
                  <c:v>2.3258000000000001</c:v>
                </c:pt>
                <c:pt idx="27">
                  <c:v>2.3974000000000002</c:v>
                </c:pt>
                <c:pt idx="28">
                  <c:v>2.4609000000000001</c:v>
                </c:pt>
                <c:pt idx="29">
                  <c:v>2.5175999999999998</c:v>
                </c:pt>
                <c:pt idx="30">
                  <c:v>2.5684999999999998</c:v>
                </c:pt>
                <c:pt idx="31">
                  <c:v>2.6148000000000002</c:v>
                </c:pt>
                <c:pt idx="32">
                  <c:v>2.6575000000000002</c:v>
                </c:pt>
                <c:pt idx="33">
                  <c:v>2.7324999999999999</c:v>
                </c:pt>
                <c:pt idx="34">
                  <c:v>2.7967</c:v>
                </c:pt>
                <c:pt idx="35">
                  <c:v>2.8514999999999997</c:v>
                </c:pt>
                <c:pt idx="36">
                  <c:v>2.9000999999999997</c:v>
                </c:pt>
                <c:pt idx="37">
                  <c:v>2.9437000000000002</c:v>
                </c:pt>
                <c:pt idx="38">
                  <c:v>2.9823</c:v>
                </c:pt>
                <c:pt idx="39">
                  <c:v>3.0160999999999998</c:v>
                </c:pt>
                <c:pt idx="40">
                  <c:v>3.0472000000000001</c:v>
                </c:pt>
                <c:pt idx="41">
                  <c:v>3.0756000000000001</c:v>
                </c:pt>
                <c:pt idx="42">
                  <c:v>3.1013999999999999</c:v>
                </c:pt>
                <c:pt idx="43">
                  <c:v>3.1246999999999998</c:v>
                </c:pt>
                <c:pt idx="44">
                  <c:v>3.1657999999999999</c:v>
                </c:pt>
                <c:pt idx="45">
                  <c:v>3.2092999999999998</c:v>
                </c:pt>
                <c:pt idx="46">
                  <c:v>3.2444999999999999</c:v>
                </c:pt>
                <c:pt idx="47">
                  <c:v>3.2748999999999997</c:v>
                </c:pt>
                <c:pt idx="48">
                  <c:v>3.3005</c:v>
                </c:pt>
                <c:pt idx="49">
                  <c:v>3.3227000000000002</c:v>
                </c:pt>
                <c:pt idx="50">
                  <c:v>3.3415999999999997</c:v>
                </c:pt>
                <c:pt idx="51">
                  <c:v>3.3584000000000001</c:v>
                </c:pt>
                <c:pt idx="52">
                  <c:v>3.3731</c:v>
                </c:pt>
                <c:pt idx="53">
                  <c:v>3.3979999999999997</c:v>
                </c:pt>
                <c:pt idx="54">
                  <c:v>3.4180000000000001</c:v>
                </c:pt>
                <c:pt idx="55">
                  <c:v>3.4359999999999999</c:v>
                </c:pt>
                <c:pt idx="56">
                  <c:v>3.45</c:v>
                </c:pt>
                <c:pt idx="57">
                  <c:v>3.464</c:v>
                </c:pt>
                <c:pt idx="58">
                  <c:v>3.4750000000000001</c:v>
                </c:pt>
                <c:pt idx="59">
                  <c:v>3.4969999999999999</c:v>
                </c:pt>
                <c:pt idx="60">
                  <c:v>3.601</c:v>
                </c:pt>
                <c:pt idx="61">
                  <c:v>3.6829999999999998</c:v>
                </c:pt>
                <c:pt idx="62">
                  <c:v>3.7429999999999999</c:v>
                </c:pt>
                <c:pt idx="63">
                  <c:v>3.7880000000000003</c:v>
                </c:pt>
                <c:pt idx="64">
                  <c:v>3.8200000000000003</c:v>
                </c:pt>
                <c:pt idx="65">
                  <c:v>3.8410000000000002</c:v>
                </c:pt>
                <c:pt idx="66">
                  <c:v>3.8540000000000001</c:v>
                </c:pt>
                <c:pt idx="67">
                  <c:v>3.8620000000000001</c:v>
                </c:pt>
                <c:pt idx="68">
                  <c:v>3.8650000000000002</c:v>
                </c:pt>
                <c:pt idx="69">
                  <c:v>3.8650000000000002</c:v>
                </c:pt>
                <c:pt idx="70">
                  <c:v>3.859</c:v>
                </c:pt>
                <c:pt idx="71">
                  <c:v>3.8470000000000004</c:v>
                </c:pt>
                <c:pt idx="72">
                  <c:v>3.835</c:v>
                </c:pt>
                <c:pt idx="73">
                  <c:v>3.8250000000000002</c:v>
                </c:pt>
                <c:pt idx="74">
                  <c:v>3.82</c:v>
                </c:pt>
                <c:pt idx="75">
                  <c:v>3.8200000000000003</c:v>
                </c:pt>
                <c:pt idx="76">
                  <c:v>3.8250000000000002</c:v>
                </c:pt>
                <c:pt idx="77">
                  <c:v>3.8340000000000001</c:v>
                </c:pt>
                <c:pt idx="78">
                  <c:v>3.8479999999999999</c:v>
                </c:pt>
                <c:pt idx="79">
                  <c:v>3.8870000000000005</c:v>
                </c:pt>
                <c:pt idx="80">
                  <c:v>3.9386000000000001</c:v>
                </c:pt>
                <c:pt idx="81">
                  <c:v>3.9999000000000002</c:v>
                </c:pt>
                <c:pt idx="82">
                  <c:v>4.0693999999999999</c:v>
                </c:pt>
                <c:pt idx="83">
                  <c:v>4.1440000000000001</c:v>
                </c:pt>
                <c:pt idx="84">
                  <c:v>4.2228000000000003</c:v>
                </c:pt>
                <c:pt idx="85">
                  <c:v>4.3895999999999997</c:v>
                </c:pt>
                <c:pt idx="86">
                  <c:v>4.5609999999999999</c:v>
                </c:pt>
                <c:pt idx="87">
                  <c:v>4.7346000000000004</c:v>
                </c:pt>
                <c:pt idx="88">
                  <c:v>4.9055</c:v>
                </c:pt>
                <c:pt idx="89">
                  <c:v>5.0743999999999998</c:v>
                </c:pt>
                <c:pt idx="90">
                  <c:v>5.2383999999999995</c:v>
                </c:pt>
                <c:pt idx="91">
                  <c:v>5.3967000000000001</c:v>
                </c:pt>
                <c:pt idx="92">
                  <c:v>5.5518000000000001</c:v>
                </c:pt>
                <c:pt idx="93">
                  <c:v>5.7012999999999998</c:v>
                </c:pt>
                <c:pt idx="94">
                  <c:v>5.8468</c:v>
                </c:pt>
                <c:pt idx="95">
                  <c:v>5.9870999999999999</c:v>
                </c:pt>
                <c:pt idx="96">
                  <c:v>6.2568999999999999</c:v>
                </c:pt>
                <c:pt idx="97">
                  <c:v>6.5742000000000003</c:v>
                </c:pt>
                <c:pt idx="98">
                  <c:v>6.8739999999999997</c:v>
                </c:pt>
                <c:pt idx="99">
                  <c:v>7.1599000000000004</c:v>
                </c:pt>
                <c:pt idx="100">
                  <c:v>7.4348999999999998</c:v>
                </c:pt>
                <c:pt idx="101">
                  <c:v>7.6996000000000002</c:v>
                </c:pt>
                <c:pt idx="102">
                  <c:v>7.9563000000000006</c:v>
                </c:pt>
                <c:pt idx="103">
                  <c:v>8.2067999999999994</c:v>
                </c:pt>
                <c:pt idx="104">
                  <c:v>8.4506000000000014</c:v>
                </c:pt>
                <c:pt idx="105">
                  <c:v>8.9217999999999993</c:v>
                </c:pt>
                <c:pt idx="106">
                  <c:v>9.3735999999999997</c:v>
                </c:pt>
                <c:pt idx="107">
                  <c:v>9.8051000000000013</c:v>
                </c:pt>
                <c:pt idx="108">
                  <c:v>10.218599999999999</c:v>
                </c:pt>
                <c:pt idx="109">
                  <c:v>10.617799999999999</c:v>
                </c:pt>
                <c:pt idx="110">
                  <c:v>10.9884</c:v>
                </c:pt>
                <c:pt idx="111">
                  <c:v>11.692600000000001</c:v>
                </c:pt>
                <c:pt idx="112">
                  <c:v>12.3399</c:v>
                </c:pt>
                <c:pt idx="113">
                  <c:v>12.919500000000001</c:v>
                </c:pt>
                <c:pt idx="114">
                  <c:v>13.450699999999999</c:v>
                </c:pt>
                <c:pt idx="115">
                  <c:v>13.933199999999999</c:v>
                </c:pt>
                <c:pt idx="116">
                  <c:v>14.36674</c:v>
                </c:pt>
                <c:pt idx="117">
                  <c:v>14.77111</c:v>
                </c:pt>
                <c:pt idx="118">
                  <c:v>15.136140000000001</c:v>
                </c:pt>
                <c:pt idx="119">
                  <c:v>15.471730000000001</c:v>
                </c:pt>
                <c:pt idx="120">
                  <c:v>15.77778</c:v>
                </c:pt>
                <c:pt idx="121">
                  <c:v>16.054220000000001</c:v>
                </c:pt>
                <c:pt idx="122">
                  <c:v>16.54806</c:v>
                </c:pt>
                <c:pt idx="123">
                  <c:v>17.04176</c:v>
                </c:pt>
                <c:pt idx="124">
                  <c:v>17.426600000000001</c:v>
                </c:pt>
                <c:pt idx="125">
                  <c:v>17.722290000000001</c:v>
                </c:pt>
                <c:pt idx="126">
                  <c:v>17.95862</c:v>
                </c:pt>
                <c:pt idx="127">
                  <c:v>18.12548</c:v>
                </c:pt>
                <c:pt idx="128">
                  <c:v>18.262739999999997</c:v>
                </c:pt>
                <c:pt idx="129">
                  <c:v>18.35033</c:v>
                </c:pt>
                <c:pt idx="130">
                  <c:v>18.418199999999999</c:v>
                </c:pt>
                <c:pt idx="131">
                  <c:v>18.484579999999998</c:v>
                </c:pt>
                <c:pt idx="132">
                  <c:v>18.481629999999999</c:v>
                </c:pt>
                <c:pt idx="133">
                  <c:v>18.429169999999999</c:v>
                </c:pt>
                <c:pt idx="134">
                  <c:v>18.33708</c:v>
                </c:pt>
                <c:pt idx="135">
                  <c:v>18.225300000000001</c:v>
                </c:pt>
                <c:pt idx="136">
                  <c:v>18.103739999999998</c:v>
                </c:pt>
                <c:pt idx="137">
                  <c:v>17.811170000000001</c:v>
                </c:pt>
                <c:pt idx="138">
                  <c:v>17.439140000000002</c:v>
                </c:pt>
                <c:pt idx="139">
                  <c:v>16.92747</c:v>
                </c:pt>
                <c:pt idx="140">
                  <c:v>16.52609</c:v>
                </c:pt>
                <c:pt idx="141">
                  <c:v>16.134920000000001</c:v>
                </c:pt>
                <c:pt idx="142">
                  <c:v>15.753920000000001</c:v>
                </c:pt>
                <c:pt idx="143">
                  <c:v>15.383059999999999</c:v>
                </c:pt>
                <c:pt idx="144">
                  <c:v>15.032299999999999</c:v>
                </c:pt>
                <c:pt idx="145">
                  <c:v>14.69162</c:v>
                </c:pt>
                <c:pt idx="146">
                  <c:v>14.36102</c:v>
                </c:pt>
                <c:pt idx="147">
                  <c:v>14.05049</c:v>
                </c:pt>
                <c:pt idx="148">
                  <c:v>13.459565</c:v>
                </c:pt>
                <c:pt idx="149">
                  <c:v>12.788627</c:v>
                </c:pt>
                <c:pt idx="150">
                  <c:v>12.187865</c:v>
                </c:pt>
                <c:pt idx="151">
                  <c:v>11.637232000000001</c:v>
                </c:pt>
                <c:pt idx="152">
                  <c:v>11.136699</c:v>
                </c:pt>
                <c:pt idx="153">
                  <c:v>10.676242</c:v>
                </c:pt>
                <c:pt idx="154">
                  <c:v>10.255846999999999</c:v>
                </c:pt>
                <c:pt idx="155">
                  <c:v>9.8695010000000014</c:v>
                </c:pt>
                <c:pt idx="156">
                  <c:v>9.5131949999999996</c:v>
                </c:pt>
                <c:pt idx="157">
                  <c:v>8.8756800000000009</c:v>
                </c:pt>
                <c:pt idx="158">
                  <c:v>8.3232630000000007</c:v>
                </c:pt>
                <c:pt idx="159">
                  <c:v>7.8399160000000006</c:v>
                </c:pt>
                <c:pt idx="160">
                  <c:v>7.4126240000000001</c:v>
                </c:pt>
                <c:pt idx="161">
                  <c:v>7.032375</c:v>
                </c:pt>
                <c:pt idx="162">
                  <c:v>6.6911589999999999</c:v>
                </c:pt>
                <c:pt idx="163">
                  <c:v>6.1088040000000001</c:v>
                </c:pt>
                <c:pt idx="164">
                  <c:v>5.6315229999999996</c:v>
                </c:pt>
                <c:pt idx="165">
                  <c:v>5.2372960000000006</c:v>
                </c:pt>
                <c:pt idx="166">
                  <c:v>4.9111079999999996</c:v>
                </c:pt>
                <c:pt idx="167">
                  <c:v>4.6419489999999994</c:v>
                </c:pt>
                <c:pt idx="168">
                  <c:v>4.3838140000000001</c:v>
                </c:pt>
                <c:pt idx="169">
                  <c:v>4.155697</c:v>
                </c:pt>
                <c:pt idx="170">
                  <c:v>3.9545949999999999</c:v>
                </c:pt>
                <c:pt idx="171">
                  <c:v>3.774505</c:v>
                </c:pt>
                <c:pt idx="172">
                  <c:v>3.6134249999999999</c:v>
                </c:pt>
                <c:pt idx="173">
                  <c:v>3.4663529999999998</c:v>
                </c:pt>
                <c:pt idx="174">
                  <c:v>3.2042299999999999</c:v>
                </c:pt>
                <c:pt idx="175">
                  <c:v>2.929106</c:v>
                </c:pt>
                <c:pt idx="176">
                  <c:v>2.7030050000000001</c:v>
                </c:pt>
                <c:pt idx="177">
                  <c:v>2.5149222</c:v>
                </c:pt>
                <c:pt idx="178">
                  <c:v>2.3548523000000001</c:v>
                </c:pt>
                <c:pt idx="179">
                  <c:v>2.2177925000000003</c:v>
                </c:pt>
                <c:pt idx="180">
                  <c:v>2.0987408999999997</c:v>
                </c:pt>
                <c:pt idx="181">
                  <c:v>1.9946959</c:v>
                </c:pt>
                <c:pt idx="182">
                  <c:v>1.9026562</c:v>
                </c:pt>
                <c:pt idx="183">
                  <c:v>1.7465895</c:v>
                </c:pt>
                <c:pt idx="184">
                  <c:v>1.6205356000000002</c:v>
                </c:pt>
                <c:pt idx="185">
                  <c:v>1.5154909999999999</c:v>
                </c:pt>
                <c:pt idx="186">
                  <c:v>1.4274535000000002</c:v>
                </c:pt>
                <c:pt idx="187">
                  <c:v>1.3524215000000002</c:v>
                </c:pt>
                <c:pt idx="188">
                  <c:v>1.2873938999999999</c:v>
                </c:pt>
                <c:pt idx="189">
                  <c:v>1.1803485999999999</c:v>
                </c:pt>
                <c:pt idx="190">
                  <c:v>1.0963130000000001</c:v>
                </c:pt>
                <c:pt idx="191">
                  <c:v>1.0282842000000001</c:v>
                </c:pt>
                <c:pt idx="192">
                  <c:v>0.97296040000000006</c:v>
                </c:pt>
                <c:pt idx="193">
                  <c:v>0.92644040000000005</c:v>
                </c:pt>
                <c:pt idx="194">
                  <c:v>0.88712340000000001</c:v>
                </c:pt>
                <c:pt idx="195">
                  <c:v>0.85330869999999992</c:v>
                </c:pt>
                <c:pt idx="196">
                  <c:v>0.82409589999999999</c:v>
                </c:pt>
                <c:pt idx="197">
                  <c:v>0.79858459999999998</c:v>
                </c:pt>
                <c:pt idx="198">
                  <c:v>0.77617460000000005</c:v>
                </c:pt>
                <c:pt idx="199">
                  <c:v>0.75626559999999998</c:v>
                </c:pt>
                <c:pt idx="200">
                  <c:v>0.72275030000000007</c:v>
                </c:pt>
                <c:pt idx="201">
                  <c:v>0.68963479999999999</c:v>
                </c:pt>
                <c:pt idx="202">
                  <c:v>0.6636223</c:v>
                </c:pt>
                <c:pt idx="203">
                  <c:v>0.64281200000000005</c:v>
                </c:pt>
                <c:pt idx="204">
                  <c:v>0.6259034</c:v>
                </c:pt>
                <c:pt idx="205">
                  <c:v>0.61199601999999997</c:v>
                </c:pt>
                <c:pt idx="206">
                  <c:v>0.60038965999999994</c:v>
                </c:pt>
                <c:pt idx="207">
                  <c:v>0.59068412000000003</c:v>
                </c:pt>
                <c:pt idx="208">
                  <c:v>0.58247925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1168"/>
        <c:axId val="480841368"/>
      </c:scatterChart>
      <c:valAx>
        <c:axId val="4808511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1368"/>
        <c:crosses val="autoZero"/>
        <c:crossBetween val="midCat"/>
        <c:majorUnit val="10"/>
      </c:valAx>
      <c:valAx>
        <c:axId val="4808413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11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9635045020304"/>
          <c:y val="6.1832476295941657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srim40Ar_Al!$P$5</c:f>
          <c:strCache>
            <c:ptCount val="1"/>
            <c:pt idx="0">
              <c:v>srim40Ar_Al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srim40Ar_Al!$J$20:$J$228</c:f>
              <c:numCache>
                <c:formatCode>0.000</c:formatCode>
                <c:ptCount val="209"/>
                <c:pt idx="0">
                  <c:v>1.8E-3</c:v>
                </c:pt>
                <c:pt idx="1">
                  <c:v>1.9E-3</c:v>
                </c:pt>
                <c:pt idx="2">
                  <c:v>2E-3</c:v>
                </c:pt>
                <c:pt idx="3">
                  <c:v>2.1000000000000003E-3</c:v>
                </c:pt>
                <c:pt idx="4">
                  <c:v>2.1999999999999997E-3</c:v>
                </c:pt>
                <c:pt idx="5">
                  <c:v>2.3E-3</c:v>
                </c:pt>
                <c:pt idx="6">
                  <c:v>2.4000000000000002E-3</c:v>
                </c:pt>
                <c:pt idx="7">
                  <c:v>2.5000000000000001E-3</c:v>
                </c:pt>
                <c:pt idx="8">
                  <c:v>2.7000000000000001E-3</c:v>
                </c:pt>
                <c:pt idx="9">
                  <c:v>2.9000000000000002E-3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3.4000000000000002E-3</c:v>
                </c:pt>
                <c:pt idx="13">
                  <c:v>3.5000000000000005E-3</c:v>
                </c:pt>
                <c:pt idx="14">
                  <c:v>3.5999999999999999E-3</c:v>
                </c:pt>
                <c:pt idx="15">
                  <c:v>3.8E-3</c:v>
                </c:pt>
                <c:pt idx="16">
                  <c:v>3.8999999999999998E-3</c:v>
                </c:pt>
                <c:pt idx="17">
                  <c:v>4.1000000000000003E-3</c:v>
                </c:pt>
                <c:pt idx="18">
                  <c:v>4.3E-3</c:v>
                </c:pt>
                <c:pt idx="19">
                  <c:v>4.7000000000000002E-3</c:v>
                </c:pt>
                <c:pt idx="20">
                  <c:v>5.0000000000000001E-3</c:v>
                </c:pt>
                <c:pt idx="21">
                  <c:v>5.3E-3</c:v>
                </c:pt>
                <c:pt idx="22">
                  <c:v>5.5999999999999999E-3</c:v>
                </c:pt>
                <c:pt idx="23">
                  <c:v>5.8999999999999999E-3</c:v>
                </c:pt>
                <c:pt idx="24">
                  <c:v>6.1999999999999998E-3</c:v>
                </c:pt>
                <c:pt idx="25">
                  <c:v>6.5000000000000006E-3</c:v>
                </c:pt>
                <c:pt idx="26">
                  <c:v>6.8000000000000005E-3</c:v>
                </c:pt>
                <c:pt idx="27">
                  <c:v>7.2999999999999992E-3</c:v>
                </c:pt>
                <c:pt idx="28">
                  <c:v>7.9000000000000008E-3</c:v>
                </c:pt>
                <c:pt idx="29">
                  <c:v>8.4000000000000012E-3</c:v>
                </c:pt>
                <c:pt idx="30">
                  <c:v>8.8999999999999999E-3</c:v>
                </c:pt>
                <c:pt idx="31">
                  <c:v>9.4000000000000004E-3</c:v>
                </c:pt>
                <c:pt idx="32">
                  <c:v>9.9000000000000008E-3</c:v>
                </c:pt>
                <c:pt idx="33">
                  <c:v>1.09E-2</c:v>
                </c:pt>
                <c:pt idx="34">
                  <c:v>1.1899999999999999E-2</c:v>
                </c:pt>
                <c:pt idx="35">
                  <c:v>1.29E-2</c:v>
                </c:pt>
                <c:pt idx="36">
                  <c:v>1.3900000000000001E-2</c:v>
                </c:pt>
                <c:pt idx="37">
                  <c:v>1.4799999999999999E-2</c:v>
                </c:pt>
                <c:pt idx="38">
                  <c:v>1.5800000000000002E-2</c:v>
                </c:pt>
                <c:pt idx="39">
                  <c:v>1.67E-2</c:v>
                </c:pt>
                <c:pt idx="40">
                  <c:v>1.7599999999999998E-2</c:v>
                </c:pt>
                <c:pt idx="41">
                  <c:v>1.8499999999999999E-2</c:v>
                </c:pt>
                <c:pt idx="42">
                  <c:v>1.95E-2</c:v>
                </c:pt>
                <c:pt idx="43">
                  <c:v>2.0399999999999998E-2</c:v>
                </c:pt>
                <c:pt idx="44">
                  <c:v>2.2200000000000001E-2</c:v>
                </c:pt>
                <c:pt idx="45">
                  <c:v>2.4399999999999998E-2</c:v>
                </c:pt>
                <c:pt idx="46">
                  <c:v>2.6700000000000002E-2</c:v>
                </c:pt>
                <c:pt idx="47">
                  <c:v>2.8899999999999999E-2</c:v>
                </c:pt>
                <c:pt idx="48">
                  <c:v>3.1099999999999999E-2</c:v>
                </c:pt>
                <c:pt idx="49">
                  <c:v>3.3399999999999999E-2</c:v>
                </c:pt>
                <c:pt idx="50">
                  <c:v>3.56E-2</c:v>
                </c:pt>
                <c:pt idx="51">
                  <c:v>3.78E-2</c:v>
                </c:pt>
                <c:pt idx="52">
                  <c:v>0.04</c:v>
                </c:pt>
                <c:pt idx="53">
                  <c:v>4.4400000000000002E-2</c:v>
                </c:pt>
                <c:pt idx="54">
                  <c:v>4.8799999999999996E-2</c:v>
                </c:pt>
                <c:pt idx="55">
                  <c:v>5.33E-2</c:v>
                </c:pt>
                <c:pt idx="56">
                  <c:v>5.7699999999999994E-2</c:v>
                </c:pt>
                <c:pt idx="57">
                  <c:v>6.2100000000000002E-2</c:v>
                </c:pt>
                <c:pt idx="58">
                  <c:v>6.6600000000000006E-2</c:v>
                </c:pt>
                <c:pt idx="59">
                  <c:v>7.5399999999999995E-2</c:v>
                </c:pt>
                <c:pt idx="60">
                  <c:v>8.4199999999999997E-2</c:v>
                </c:pt>
                <c:pt idx="61">
                  <c:v>9.2800000000000007E-2</c:v>
                </c:pt>
                <c:pt idx="62">
                  <c:v>0.10129999999999999</c:v>
                </c:pt>
                <c:pt idx="63">
                  <c:v>0.10980000000000001</c:v>
                </c:pt>
                <c:pt idx="64">
                  <c:v>0.11810000000000001</c:v>
                </c:pt>
                <c:pt idx="65">
                  <c:v>0.1265</c:v>
                </c:pt>
                <c:pt idx="66">
                  <c:v>0.13489999999999999</c:v>
                </c:pt>
                <c:pt idx="67">
                  <c:v>0.14330000000000001</c:v>
                </c:pt>
                <c:pt idx="68">
                  <c:v>0.1517</c:v>
                </c:pt>
                <c:pt idx="69">
                  <c:v>0.16009999999999999</c:v>
                </c:pt>
                <c:pt idx="70">
                  <c:v>0.17709999999999998</c:v>
                </c:pt>
                <c:pt idx="71">
                  <c:v>0.19850000000000001</c:v>
                </c:pt>
                <c:pt idx="72">
                  <c:v>0.22010000000000002</c:v>
                </c:pt>
                <c:pt idx="73">
                  <c:v>0.24180000000000001</c:v>
                </c:pt>
                <c:pt idx="74">
                  <c:v>0.26379999999999998</c:v>
                </c:pt>
                <c:pt idx="75">
                  <c:v>0.2858</c:v>
                </c:pt>
                <c:pt idx="76">
                  <c:v>0.30790000000000001</c:v>
                </c:pt>
                <c:pt idx="77">
                  <c:v>0.32999999999999996</c:v>
                </c:pt>
                <c:pt idx="78">
                  <c:v>0.35209999999999997</c:v>
                </c:pt>
                <c:pt idx="79">
                  <c:v>0.3962</c:v>
                </c:pt>
                <c:pt idx="80">
                  <c:v>0.44000000000000006</c:v>
                </c:pt>
                <c:pt idx="81">
                  <c:v>0.48339999999999994</c:v>
                </c:pt>
                <c:pt idx="82">
                  <c:v>0.5262</c:v>
                </c:pt>
                <c:pt idx="83">
                  <c:v>0.56840000000000002</c:v>
                </c:pt>
                <c:pt idx="84">
                  <c:v>0.61</c:v>
                </c:pt>
                <c:pt idx="85">
                  <c:v>0.69100000000000006</c:v>
                </c:pt>
                <c:pt idx="86">
                  <c:v>0.76939999999999997</c:v>
                </c:pt>
                <c:pt idx="87">
                  <c:v>0.84510000000000007</c:v>
                </c:pt>
                <c:pt idx="88">
                  <c:v>0.91839999999999988</c:v>
                </c:pt>
                <c:pt idx="89">
                  <c:v>0.98949999999999994</c:v>
                </c:pt>
                <c:pt idx="90" formatCode="0.00">
                  <c:v>1.06</c:v>
                </c:pt>
                <c:pt idx="91" formatCode="0.00">
                  <c:v>1.1299999999999999</c:v>
                </c:pt>
                <c:pt idx="92" formatCode="0.00">
                  <c:v>1.19</c:v>
                </c:pt>
                <c:pt idx="93" formatCode="0.00">
                  <c:v>1.25</c:v>
                </c:pt>
                <c:pt idx="94" formatCode="0.00">
                  <c:v>1.32</c:v>
                </c:pt>
                <c:pt idx="95" formatCode="0.00">
                  <c:v>1.38</c:v>
                </c:pt>
                <c:pt idx="96" formatCode="0.00">
                  <c:v>1.49</c:v>
                </c:pt>
                <c:pt idx="97" formatCode="0.00">
                  <c:v>1.64</c:v>
                </c:pt>
                <c:pt idx="98" formatCode="0.00">
                  <c:v>1.77</c:v>
                </c:pt>
                <c:pt idx="99" formatCode="0.00">
                  <c:v>1.9</c:v>
                </c:pt>
                <c:pt idx="100" formatCode="0.00">
                  <c:v>2.02</c:v>
                </c:pt>
                <c:pt idx="101" formatCode="0.00">
                  <c:v>2.14</c:v>
                </c:pt>
                <c:pt idx="102" formatCode="0.00">
                  <c:v>2.2599999999999998</c:v>
                </c:pt>
                <c:pt idx="103" formatCode="0.00">
                  <c:v>2.37</c:v>
                </c:pt>
                <c:pt idx="104" formatCode="0.00">
                  <c:v>2.48</c:v>
                </c:pt>
                <c:pt idx="105" formatCode="0.00">
                  <c:v>2.69</c:v>
                </c:pt>
                <c:pt idx="106" formatCode="0.00">
                  <c:v>2.89</c:v>
                </c:pt>
                <c:pt idx="107" formatCode="0.00">
                  <c:v>3.08</c:v>
                </c:pt>
                <c:pt idx="108" formatCode="0.00">
                  <c:v>3.27</c:v>
                </c:pt>
                <c:pt idx="109" formatCode="0.00">
                  <c:v>3.44</c:v>
                </c:pt>
                <c:pt idx="110" formatCode="0.00">
                  <c:v>3.61</c:v>
                </c:pt>
                <c:pt idx="111" formatCode="0.00">
                  <c:v>3.94</c:v>
                </c:pt>
                <c:pt idx="112" formatCode="0.00">
                  <c:v>4.24</c:v>
                </c:pt>
                <c:pt idx="113" formatCode="0.00">
                  <c:v>4.53</c:v>
                </c:pt>
                <c:pt idx="114" formatCode="0.00">
                  <c:v>4.8099999999999996</c:v>
                </c:pt>
                <c:pt idx="115" formatCode="0.00">
                  <c:v>5.08</c:v>
                </c:pt>
                <c:pt idx="116" formatCode="0.00">
                  <c:v>5.34</c:v>
                </c:pt>
                <c:pt idx="117" formatCode="0.00">
                  <c:v>5.6</c:v>
                </c:pt>
                <c:pt idx="118" formatCode="0.00">
                  <c:v>5.84</c:v>
                </c:pt>
                <c:pt idx="119" formatCode="0.00">
                  <c:v>6.08</c:v>
                </c:pt>
                <c:pt idx="120" formatCode="0.00">
                  <c:v>6.32</c:v>
                </c:pt>
                <c:pt idx="121" formatCode="0.00">
                  <c:v>6.55</c:v>
                </c:pt>
                <c:pt idx="122" formatCode="0.00">
                  <c:v>7</c:v>
                </c:pt>
                <c:pt idx="123" formatCode="0.00">
                  <c:v>7.55</c:v>
                </c:pt>
                <c:pt idx="124" formatCode="0.00">
                  <c:v>8.09</c:v>
                </c:pt>
                <c:pt idx="125" formatCode="0.00">
                  <c:v>8.6199999999999992</c:v>
                </c:pt>
                <c:pt idx="126" formatCode="0.00">
                  <c:v>9.1300000000000008</c:v>
                </c:pt>
                <c:pt idx="127" formatCode="0.00">
                  <c:v>9.65</c:v>
                </c:pt>
                <c:pt idx="128" formatCode="0.00">
                  <c:v>10.15</c:v>
                </c:pt>
                <c:pt idx="129" formatCode="0.00">
                  <c:v>10.66</c:v>
                </c:pt>
                <c:pt idx="130" formatCode="0.00">
                  <c:v>11.16</c:v>
                </c:pt>
                <c:pt idx="131" formatCode="0.00">
                  <c:v>12.16</c:v>
                </c:pt>
                <c:pt idx="132" formatCode="0.00">
                  <c:v>13.16</c:v>
                </c:pt>
                <c:pt idx="133" formatCode="0.00">
                  <c:v>14.17</c:v>
                </c:pt>
                <c:pt idx="134" formatCode="0.00">
                  <c:v>15.17</c:v>
                </c:pt>
                <c:pt idx="135" formatCode="0.00">
                  <c:v>16.18</c:v>
                </c:pt>
                <c:pt idx="136" formatCode="0.00">
                  <c:v>17.2</c:v>
                </c:pt>
                <c:pt idx="137" formatCode="0.00">
                  <c:v>19.260000000000002</c:v>
                </c:pt>
                <c:pt idx="138" formatCode="0.00">
                  <c:v>21.36</c:v>
                </c:pt>
                <c:pt idx="139" formatCode="0.00">
                  <c:v>23.52</c:v>
                </c:pt>
                <c:pt idx="140" formatCode="0.00">
                  <c:v>25.73</c:v>
                </c:pt>
                <c:pt idx="141" formatCode="0.00">
                  <c:v>28</c:v>
                </c:pt>
                <c:pt idx="142" formatCode="0.00">
                  <c:v>30.32</c:v>
                </c:pt>
                <c:pt idx="143" formatCode="0.00">
                  <c:v>32.69</c:v>
                </c:pt>
                <c:pt idx="144" formatCode="0.00">
                  <c:v>35.130000000000003</c:v>
                </c:pt>
                <c:pt idx="145" formatCode="0.00">
                  <c:v>37.619999999999997</c:v>
                </c:pt>
                <c:pt idx="146" formatCode="0.00">
                  <c:v>40.17</c:v>
                </c:pt>
                <c:pt idx="147" formatCode="0.00">
                  <c:v>42.77</c:v>
                </c:pt>
                <c:pt idx="148" formatCode="0.00">
                  <c:v>48.16</c:v>
                </c:pt>
                <c:pt idx="149" formatCode="0.00">
                  <c:v>55.21</c:v>
                </c:pt>
                <c:pt idx="150" formatCode="0.00">
                  <c:v>62.62</c:v>
                </c:pt>
                <c:pt idx="151" formatCode="0.00">
                  <c:v>70.39</c:v>
                </c:pt>
                <c:pt idx="152" formatCode="0.00">
                  <c:v>78.53</c:v>
                </c:pt>
                <c:pt idx="153" formatCode="0.00">
                  <c:v>87.02</c:v>
                </c:pt>
                <c:pt idx="154" formatCode="0.00">
                  <c:v>95.86</c:v>
                </c:pt>
                <c:pt idx="155" formatCode="0.00">
                  <c:v>105.06</c:v>
                </c:pt>
                <c:pt idx="156" formatCode="0.00">
                  <c:v>114.61</c:v>
                </c:pt>
                <c:pt idx="157" formatCode="0.00">
                  <c:v>134.75</c:v>
                </c:pt>
                <c:pt idx="158" formatCode="0.00">
                  <c:v>156.29</c:v>
                </c:pt>
                <c:pt idx="159" formatCode="0.00">
                  <c:v>179.2</c:v>
                </c:pt>
                <c:pt idx="160" formatCode="0.00">
                  <c:v>203.49</c:v>
                </c:pt>
                <c:pt idx="161" formatCode="0.00">
                  <c:v>229.13</c:v>
                </c:pt>
                <c:pt idx="162" formatCode="0.00">
                  <c:v>256.11</c:v>
                </c:pt>
                <c:pt idx="163" formatCode="0.00">
                  <c:v>314.02</c:v>
                </c:pt>
                <c:pt idx="164" formatCode="0.00">
                  <c:v>377.14</c:v>
                </c:pt>
                <c:pt idx="165" formatCode="0.00">
                  <c:v>445.32</c:v>
                </c:pt>
                <c:pt idx="166" formatCode="0.00">
                  <c:v>518.32000000000005</c:v>
                </c:pt>
                <c:pt idx="167" formatCode="0.00">
                  <c:v>595.86</c:v>
                </c:pt>
                <c:pt idx="168" formatCode="0.00">
                  <c:v>677.93</c:v>
                </c:pt>
                <c:pt idx="169" formatCode="0.00">
                  <c:v>764.67</c:v>
                </c:pt>
                <c:pt idx="170" formatCode="0.00">
                  <c:v>855.98</c:v>
                </c:pt>
                <c:pt idx="171" formatCode="0.00">
                  <c:v>951.8</c:v>
                </c:pt>
                <c:pt idx="172" formatCode="0.0">
                  <c:v>1050</c:v>
                </c:pt>
                <c:pt idx="173" formatCode="0.0">
                  <c:v>1160</c:v>
                </c:pt>
                <c:pt idx="174" formatCode="0.0">
                  <c:v>1380</c:v>
                </c:pt>
                <c:pt idx="175" formatCode="0.0">
                  <c:v>1680</c:v>
                </c:pt>
                <c:pt idx="176" formatCode="0.0">
                  <c:v>2009.9999999999998</c:v>
                </c:pt>
                <c:pt idx="177" formatCode="0.0">
                  <c:v>2370</c:v>
                </c:pt>
                <c:pt idx="178" formatCode="0.0">
                  <c:v>2750</c:v>
                </c:pt>
                <c:pt idx="179" formatCode="0.0">
                  <c:v>3150</c:v>
                </c:pt>
                <c:pt idx="180" formatCode="0.0">
                  <c:v>3580</c:v>
                </c:pt>
                <c:pt idx="181" formatCode="0.0">
                  <c:v>4030.0000000000005</c:v>
                </c:pt>
                <c:pt idx="182" formatCode="0.0">
                  <c:v>4510</c:v>
                </c:pt>
                <c:pt idx="183" formatCode="0.0">
                  <c:v>5520</c:v>
                </c:pt>
                <c:pt idx="184" formatCode="0.0">
                  <c:v>6620</c:v>
                </c:pt>
                <c:pt idx="185" formatCode="0.0">
                  <c:v>7800</c:v>
                </c:pt>
                <c:pt idx="186" formatCode="0.0">
                  <c:v>9060</c:v>
                </c:pt>
                <c:pt idx="187" formatCode="0.0">
                  <c:v>10390</c:v>
                </c:pt>
                <c:pt idx="188" formatCode="0.0">
                  <c:v>11800</c:v>
                </c:pt>
                <c:pt idx="189" formatCode="0.0">
                  <c:v>14800</c:v>
                </c:pt>
                <c:pt idx="190" formatCode="0.0">
                  <c:v>18060</c:v>
                </c:pt>
                <c:pt idx="191" formatCode="0.0">
                  <c:v>21540</c:v>
                </c:pt>
                <c:pt idx="192" formatCode="0.0">
                  <c:v>25250</c:v>
                </c:pt>
                <c:pt idx="193" formatCode="0.0">
                  <c:v>29150</c:v>
                </c:pt>
                <c:pt idx="194" formatCode="0.0">
                  <c:v>33230</c:v>
                </c:pt>
                <c:pt idx="195" formatCode="0.0">
                  <c:v>37480</c:v>
                </c:pt>
                <c:pt idx="196" formatCode="0.0">
                  <c:v>41900</c:v>
                </c:pt>
                <c:pt idx="197" formatCode="0.0">
                  <c:v>46460</c:v>
                </c:pt>
                <c:pt idx="198" formatCode="0.0">
                  <c:v>51160</c:v>
                </c:pt>
                <c:pt idx="199" formatCode="0.0">
                  <c:v>55990</c:v>
                </c:pt>
                <c:pt idx="200" formatCode="0.0">
                  <c:v>66010</c:v>
                </c:pt>
                <c:pt idx="201" formatCode="0.0">
                  <c:v>79120</c:v>
                </c:pt>
                <c:pt idx="202" formatCode="0.0">
                  <c:v>92800</c:v>
                </c:pt>
                <c:pt idx="203" formatCode="0.0">
                  <c:v>106970</c:v>
                </c:pt>
                <c:pt idx="204" formatCode="0.0">
                  <c:v>121550</c:v>
                </c:pt>
                <c:pt idx="205" formatCode="0.0">
                  <c:v>136510</c:v>
                </c:pt>
                <c:pt idx="206" formatCode="0.0">
                  <c:v>151770</c:v>
                </c:pt>
                <c:pt idx="207" formatCode="0.0">
                  <c:v>167310</c:v>
                </c:pt>
                <c:pt idx="208" formatCode="0.0">
                  <c:v>183080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4.8999999999999998E-3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6.0000000000000001E-3</c:v>
                </c:pt>
                <c:pt idx="37">
                  <c:v>6.3E-3</c:v>
                </c:pt>
                <c:pt idx="38">
                  <c:v>6.7000000000000002E-3</c:v>
                </c:pt>
                <c:pt idx="39">
                  <c:v>7.000000000000001E-3</c:v>
                </c:pt>
                <c:pt idx="40">
                  <c:v>7.2999999999999992E-3</c:v>
                </c:pt>
                <c:pt idx="41">
                  <c:v>7.7000000000000002E-3</c:v>
                </c:pt>
                <c:pt idx="42">
                  <c:v>8.0000000000000002E-3</c:v>
                </c:pt>
                <c:pt idx="43">
                  <c:v>8.3000000000000001E-3</c:v>
                </c:pt>
                <c:pt idx="44">
                  <c:v>8.9999999999999993E-3</c:v>
                </c:pt>
                <c:pt idx="45">
                  <c:v>9.7000000000000003E-3</c:v>
                </c:pt>
                <c:pt idx="46">
                  <c:v>1.0499999999999999E-2</c:v>
                </c:pt>
                <c:pt idx="47">
                  <c:v>1.1300000000000001E-2</c:v>
                </c:pt>
                <c:pt idx="48">
                  <c:v>1.2E-2</c:v>
                </c:pt>
                <c:pt idx="49">
                  <c:v>1.2699999999999999E-2</c:v>
                </c:pt>
                <c:pt idx="50">
                  <c:v>1.34E-2</c:v>
                </c:pt>
                <c:pt idx="51">
                  <c:v>1.4099999999999998E-2</c:v>
                </c:pt>
                <c:pt idx="52">
                  <c:v>1.4799999999999999E-2</c:v>
                </c:pt>
                <c:pt idx="53">
                  <c:v>1.6199999999999999E-2</c:v>
                </c:pt>
                <c:pt idx="54">
                  <c:v>1.7599999999999998E-2</c:v>
                </c:pt>
                <c:pt idx="55">
                  <c:v>1.89E-2</c:v>
                </c:pt>
                <c:pt idx="56">
                  <c:v>2.0200000000000003E-2</c:v>
                </c:pt>
                <c:pt idx="57">
                  <c:v>2.1399999999999999E-2</c:v>
                </c:pt>
                <c:pt idx="58">
                  <c:v>2.2700000000000001E-2</c:v>
                </c:pt>
                <c:pt idx="59">
                  <c:v>2.5100000000000001E-2</c:v>
                </c:pt>
                <c:pt idx="60">
                  <c:v>2.7500000000000004E-2</c:v>
                </c:pt>
                <c:pt idx="61">
                  <c:v>2.9599999999999998E-2</c:v>
                </c:pt>
                <c:pt idx="62">
                  <c:v>3.1699999999999999E-2</c:v>
                </c:pt>
                <c:pt idx="63">
                  <c:v>3.3600000000000005E-2</c:v>
                </c:pt>
                <c:pt idx="64">
                  <c:v>3.5499999999999997E-2</c:v>
                </c:pt>
                <c:pt idx="65">
                  <c:v>3.7400000000000003E-2</c:v>
                </c:pt>
                <c:pt idx="66">
                  <c:v>3.9199999999999999E-2</c:v>
                </c:pt>
                <c:pt idx="67">
                  <c:v>4.0999999999999995E-2</c:v>
                </c:pt>
                <c:pt idx="68">
                  <c:v>4.2700000000000002E-2</c:v>
                </c:pt>
                <c:pt idx="69">
                  <c:v>4.4400000000000002E-2</c:v>
                </c:pt>
                <c:pt idx="70">
                  <c:v>4.7799999999999995E-2</c:v>
                </c:pt>
                <c:pt idx="71">
                  <c:v>5.1799999999999999E-2</c:v>
                </c:pt>
                <c:pt idx="72">
                  <c:v>5.5800000000000002E-2</c:v>
                </c:pt>
                <c:pt idx="73">
                  <c:v>5.96E-2</c:v>
                </c:pt>
                <c:pt idx="74">
                  <c:v>6.3299999999999995E-2</c:v>
                </c:pt>
                <c:pt idx="75">
                  <c:v>6.6900000000000001E-2</c:v>
                </c:pt>
                <c:pt idx="76">
                  <c:v>7.039999999999999E-2</c:v>
                </c:pt>
                <c:pt idx="77">
                  <c:v>7.3800000000000004E-2</c:v>
                </c:pt>
                <c:pt idx="78">
                  <c:v>7.7100000000000002E-2</c:v>
                </c:pt>
                <c:pt idx="79">
                  <c:v>8.3499999999999991E-2</c:v>
                </c:pt>
                <c:pt idx="80">
                  <c:v>8.9400000000000007E-2</c:v>
                </c:pt>
                <c:pt idx="81">
                  <c:v>9.5000000000000001E-2</c:v>
                </c:pt>
                <c:pt idx="82">
                  <c:v>0.1002</c:v>
                </c:pt>
                <c:pt idx="83">
                  <c:v>0.1051</c:v>
                </c:pt>
                <c:pt idx="84">
                  <c:v>0.10969999999999999</c:v>
                </c:pt>
                <c:pt idx="85">
                  <c:v>0.1183</c:v>
                </c:pt>
                <c:pt idx="86">
                  <c:v>0.12589999999999998</c:v>
                </c:pt>
                <c:pt idx="87">
                  <c:v>0.13269999999999998</c:v>
                </c:pt>
                <c:pt idx="88">
                  <c:v>0.13879999999999998</c:v>
                </c:pt>
                <c:pt idx="89">
                  <c:v>0.14430000000000001</c:v>
                </c:pt>
                <c:pt idx="90">
                  <c:v>0.14930000000000002</c:v>
                </c:pt>
                <c:pt idx="91">
                  <c:v>0.15389999999999998</c:v>
                </c:pt>
                <c:pt idx="92">
                  <c:v>0.15809999999999999</c:v>
                </c:pt>
                <c:pt idx="93">
                  <c:v>0.16200000000000001</c:v>
                </c:pt>
                <c:pt idx="94">
                  <c:v>0.1656</c:v>
                </c:pt>
                <c:pt idx="95">
                  <c:v>0.16899999999999998</c:v>
                </c:pt>
                <c:pt idx="96">
                  <c:v>0.1754</c:v>
                </c:pt>
                <c:pt idx="97">
                  <c:v>0.1827</c:v>
                </c:pt>
                <c:pt idx="98">
                  <c:v>0.18890000000000001</c:v>
                </c:pt>
                <c:pt idx="99">
                  <c:v>0.19450000000000001</c:v>
                </c:pt>
                <c:pt idx="100">
                  <c:v>0.19939999999999999</c:v>
                </c:pt>
                <c:pt idx="101">
                  <c:v>0.20379999999999998</c:v>
                </c:pt>
                <c:pt idx="102">
                  <c:v>0.20790000000000003</c:v>
                </c:pt>
                <c:pt idx="103">
                  <c:v>0.21150000000000002</c:v>
                </c:pt>
                <c:pt idx="104">
                  <c:v>0.21490000000000001</c:v>
                </c:pt>
                <c:pt idx="105">
                  <c:v>0.2218</c:v>
                </c:pt>
                <c:pt idx="106">
                  <c:v>0.22770000000000001</c:v>
                </c:pt>
                <c:pt idx="107">
                  <c:v>0.23290000000000002</c:v>
                </c:pt>
                <c:pt idx="108">
                  <c:v>0.23749999999999999</c:v>
                </c:pt>
                <c:pt idx="109">
                  <c:v>0.24159999999999998</c:v>
                </c:pt>
                <c:pt idx="110">
                  <c:v>0.24529999999999999</c:v>
                </c:pt>
                <c:pt idx="111">
                  <c:v>0.25369999999999998</c:v>
                </c:pt>
                <c:pt idx="112">
                  <c:v>0.26090000000000002</c:v>
                </c:pt>
                <c:pt idx="113">
                  <c:v>0.2671</c:v>
                </c:pt>
                <c:pt idx="114">
                  <c:v>0.27260000000000001</c:v>
                </c:pt>
                <c:pt idx="115">
                  <c:v>0.27759999999999996</c:v>
                </c:pt>
                <c:pt idx="116">
                  <c:v>0.28199999999999997</c:v>
                </c:pt>
                <c:pt idx="117">
                  <c:v>0.28610000000000002</c:v>
                </c:pt>
                <c:pt idx="118">
                  <c:v>0.28989999999999999</c:v>
                </c:pt>
                <c:pt idx="119">
                  <c:v>0.29339999999999999</c:v>
                </c:pt>
                <c:pt idx="120">
                  <c:v>0.29680000000000001</c:v>
                </c:pt>
                <c:pt idx="121">
                  <c:v>0.2999</c:v>
                </c:pt>
                <c:pt idx="122">
                  <c:v>0.309</c:v>
                </c:pt>
                <c:pt idx="123">
                  <c:v>0.3211</c:v>
                </c:pt>
                <c:pt idx="124">
                  <c:v>0.3322</c:v>
                </c:pt>
                <c:pt idx="125">
                  <c:v>0.34239999999999998</c:v>
                </c:pt>
                <c:pt idx="126">
                  <c:v>0.35189999999999999</c:v>
                </c:pt>
                <c:pt idx="127">
                  <c:v>0.3609</c:v>
                </c:pt>
                <c:pt idx="128">
                  <c:v>0.3695</c:v>
                </c:pt>
                <c:pt idx="129">
                  <c:v>0.37780000000000002</c:v>
                </c:pt>
                <c:pt idx="130">
                  <c:v>0.38580000000000003</c:v>
                </c:pt>
                <c:pt idx="131">
                  <c:v>0.41340000000000005</c:v>
                </c:pt>
                <c:pt idx="132">
                  <c:v>0.43909999999999999</c:v>
                </c:pt>
                <c:pt idx="133">
                  <c:v>0.46340000000000003</c:v>
                </c:pt>
                <c:pt idx="134">
                  <c:v>0.48659999999999998</c:v>
                </c:pt>
                <c:pt idx="135">
                  <c:v>0.50890000000000002</c:v>
                </c:pt>
                <c:pt idx="136">
                  <c:v>0.53049999999999997</c:v>
                </c:pt>
                <c:pt idx="137">
                  <c:v>0.60810000000000008</c:v>
                </c:pt>
                <c:pt idx="138">
                  <c:v>0.67930000000000001</c:v>
                </c:pt>
                <c:pt idx="139">
                  <c:v>0.74690000000000001</c:v>
                </c:pt>
                <c:pt idx="140">
                  <c:v>0.81199999999999994</c:v>
                </c:pt>
                <c:pt idx="141">
                  <c:v>0.87520000000000009</c:v>
                </c:pt>
                <c:pt idx="142">
                  <c:v>0.93680000000000008</c:v>
                </c:pt>
                <c:pt idx="143">
                  <c:v>0.99740000000000006</c:v>
                </c:pt>
                <c:pt idx="144" formatCode="0.00">
                  <c:v>1.06</c:v>
                </c:pt>
                <c:pt idx="145" formatCode="0.00">
                  <c:v>1.1200000000000001</c:v>
                </c:pt>
                <c:pt idx="146" formatCode="0.00">
                  <c:v>1.18</c:v>
                </c:pt>
                <c:pt idx="147" formatCode="0.00">
                  <c:v>1.23</c:v>
                </c:pt>
                <c:pt idx="148" formatCode="0.00">
                  <c:v>1.45</c:v>
                </c:pt>
                <c:pt idx="149" formatCode="0.00">
                  <c:v>1.77</c:v>
                </c:pt>
                <c:pt idx="150" formatCode="0.00">
                  <c:v>2.06</c:v>
                </c:pt>
                <c:pt idx="151" formatCode="0.00">
                  <c:v>2.34</c:v>
                </c:pt>
                <c:pt idx="152" formatCode="0.00">
                  <c:v>2.61</c:v>
                </c:pt>
                <c:pt idx="153" formatCode="0.00">
                  <c:v>2.88</c:v>
                </c:pt>
                <c:pt idx="154" formatCode="0.00">
                  <c:v>3.14</c:v>
                </c:pt>
                <c:pt idx="155" formatCode="0.00">
                  <c:v>3.4</c:v>
                </c:pt>
                <c:pt idx="156" formatCode="0.00">
                  <c:v>3.66</c:v>
                </c:pt>
                <c:pt idx="157" formatCode="0.00">
                  <c:v>4.6500000000000004</c:v>
                </c:pt>
                <c:pt idx="158" formatCode="0.00">
                  <c:v>5.57</c:v>
                </c:pt>
                <c:pt idx="159" formatCode="0.00">
                  <c:v>6.45</c:v>
                </c:pt>
                <c:pt idx="160" formatCode="0.00">
                  <c:v>7.31</c:v>
                </c:pt>
                <c:pt idx="161" formatCode="0.00">
                  <c:v>8.17</c:v>
                </c:pt>
                <c:pt idx="162" formatCode="0.00">
                  <c:v>9.0299999999999994</c:v>
                </c:pt>
                <c:pt idx="163" formatCode="0.00">
                  <c:v>12.2</c:v>
                </c:pt>
                <c:pt idx="164" formatCode="0.00">
                  <c:v>15.14</c:v>
                </c:pt>
                <c:pt idx="165" formatCode="0.00">
                  <c:v>17.96</c:v>
                </c:pt>
                <c:pt idx="166" formatCode="0.00">
                  <c:v>20.73</c:v>
                </c:pt>
                <c:pt idx="167" formatCode="0.00">
                  <c:v>23.47</c:v>
                </c:pt>
                <c:pt idx="168" formatCode="0.00">
                  <c:v>26.2</c:v>
                </c:pt>
                <c:pt idx="169" formatCode="0.00">
                  <c:v>28.95</c:v>
                </c:pt>
                <c:pt idx="170" formatCode="0.00">
                  <c:v>31.72</c:v>
                </c:pt>
                <c:pt idx="171" formatCode="0.00">
                  <c:v>34.51</c:v>
                </c:pt>
                <c:pt idx="172" formatCode="0.00">
                  <c:v>37.340000000000003</c:v>
                </c:pt>
                <c:pt idx="173" formatCode="0.00">
                  <c:v>40.18</c:v>
                </c:pt>
                <c:pt idx="174" formatCode="0.00">
                  <c:v>51.06</c:v>
                </c:pt>
                <c:pt idx="175" formatCode="0.00">
                  <c:v>66.64</c:v>
                </c:pt>
                <c:pt idx="176" formatCode="0.00">
                  <c:v>81.34</c:v>
                </c:pt>
                <c:pt idx="177" formatCode="0.00">
                  <c:v>95.65</c:v>
                </c:pt>
                <c:pt idx="178" formatCode="0.00">
                  <c:v>109.8</c:v>
                </c:pt>
                <c:pt idx="179" formatCode="0.00">
                  <c:v>123.91</c:v>
                </c:pt>
                <c:pt idx="180" formatCode="0.00">
                  <c:v>138.03</c:v>
                </c:pt>
                <c:pt idx="181" formatCode="0.00">
                  <c:v>152.21</c:v>
                </c:pt>
                <c:pt idx="182" formatCode="0.00">
                  <c:v>166.46</c:v>
                </c:pt>
                <c:pt idx="183" formatCode="0.00">
                  <c:v>220.01</c:v>
                </c:pt>
                <c:pt idx="184" formatCode="0.00">
                  <c:v>269.64</c:v>
                </c:pt>
                <c:pt idx="185" formatCode="0.00">
                  <c:v>317.36</c:v>
                </c:pt>
                <c:pt idx="186" formatCode="0.00">
                  <c:v>364.04</c:v>
                </c:pt>
                <c:pt idx="187" formatCode="0.00">
                  <c:v>410.1</c:v>
                </c:pt>
                <c:pt idx="188" formatCode="0.00">
                  <c:v>455.79</c:v>
                </c:pt>
                <c:pt idx="189" formatCode="0.00">
                  <c:v>623.54999999999995</c:v>
                </c:pt>
                <c:pt idx="190" formatCode="0.00">
                  <c:v>775.5</c:v>
                </c:pt>
                <c:pt idx="191" formatCode="0.00">
                  <c:v>919.41</c:v>
                </c:pt>
                <c:pt idx="192" formatCode="0.0">
                  <c:v>1060</c:v>
                </c:pt>
                <c:pt idx="193" formatCode="0.0">
                  <c:v>1190</c:v>
                </c:pt>
                <c:pt idx="194" formatCode="0.0">
                  <c:v>1330</c:v>
                </c:pt>
                <c:pt idx="195" formatCode="0.0">
                  <c:v>1460</c:v>
                </c:pt>
                <c:pt idx="196" formatCode="0.0">
                  <c:v>1590</c:v>
                </c:pt>
                <c:pt idx="197" formatCode="0.0">
                  <c:v>1710</c:v>
                </c:pt>
                <c:pt idx="198" formatCode="0.0">
                  <c:v>1840</c:v>
                </c:pt>
                <c:pt idx="199" formatCode="0.0">
                  <c:v>1960</c:v>
                </c:pt>
                <c:pt idx="200" formatCode="0.0">
                  <c:v>2420</c:v>
                </c:pt>
                <c:pt idx="201" formatCode="0.0">
                  <c:v>3050</c:v>
                </c:pt>
                <c:pt idx="202" formatCode="0.0">
                  <c:v>3610</c:v>
                </c:pt>
                <c:pt idx="203" formatCode="0.0">
                  <c:v>4130</c:v>
                </c:pt>
                <c:pt idx="204" formatCode="0.0">
                  <c:v>4620</c:v>
                </c:pt>
                <c:pt idx="205" formatCode="0.0">
                  <c:v>5080</c:v>
                </c:pt>
                <c:pt idx="206" formatCode="0.0">
                  <c:v>5520</c:v>
                </c:pt>
                <c:pt idx="207" formatCode="0.0">
                  <c:v>5940</c:v>
                </c:pt>
                <c:pt idx="208" formatCode="0.0">
                  <c:v>6350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srim40Ar_Al!$D$20:$D$228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srim40Ar_Al!$P$20:$P$228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3.0000000000000001E-3</c:v>
                </c:pt>
                <c:pt idx="31">
                  <c:v>3.2000000000000002E-3</c:v>
                </c:pt>
                <c:pt idx="32">
                  <c:v>3.3E-3</c:v>
                </c:pt>
                <c:pt idx="33">
                  <c:v>3.5999999999999999E-3</c:v>
                </c:pt>
                <c:pt idx="34">
                  <c:v>3.8999999999999998E-3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5.7000000000000002E-3</c:v>
                </c:pt>
                <c:pt idx="42">
                  <c:v>5.8999999999999999E-3</c:v>
                </c:pt>
                <c:pt idx="43">
                  <c:v>6.1999999999999998E-3</c:v>
                </c:pt>
                <c:pt idx="44">
                  <c:v>6.6E-3</c:v>
                </c:pt>
                <c:pt idx="45">
                  <c:v>7.1999999999999998E-3</c:v>
                </c:pt>
                <c:pt idx="46">
                  <c:v>7.7999999999999996E-3</c:v>
                </c:pt>
                <c:pt idx="47">
                  <c:v>8.3000000000000001E-3</c:v>
                </c:pt>
                <c:pt idx="48">
                  <c:v>8.7999999999999988E-3</c:v>
                </c:pt>
                <c:pt idx="49">
                  <c:v>9.4000000000000004E-3</c:v>
                </c:pt>
                <c:pt idx="50">
                  <c:v>9.9000000000000008E-3</c:v>
                </c:pt>
                <c:pt idx="51">
                  <c:v>1.04E-2</c:v>
                </c:pt>
                <c:pt idx="52">
                  <c:v>1.09E-2</c:v>
                </c:pt>
                <c:pt idx="53">
                  <c:v>1.1899999999999999E-2</c:v>
                </c:pt>
                <c:pt idx="54">
                  <c:v>1.29E-2</c:v>
                </c:pt>
                <c:pt idx="55">
                  <c:v>1.3900000000000001E-2</c:v>
                </c:pt>
                <c:pt idx="56">
                  <c:v>1.4799999999999999E-2</c:v>
                </c:pt>
                <c:pt idx="57">
                  <c:v>1.5800000000000002E-2</c:v>
                </c:pt>
                <c:pt idx="58">
                  <c:v>1.67E-2</c:v>
                </c:pt>
                <c:pt idx="59">
                  <c:v>1.8599999999999998E-2</c:v>
                </c:pt>
                <c:pt idx="60">
                  <c:v>2.0399999999999998E-2</c:v>
                </c:pt>
                <c:pt idx="61">
                  <c:v>2.2200000000000001E-2</c:v>
                </c:pt>
                <c:pt idx="62">
                  <c:v>2.4E-2</c:v>
                </c:pt>
                <c:pt idx="63">
                  <c:v>2.5700000000000001E-2</c:v>
                </c:pt>
                <c:pt idx="64">
                  <c:v>2.7300000000000001E-2</c:v>
                </c:pt>
                <c:pt idx="65">
                  <c:v>2.8899999999999999E-2</c:v>
                </c:pt>
                <c:pt idx="66">
                  <c:v>3.0499999999999999E-2</c:v>
                </c:pt>
                <c:pt idx="67">
                  <c:v>3.2100000000000004E-2</c:v>
                </c:pt>
                <c:pt idx="68">
                  <c:v>3.3700000000000001E-2</c:v>
                </c:pt>
                <c:pt idx="69">
                  <c:v>3.5199999999999995E-2</c:v>
                </c:pt>
                <c:pt idx="70">
                  <c:v>3.8199999999999998E-2</c:v>
                </c:pt>
                <c:pt idx="71">
                  <c:v>4.1799999999999997E-2</c:v>
                </c:pt>
                <c:pt idx="72">
                  <c:v>4.5400000000000003E-2</c:v>
                </c:pt>
                <c:pt idx="73">
                  <c:v>4.9000000000000002E-2</c:v>
                </c:pt>
                <c:pt idx="74">
                  <c:v>5.2500000000000005E-2</c:v>
                </c:pt>
                <c:pt idx="75">
                  <c:v>5.5900000000000005E-2</c:v>
                </c:pt>
                <c:pt idx="76">
                  <c:v>5.9299999999999999E-2</c:v>
                </c:pt>
                <c:pt idx="77">
                  <c:v>6.2700000000000006E-2</c:v>
                </c:pt>
                <c:pt idx="78">
                  <c:v>6.6000000000000003E-2</c:v>
                </c:pt>
                <c:pt idx="79">
                  <c:v>7.2599999999999998E-2</c:v>
                </c:pt>
                <c:pt idx="80">
                  <c:v>7.8899999999999998E-2</c:v>
                </c:pt>
                <c:pt idx="81">
                  <c:v>8.5099999999999995E-2</c:v>
                </c:pt>
                <c:pt idx="82">
                  <c:v>9.11E-2</c:v>
                </c:pt>
                <c:pt idx="83">
                  <c:v>9.6799999999999997E-2</c:v>
                </c:pt>
                <c:pt idx="84">
                  <c:v>0.1024</c:v>
                </c:pt>
                <c:pt idx="85">
                  <c:v>0.1129</c:v>
                </c:pt>
                <c:pt idx="86">
                  <c:v>0.1226</c:v>
                </c:pt>
                <c:pt idx="87">
                  <c:v>0.13169999999999998</c:v>
                </c:pt>
                <c:pt idx="88">
                  <c:v>0.1401</c:v>
                </c:pt>
                <c:pt idx="89">
                  <c:v>0.1479</c:v>
                </c:pt>
                <c:pt idx="90">
                  <c:v>0.1552</c:v>
                </c:pt>
                <c:pt idx="91">
                  <c:v>0.16209999999999999</c:v>
                </c:pt>
                <c:pt idx="92">
                  <c:v>0.1686</c:v>
                </c:pt>
                <c:pt idx="93">
                  <c:v>0.17470000000000002</c:v>
                </c:pt>
                <c:pt idx="94">
                  <c:v>0.1804</c:v>
                </c:pt>
                <c:pt idx="95">
                  <c:v>0.18580000000000002</c:v>
                </c:pt>
                <c:pt idx="96">
                  <c:v>0.19590000000000002</c:v>
                </c:pt>
                <c:pt idx="97">
                  <c:v>0.2072</c:v>
                </c:pt>
                <c:pt idx="98">
                  <c:v>0.21739999999999998</c:v>
                </c:pt>
                <c:pt idx="99">
                  <c:v>0.2266</c:v>
                </c:pt>
                <c:pt idx="100">
                  <c:v>0.23490000000000003</c:v>
                </c:pt>
                <c:pt idx="101">
                  <c:v>0.24260000000000001</c:v>
                </c:pt>
                <c:pt idx="102">
                  <c:v>0.24959999999999999</c:v>
                </c:pt>
                <c:pt idx="103">
                  <c:v>0.25619999999999998</c:v>
                </c:pt>
                <c:pt idx="104">
                  <c:v>0.26230000000000003</c:v>
                </c:pt>
                <c:pt idx="105">
                  <c:v>0.27329999999999999</c:v>
                </c:pt>
                <c:pt idx="106">
                  <c:v>0.28300000000000003</c:v>
                </c:pt>
                <c:pt idx="107">
                  <c:v>0.29159999999999997</c:v>
                </c:pt>
                <c:pt idx="108">
                  <c:v>0.2994</c:v>
                </c:pt>
                <c:pt idx="109">
                  <c:v>0.30649999999999999</c:v>
                </c:pt>
                <c:pt idx="110">
                  <c:v>0.313</c:v>
                </c:pt>
                <c:pt idx="111">
                  <c:v>0.32440000000000002</c:v>
                </c:pt>
                <c:pt idx="112">
                  <c:v>0.3342</c:v>
                </c:pt>
                <c:pt idx="113">
                  <c:v>0.34289999999999998</c:v>
                </c:pt>
                <c:pt idx="114">
                  <c:v>0.35059999999999997</c:v>
                </c:pt>
                <c:pt idx="115">
                  <c:v>0.35750000000000004</c:v>
                </c:pt>
                <c:pt idx="116">
                  <c:v>0.36380000000000001</c:v>
                </c:pt>
                <c:pt idx="117">
                  <c:v>0.3695</c:v>
                </c:pt>
                <c:pt idx="118">
                  <c:v>0.37490000000000001</c:v>
                </c:pt>
                <c:pt idx="119">
                  <c:v>0.37980000000000003</c:v>
                </c:pt>
                <c:pt idx="120">
                  <c:v>0.38450000000000001</c:v>
                </c:pt>
                <c:pt idx="121">
                  <c:v>0.38879999999999998</c:v>
                </c:pt>
                <c:pt idx="122">
                  <c:v>0.39679999999999999</c:v>
                </c:pt>
                <c:pt idx="123">
                  <c:v>0.40579999999999999</c:v>
                </c:pt>
                <c:pt idx="124">
                  <c:v>0.41390000000000005</c:v>
                </c:pt>
                <c:pt idx="125">
                  <c:v>0.42119999999999996</c:v>
                </c:pt>
                <c:pt idx="126">
                  <c:v>0.42809999999999998</c:v>
                </c:pt>
                <c:pt idx="127">
                  <c:v>0.4345</c:v>
                </c:pt>
                <c:pt idx="128">
                  <c:v>0.4405</c:v>
                </c:pt>
                <c:pt idx="129">
                  <c:v>0.44619999999999999</c:v>
                </c:pt>
                <c:pt idx="130">
                  <c:v>0.45170000000000005</c:v>
                </c:pt>
                <c:pt idx="131">
                  <c:v>0.46200000000000002</c:v>
                </c:pt>
                <c:pt idx="132">
                  <c:v>0.47169999999999995</c:v>
                </c:pt>
                <c:pt idx="133">
                  <c:v>0.48080000000000001</c:v>
                </c:pt>
                <c:pt idx="134">
                  <c:v>0.48959999999999998</c:v>
                </c:pt>
                <c:pt idx="135">
                  <c:v>0.49809999999999999</c:v>
                </c:pt>
                <c:pt idx="136">
                  <c:v>0.50639999999999996</c:v>
                </c:pt>
                <c:pt idx="137">
                  <c:v>0.52239999999999998</c:v>
                </c:pt>
                <c:pt idx="138">
                  <c:v>0.53789999999999993</c:v>
                </c:pt>
                <c:pt idx="139">
                  <c:v>0.55320000000000003</c:v>
                </c:pt>
                <c:pt idx="140">
                  <c:v>0.56840000000000002</c:v>
                </c:pt>
                <c:pt idx="141">
                  <c:v>0.58360000000000001</c:v>
                </c:pt>
                <c:pt idx="142">
                  <c:v>0.59889999999999999</c:v>
                </c:pt>
                <c:pt idx="143">
                  <c:v>0.61429999999999996</c:v>
                </c:pt>
                <c:pt idx="144">
                  <c:v>0.62990000000000002</c:v>
                </c:pt>
                <c:pt idx="145">
                  <c:v>0.64560000000000006</c:v>
                </c:pt>
                <c:pt idx="146">
                  <c:v>0.66159999999999997</c:v>
                </c:pt>
                <c:pt idx="147">
                  <c:v>0.67779999999999996</c:v>
                </c:pt>
                <c:pt idx="148">
                  <c:v>0.71100000000000008</c:v>
                </c:pt>
                <c:pt idx="149">
                  <c:v>0.75409999999999999</c:v>
                </c:pt>
                <c:pt idx="150">
                  <c:v>0.79900000000000004</c:v>
                </c:pt>
                <c:pt idx="151">
                  <c:v>0.84589999999999999</c:v>
                </c:pt>
                <c:pt idx="152">
                  <c:v>0.89469999999999994</c:v>
                </c:pt>
                <c:pt idx="153">
                  <c:v>0.9456</c:v>
                </c:pt>
                <c:pt idx="154">
                  <c:v>0.99849999999999994</c:v>
                </c:pt>
                <c:pt idx="155" formatCode="0.00">
                  <c:v>1.05</c:v>
                </c:pt>
                <c:pt idx="156" formatCode="0.00">
                  <c:v>1.1100000000000001</c:v>
                </c:pt>
                <c:pt idx="157" formatCode="0.00">
                  <c:v>1.23</c:v>
                </c:pt>
                <c:pt idx="158" formatCode="0.00">
                  <c:v>1.36</c:v>
                </c:pt>
                <c:pt idx="159" formatCode="0.00">
                  <c:v>1.49</c:v>
                </c:pt>
                <c:pt idx="160" formatCode="0.00">
                  <c:v>1.64</c:v>
                </c:pt>
                <c:pt idx="161" formatCode="0.00">
                  <c:v>1.79</c:v>
                </c:pt>
                <c:pt idx="162" formatCode="0.00">
                  <c:v>1.95</c:v>
                </c:pt>
                <c:pt idx="163" formatCode="0.00">
                  <c:v>2.2799999999999998</c:v>
                </c:pt>
                <c:pt idx="164" formatCode="0.00">
                  <c:v>2.65</c:v>
                </c:pt>
                <c:pt idx="165" formatCode="0.00">
                  <c:v>3.04</c:v>
                </c:pt>
                <c:pt idx="166" formatCode="0.00">
                  <c:v>3.46</c:v>
                </c:pt>
                <c:pt idx="167" formatCode="0.00">
                  <c:v>3.9</c:v>
                </c:pt>
                <c:pt idx="168" formatCode="0.00">
                  <c:v>4.37</c:v>
                </c:pt>
                <c:pt idx="169" formatCode="0.00">
                  <c:v>4.8600000000000003</c:v>
                </c:pt>
                <c:pt idx="170" formatCode="0.00">
                  <c:v>5.37</c:v>
                </c:pt>
                <c:pt idx="171" formatCode="0.00">
                  <c:v>5.9</c:v>
                </c:pt>
                <c:pt idx="172" formatCode="0.00">
                  <c:v>6.46</c:v>
                </c:pt>
                <c:pt idx="173" formatCode="0.00">
                  <c:v>7.04</c:v>
                </c:pt>
                <c:pt idx="174" formatCode="0.00">
                  <c:v>8.25</c:v>
                </c:pt>
                <c:pt idx="175" formatCode="0.00">
                  <c:v>9.9</c:v>
                </c:pt>
                <c:pt idx="176" formatCode="0.00">
                  <c:v>11.67</c:v>
                </c:pt>
                <c:pt idx="177" formatCode="0.00">
                  <c:v>13.58</c:v>
                </c:pt>
                <c:pt idx="178" formatCode="0.00">
                  <c:v>15.6</c:v>
                </c:pt>
                <c:pt idx="179" formatCode="0.00">
                  <c:v>17.739999999999998</c:v>
                </c:pt>
                <c:pt idx="180" formatCode="0.00">
                  <c:v>20</c:v>
                </c:pt>
                <c:pt idx="181" formatCode="0.00">
                  <c:v>22.37</c:v>
                </c:pt>
                <c:pt idx="182" formatCode="0.00">
                  <c:v>24.85</c:v>
                </c:pt>
                <c:pt idx="183" formatCode="0.00">
                  <c:v>30.11</c:v>
                </c:pt>
                <c:pt idx="184" formatCode="0.00">
                  <c:v>35.76</c:v>
                </c:pt>
                <c:pt idx="185" formatCode="0.00">
                  <c:v>41.78</c:v>
                </c:pt>
                <c:pt idx="186" formatCode="0.00">
                  <c:v>48.15</c:v>
                </c:pt>
                <c:pt idx="187" formatCode="0.00">
                  <c:v>54.84</c:v>
                </c:pt>
                <c:pt idx="188" formatCode="0.00">
                  <c:v>61.83</c:v>
                </c:pt>
                <c:pt idx="189" formatCode="0.00">
                  <c:v>76.67</c:v>
                </c:pt>
                <c:pt idx="190" formatCode="0.00">
                  <c:v>92.52</c:v>
                </c:pt>
                <c:pt idx="191" formatCode="0.00">
                  <c:v>109.28</c:v>
                </c:pt>
                <c:pt idx="192" formatCode="0.00">
                  <c:v>126.84</c:v>
                </c:pt>
                <c:pt idx="193" formatCode="0.00">
                  <c:v>145.11000000000001</c:v>
                </c:pt>
                <c:pt idx="194" formatCode="0.00">
                  <c:v>164.02</c:v>
                </c:pt>
                <c:pt idx="195" formatCode="0.00">
                  <c:v>183.49</c:v>
                </c:pt>
                <c:pt idx="196" formatCode="0.00">
                  <c:v>203.47</c:v>
                </c:pt>
                <c:pt idx="197" formatCode="0.00">
                  <c:v>223.88</c:v>
                </c:pt>
                <c:pt idx="198" formatCode="0.00">
                  <c:v>244.68</c:v>
                </c:pt>
                <c:pt idx="199" formatCode="0.00">
                  <c:v>265.83</c:v>
                </c:pt>
                <c:pt idx="200" formatCode="0.00">
                  <c:v>309</c:v>
                </c:pt>
                <c:pt idx="201" formatCode="0.00">
                  <c:v>364.25</c:v>
                </c:pt>
                <c:pt idx="202" formatCode="0.00">
                  <c:v>420.5</c:v>
                </c:pt>
                <c:pt idx="203" formatCode="0.00">
                  <c:v>477.38</c:v>
                </c:pt>
                <c:pt idx="204" formatCode="0.00">
                  <c:v>534.62</c:v>
                </c:pt>
                <c:pt idx="205" formatCode="0.00">
                  <c:v>591.99</c:v>
                </c:pt>
                <c:pt idx="206" formatCode="0.00">
                  <c:v>649.33000000000004</c:v>
                </c:pt>
                <c:pt idx="207" formatCode="0.00">
                  <c:v>706.5</c:v>
                </c:pt>
                <c:pt idx="208" formatCode="0.00">
                  <c:v>763.38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3720"/>
        <c:axId val="480850776"/>
      </c:scatterChart>
      <c:valAx>
        <c:axId val="4808437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0776"/>
        <c:crosses val="autoZero"/>
        <c:crossBetween val="midCat"/>
        <c:majorUnit val="10"/>
      </c:valAx>
      <c:valAx>
        <c:axId val="48085077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37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srim40Ar_Au!$P$5</c:f>
          <c:strCache>
            <c:ptCount val="1"/>
            <c:pt idx="0">
              <c:v>srim40Ar_Au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srim40Ar_Au!$E$20:$E$228</c:f>
              <c:numCache>
                <c:formatCode>0.000E+00</c:formatCode>
                <c:ptCount val="209"/>
                <c:pt idx="0">
                  <c:v>1.353E-2</c:v>
                </c:pt>
                <c:pt idx="1">
                  <c:v>1.435E-2</c:v>
                </c:pt>
                <c:pt idx="2">
                  <c:v>1.5129999999999999E-2</c:v>
                </c:pt>
                <c:pt idx="3">
                  <c:v>1.5869999999999999E-2</c:v>
                </c:pt>
                <c:pt idx="4">
                  <c:v>1.6570000000000001E-2</c:v>
                </c:pt>
                <c:pt idx="5">
                  <c:v>1.7250000000000001E-2</c:v>
                </c:pt>
                <c:pt idx="6">
                  <c:v>1.7899999999999999E-2</c:v>
                </c:pt>
                <c:pt idx="7">
                  <c:v>1.9140000000000001E-2</c:v>
                </c:pt>
                <c:pt idx="8">
                  <c:v>2.0299999999999999E-2</c:v>
                </c:pt>
                <c:pt idx="9">
                  <c:v>2.1399999999999999E-2</c:v>
                </c:pt>
                <c:pt idx="10">
                  <c:v>2.2440000000000002E-2</c:v>
                </c:pt>
                <c:pt idx="11">
                  <c:v>2.3439999999999999E-2</c:v>
                </c:pt>
                <c:pt idx="12">
                  <c:v>2.4400000000000002E-2</c:v>
                </c:pt>
                <c:pt idx="13">
                  <c:v>2.5319999999999999E-2</c:v>
                </c:pt>
                <c:pt idx="14">
                  <c:v>2.6210000000000001E-2</c:v>
                </c:pt>
                <c:pt idx="15">
                  <c:v>2.7060000000000001E-2</c:v>
                </c:pt>
                <c:pt idx="16">
                  <c:v>2.7900000000000001E-2</c:v>
                </c:pt>
                <c:pt idx="17">
                  <c:v>2.8709999999999999E-2</c:v>
                </c:pt>
                <c:pt idx="18">
                  <c:v>3.0259999999999999E-2</c:v>
                </c:pt>
                <c:pt idx="19">
                  <c:v>3.209E-2</c:v>
                </c:pt>
                <c:pt idx="20">
                  <c:v>3.3829999999999999E-2</c:v>
                </c:pt>
                <c:pt idx="21">
                  <c:v>3.5479999999999998E-2</c:v>
                </c:pt>
                <c:pt idx="22">
                  <c:v>3.7060000000000003E-2</c:v>
                </c:pt>
                <c:pt idx="23">
                  <c:v>3.857E-2</c:v>
                </c:pt>
                <c:pt idx="24">
                  <c:v>4.0030000000000003E-2</c:v>
                </c:pt>
                <c:pt idx="25">
                  <c:v>4.1430000000000002E-2</c:v>
                </c:pt>
                <c:pt idx="26">
                  <c:v>4.2790000000000002E-2</c:v>
                </c:pt>
                <c:pt idx="27">
                  <c:v>4.539E-2</c:v>
                </c:pt>
                <c:pt idx="28">
                  <c:v>4.7840000000000001E-2</c:v>
                </c:pt>
                <c:pt idx="29">
                  <c:v>5.0180000000000002E-2</c:v>
                </c:pt>
                <c:pt idx="30">
                  <c:v>5.2409999999999998E-2</c:v>
                </c:pt>
                <c:pt idx="31">
                  <c:v>5.4550000000000001E-2</c:v>
                </c:pt>
                <c:pt idx="32">
                  <c:v>5.6610000000000001E-2</c:v>
                </c:pt>
                <c:pt idx="33">
                  <c:v>6.0519999999999997E-2</c:v>
                </c:pt>
                <c:pt idx="34">
                  <c:v>6.4189999999999997E-2</c:v>
                </c:pt>
                <c:pt idx="35">
                  <c:v>6.7659999999999998E-2</c:v>
                </c:pt>
                <c:pt idx="36">
                  <c:v>7.0970000000000005E-2</c:v>
                </c:pt>
                <c:pt idx="37">
                  <c:v>7.4120000000000005E-2</c:v>
                </c:pt>
                <c:pt idx="38">
                  <c:v>7.7149999999999996E-2</c:v>
                </c:pt>
                <c:pt idx="39">
                  <c:v>8.0060000000000006E-2</c:v>
                </c:pt>
                <c:pt idx="40">
                  <c:v>8.2869999999999999E-2</c:v>
                </c:pt>
                <c:pt idx="41">
                  <c:v>8.5589999999999999E-2</c:v>
                </c:pt>
                <c:pt idx="42">
                  <c:v>8.8220000000000007E-2</c:v>
                </c:pt>
                <c:pt idx="43">
                  <c:v>9.078E-2</c:v>
                </c:pt>
                <c:pt idx="44">
                  <c:v>9.5689999999999997E-2</c:v>
                </c:pt>
                <c:pt idx="45">
                  <c:v>0.10150000000000001</c:v>
                </c:pt>
                <c:pt idx="46">
                  <c:v>0.107</c:v>
                </c:pt>
                <c:pt idx="47">
                  <c:v>0.11219999999999999</c:v>
                </c:pt>
                <c:pt idx="48">
                  <c:v>0.1172</c:v>
                </c:pt>
                <c:pt idx="49">
                  <c:v>0.122</c:v>
                </c:pt>
                <c:pt idx="50">
                  <c:v>0.12659999999999999</c:v>
                </c:pt>
                <c:pt idx="51">
                  <c:v>0.13100000000000001</c:v>
                </c:pt>
                <c:pt idx="52">
                  <c:v>0.1353</c:v>
                </c:pt>
                <c:pt idx="53">
                  <c:v>0.14349999999999999</c:v>
                </c:pt>
                <c:pt idx="54">
                  <c:v>0.15129999999999999</c:v>
                </c:pt>
                <c:pt idx="55">
                  <c:v>0.15870000000000001</c:v>
                </c:pt>
                <c:pt idx="56">
                  <c:v>0.16569999999999999</c:v>
                </c:pt>
                <c:pt idx="57">
                  <c:v>0.17249999999999999</c:v>
                </c:pt>
                <c:pt idx="58">
                  <c:v>0.17899999999999999</c:v>
                </c:pt>
                <c:pt idx="59">
                  <c:v>0.19139999999999999</c:v>
                </c:pt>
                <c:pt idx="60">
                  <c:v>0.20519999999999999</c:v>
                </c:pt>
                <c:pt idx="61">
                  <c:v>0.22059999999999999</c:v>
                </c:pt>
                <c:pt idx="62">
                  <c:v>0.23569999999999999</c:v>
                </c:pt>
                <c:pt idx="63">
                  <c:v>0.24970000000000001</c:v>
                </c:pt>
                <c:pt idx="64">
                  <c:v>0.2626</c:v>
                </c:pt>
                <c:pt idx="65">
                  <c:v>0.27410000000000001</c:v>
                </c:pt>
                <c:pt idx="66">
                  <c:v>0.28449999999999998</c:v>
                </c:pt>
                <c:pt idx="67">
                  <c:v>0.29389999999999999</c:v>
                </c:pt>
                <c:pt idx="68">
                  <c:v>0.30249999999999999</c:v>
                </c:pt>
                <c:pt idx="69">
                  <c:v>0.31030000000000002</c:v>
                </c:pt>
                <c:pt idx="70">
                  <c:v>0.32419999999999999</c:v>
                </c:pt>
                <c:pt idx="71">
                  <c:v>0.33960000000000001</c:v>
                </c:pt>
                <c:pt idx="72">
                  <c:v>0.3538</c:v>
                </c:pt>
                <c:pt idx="73">
                  <c:v>0.36730000000000002</c:v>
                </c:pt>
                <c:pt idx="74">
                  <c:v>0.38069999999999998</c:v>
                </c:pt>
                <c:pt idx="75">
                  <c:v>0.39419999999999999</c:v>
                </c:pt>
                <c:pt idx="76">
                  <c:v>0.4078</c:v>
                </c:pt>
                <c:pt idx="77">
                  <c:v>0.42170000000000002</c:v>
                </c:pt>
                <c:pt idx="78">
                  <c:v>0.43580000000000002</c:v>
                </c:pt>
                <c:pt idx="79">
                  <c:v>0.46489999999999998</c:v>
                </c:pt>
                <c:pt idx="80">
                  <c:v>0.49480000000000002</c:v>
                </c:pt>
                <c:pt idx="81">
                  <c:v>0.52529999999999999</c:v>
                </c:pt>
                <c:pt idx="82">
                  <c:v>0.55630000000000002</c:v>
                </c:pt>
                <c:pt idx="83">
                  <c:v>0.58740000000000003</c:v>
                </c:pt>
                <c:pt idx="84">
                  <c:v>0.61850000000000005</c:v>
                </c:pt>
                <c:pt idx="85">
                  <c:v>0.6804</c:v>
                </c:pt>
                <c:pt idx="86">
                  <c:v>0.74099999999999999</c:v>
                </c:pt>
                <c:pt idx="87">
                  <c:v>0.79990000000000006</c:v>
                </c:pt>
                <c:pt idx="88">
                  <c:v>0.85699999999999998</c:v>
                </c:pt>
                <c:pt idx="89">
                  <c:v>0.91210000000000002</c:v>
                </c:pt>
                <c:pt idx="90">
                  <c:v>0.96540000000000004</c:v>
                </c:pt>
                <c:pt idx="91">
                  <c:v>1.0169999999999999</c:v>
                </c:pt>
                <c:pt idx="92">
                  <c:v>1.0669999999999999</c:v>
                </c:pt>
                <c:pt idx="93">
                  <c:v>1.115</c:v>
                </c:pt>
                <c:pt idx="94">
                  <c:v>1.1619999999999999</c:v>
                </c:pt>
                <c:pt idx="95">
                  <c:v>1.2070000000000001</c:v>
                </c:pt>
                <c:pt idx="96">
                  <c:v>1.2949999999999999</c:v>
                </c:pt>
                <c:pt idx="97">
                  <c:v>1.4</c:v>
                </c:pt>
                <c:pt idx="98">
                  <c:v>1.5</c:v>
                </c:pt>
                <c:pt idx="99">
                  <c:v>1.597</c:v>
                </c:pt>
                <c:pt idx="100">
                  <c:v>1.6919999999999999</c:v>
                </c:pt>
                <c:pt idx="101">
                  <c:v>1.7849999999999999</c:v>
                </c:pt>
                <c:pt idx="102">
                  <c:v>1.877</c:v>
                </c:pt>
                <c:pt idx="103">
                  <c:v>1.968</c:v>
                </c:pt>
                <c:pt idx="104">
                  <c:v>2.0579999999999998</c:v>
                </c:pt>
                <c:pt idx="105">
                  <c:v>2.2349999999999999</c:v>
                </c:pt>
                <c:pt idx="106">
                  <c:v>2.4079999999999999</c:v>
                </c:pt>
                <c:pt idx="107">
                  <c:v>2.5790000000000002</c:v>
                </c:pt>
                <c:pt idx="108">
                  <c:v>2.746</c:v>
                </c:pt>
                <c:pt idx="109">
                  <c:v>2.9089999999999998</c:v>
                </c:pt>
                <c:pt idx="110">
                  <c:v>3.0680000000000001</c:v>
                </c:pt>
                <c:pt idx="111">
                  <c:v>3.3730000000000002</c:v>
                </c:pt>
                <c:pt idx="112">
                  <c:v>3.661</c:v>
                </c:pt>
                <c:pt idx="113">
                  <c:v>3.93</c:v>
                </c:pt>
                <c:pt idx="114">
                  <c:v>4.1829999999999998</c:v>
                </c:pt>
                <c:pt idx="115">
                  <c:v>4.4189999999999996</c:v>
                </c:pt>
                <c:pt idx="116">
                  <c:v>4.6399999999999997</c:v>
                </c:pt>
                <c:pt idx="117">
                  <c:v>4.8460000000000001</c:v>
                </c:pt>
                <c:pt idx="118">
                  <c:v>5.0380000000000003</c:v>
                </c:pt>
                <c:pt idx="119">
                  <c:v>5.2169999999999996</c:v>
                </c:pt>
                <c:pt idx="120">
                  <c:v>5.3840000000000003</c:v>
                </c:pt>
                <c:pt idx="121">
                  <c:v>5.5389999999999997</c:v>
                </c:pt>
                <c:pt idx="122">
                  <c:v>5.8170000000000002</c:v>
                </c:pt>
                <c:pt idx="123">
                  <c:v>6.11</c:v>
                </c:pt>
                <c:pt idx="124">
                  <c:v>6.351</c:v>
                </c:pt>
                <c:pt idx="125">
                  <c:v>6.548</c:v>
                </c:pt>
                <c:pt idx="126">
                  <c:v>6.7089999999999996</c:v>
                </c:pt>
                <c:pt idx="127">
                  <c:v>6.84</c:v>
                </c:pt>
                <c:pt idx="128">
                  <c:v>6.9450000000000003</c:v>
                </c:pt>
                <c:pt idx="129">
                  <c:v>7.03</c:v>
                </c:pt>
                <c:pt idx="130">
                  <c:v>7.0979999999999999</c:v>
                </c:pt>
                <c:pt idx="131">
                  <c:v>7.1929999999999996</c:v>
                </c:pt>
                <c:pt idx="132">
                  <c:v>7.2469999999999999</c:v>
                </c:pt>
                <c:pt idx="133">
                  <c:v>7.2720000000000002</c:v>
                </c:pt>
                <c:pt idx="134">
                  <c:v>7.2759999999999998</c:v>
                </c:pt>
                <c:pt idx="135">
                  <c:v>7.2649999999999997</c:v>
                </c:pt>
                <c:pt idx="136">
                  <c:v>7.2439999999999998</c:v>
                </c:pt>
                <c:pt idx="137">
                  <c:v>7.1779999999999999</c:v>
                </c:pt>
                <c:pt idx="138">
                  <c:v>7.1340000000000003</c:v>
                </c:pt>
                <c:pt idx="139">
                  <c:v>7.0330000000000004</c:v>
                </c:pt>
                <c:pt idx="140">
                  <c:v>6.9340000000000002</c:v>
                </c:pt>
                <c:pt idx="141">
                  <c:v>6.8339999999999996</c:v>
                </c:pt>
                <c:pt idx="142">
                  <c:v>6.734</c:v>
                </c:pt>
                <c:pt idx="143">
                  <c:v>6.6369999999999996</c:v>
                </c:pt>
                <c:pt idx="144">
                  <c:v>6.5419999999999998</c:v>
                </c:pt>
                <c:pt idx="145">
                  <c:v>6.4509999999999996</c:v>
                </c:pt>
                <c:pt idx="146">
                  <c:v>6.3630000000000004</c:v>
                </c:pt>
                <c:pt idx="147">
                  <c:v>6.2789999999999999</c:v>
                </c:pt>
                <c:pt idx="148">
                  <c:v>6.1189999999999998</c:v>
                </c:pt>
                <c:pt idx="149">
                  <c:v>5.9349999999999996</c:v>
                </c:pt>
                <c:pt idx="150">
                  <c:v>5.766</c:v>
                </c:pt>
                <c:pt idx="151">
                  <c:v>5.61</c:v>
                </c:pt>
                <c:pt idx="152">
                  <c:v>5.4630000000000001</c:v>
                </c:pt>
                <c:pt idx="153">
                  <c:v>5.3239999999999998</c:v>
                </c:pt>
                <c:pt idx="154">
                  <c:v>5.1920000000000002</c:v>
                </c:pt>
                <c:pt idx="155">
                  <c:v>5.0659999999999998</c:v>
                </c:pt>
                <c:pt idx="156">
                  <c:v>4.9450000000000003</c:v>
                </c:pt>
                <c:pt idx="157">
                  <c:v>4.7169999999999996</c:v>
                </c:pt>
                <c:pt idx="158">
                  <c:v>4.5039999999999996</c:v>
                </c:pt>
                <c:pt idx="159">
                  <c:v>4.3049999999999997</c:v>
                </c:pt>
                <c:pt idx="160">
                  <c:v>4.1189999999999998</c:v>
                </c:pt>
                <c:pt idx="161">
                  <c:v>3.9449999999999998</c:v>
                </c:pt>
                <c:pt idx="162">
                  <c:v>3.7839999999999998</c:v>
                </c:pt>
                <c:pt idx="163">
                  <c:v>3.4950000000000001</c:v>
                </c:pt>
                <c:pt idx="164">
                  <c:v>3.2509999999999999</c:v>
                </c:pt>
                <c:pt idx="165">
                  <c:v>3.048</c:v>
                </c:pt>
                <c:pt idx="166">
                  <c:v>2.883</c:v>
                </c:pt>
                <c:pt idx="167">
                  <c:v>2.7530000000000001</c:v>
                </c:pt>
                <c:pt idx="168">
                  <c:v>2.6160000000000001</c:v>
                </c:pt>
                <c:pt idx="169">
                  <c:v>2.4950000000000001</c:v>
                </c:pt>
                <c:pt idx="170">
                  <c:v>2.3860000000000001</c:v>
                </c:pt>
                <c:pt idx="171">
                  <c:v>2.2879999999999998</c:v>
                </c:pt>
                <c:pt idx="172">
                  <c:v>2.1989999999999998</c:v>
                </c:pt>
                <c:pt idx="173">
                  <c:v>2.1179999999999999</c:v>
                </c:pt>
                <c:pt idx="174">
                  <c:v>1.972</c:v>
                </c:pt>
                <c:pt idx="175">
                  <c:v>1.8149999999999999</c:v>
                </c:pt>
                <c:pt idx="176">
                  <c:v>1.6859999999999999</c:v>
                </c:pt>
                <c:pt idx="177">
                  <c:v>1.577</c:v>
                </c:pt>
                <c:pt idx="178">
                  <c:v>1.484</c:v>
                </c:pt>
                <c:pt idx="179">
                  <c:v>1.403</c:v>
                </c:pt>
                <c:pt idx="180">
                  <c:v>1.333</c:v>
                </c:pt>
                <c:pt idx="181">
                  <c:v>1.2709999999999999</c:v>
                </c:pt>
                <c:pt idx="182">
                  <c:v>1.216</c:v>
                </c:pt>
                <c:pt idx="183">
                  <c:v>1.1220000000000001</c:v>
                </c:pt>
                <c:pt idx="184">
                  <c:v>1.046</c:v>
                </c:pt>
                <c:pt idx="185">
                  <c:v>0.98199999999999998</c:v>
                </c:pt>
                <c:pt idx="186">
                  <c:v>0.92800000000000005</c:v>
                </c:pt>
                <c:pt idx="187">
                  <c:v>0.88160000000000005</c:v>
                </c:pt>
                <c:pt idx="188">
                  <c:v>0.84140000000000004</c:v>
                </c:pt>
                <c:pt idx="189">
                  <c:v>0.77510000000000001</c:v>
                </c:pt>
                <c:pt idx="190">
                  <c:v>0.7228</c:v>
                </c:pt>
                <c:pt idx="191">
                  <c:v>0.6804</c:v>
                </c:pt>
                <c:pt idx="192">
                  <c:v>0.64549999999999996</c:v>
                </c:pt>
                <c:pt idx="193">
                  <c:v>0.61629999999999996</c:v>
                </c:pt>
                <c:pt idx="194">
                  <c:v>0.59140000000000004</c:v>
                </c:pt>
                <c:pt idx="195">
                  <c:v>0.57010000000000005</c:v>
                </c:pt>
                <c:pt idx="196">
                  <c:v>0.55159999999999998</c:v>
                </c:pt>
                <c:pt idx="197">
                  <c:v>0.53549999999999998</c:v>
                </c:pt>
                <c:pt idx="198">
                  <c:v>0.52129999999999999</c:v>
                </c:pt>
                <c:pt idx="199">
                  <c:v>0.50870000000000004</c:v>
                </c:pt>
                <c:pt idx="200">
                  <c:v>0.48749999999999999</c:v>
                </c:pt>
                <c:pt idx="201">
                  <c:v>0.46660000000000001</c:v>
                </c:pt>
                <c:pt idx="202">
                  <c:v>0.45019999999999999</c:v>
                </c:pt>
                <c:pt idx="203">
                  <c:v>0.43709999999999999</c:v>
                </c:pt>
                <c:pt idx="204">
                  <c:v>0.42649999999999999</c:v>
                </c:pt>
                <c:pt idx="205">
                  <c:v>0.41789999999999999</c:v>
                </c:pt>
                <c:pt idx="206">
                  <c:v>0.41070000000000001</c:v>
                </c:pt>
                <c:pt idx="207">
                  <c:v>0.40479999999999999</c:v>
                </c:pt>
                <c:pt idx="208">
                  <c:v>0.39979999999999999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srim40Ar_Au!$F$20:$F$228</c:f>
              <c:numCache>
                <c:formatCode>0.000E+00</c:formatCode>
                <c:ptCount val="209"/>
                <c:pt idx="0">
                  <c:v>9.5350000000000004E-2</c:v>
                </c:pt>
                <c:pt idx="1">
                  <c:v>0.1012</c:v>
                </c:pt>
                <c:pt idx="2">
                  <c:v>0.1067</c:v>
                </c:pt>
                <c:pt idx="3">
                  <c:v>0.1119</c:v>
                </c:pt>
                <c:pt idx="4">
                  <c:v>0.1168</c:v>
                </c:pt>
                <c:pt idx="5">
                  <c:v>0.12139999999999999</c:v>
                </c:pt>
                <c:pt idx="6">
                  <c:v>0.1258</c:v>
                </c:pt>
                <c:pt idx="7">
                  <c:v>0.1341</c:v>
                </c:pt>
                <c:pt idx="8">
                  <c:v>0.14169999999999999</c:v>
                </c:pt>
                <c:pt idx="9">
                  <c:v>0.1487</c:v>
                </c:pt>
                <c:pt idx="10">
                  <c:v>0.15529999999999999</c:v>
                </c:pt>
                <c:pt idx="11">
                  <c:v>0.16139999999999999</c:v>
                </c:pt>
                <c:pt idx="12">
                  <c:v>0.16719999999999999</c:v>
                </c:pt>
                <c:pt idx="13">
                  <c:v>0.17269999999999999</c:v>
                </c:pt>
                <c:pt idx="14">
                  <c:v>0.1779</c:v>
                </c:pt>
                <c:pt idx="15">
                  <c:v>0.18290000000000001</c:v>
                </c:pt>
                <c:pt idx="16">
                  <c:v>0.18759999999999999</c:v>
                </c:pt>
                <c:pt idx="17">
                  <c:v>0.19209999999999999</c:v>
                </c:pt>
                <c:pt idx="18">
                  <c:v>0.2006</c:v>
                </c:pt>
                <c:pt idx="19">
                  <c:v>0.2104</c:v>
                </c:pt>
                <c:pt idx="20">
                  <c:v>0.21929999999999999</c:v>
                </c:pt>
                <c:pt idx="21">
                  <c:v>0.22750000000000001</c:v>
                </c:pt>
                <c:pt idx="22">
                  <c:v>0.2351</c:v>
                </c:pt>
                <c:pt idx="23">
                  <c:v>0.2422</c:v>
                </c:pt>
                <c:pt idx="24">
                  <c:v>0.24890000000000001</c:v>
                </c:pt>
                <c:pt idx="25">
                  <c:v>0.25509999999999999</c:v>
                </c:pt>
                <c:pt idx="26">
                  <c:v>0.26100000000000001</c:v>
                </c:pt>
                <c:pt idx="27">
                  <c:v>0.27189999999999998</c:v>
                </c:pt>
                <c:pt idx="28">
                  <c:v>0.28170000000000001</c:v>
                </c:pt>
                <c:pt idx="29">
                  <c:v>0.29060000000000002</c:v>
                </c:pt>
                <c:pt idx="30">
                  <c:v>0.29880000000000001</c:v>
                </c:pt>
                <c:pt idx="31">
                  <c:v>0.30630000000000002</c:v>
                </c:pt>
                <c:pt idx="32">
                  <c:v>0.31330000000000002</c:v>
                </c:pt>
                <c:pt idx="33">
                  <c:v>0.32579999999999998</c:v>
                </c:pt>
                <c:pt idx="34">
                  <c:v>0.33679999999999999</c:v>
                </c:pt>
                <c:pt idx="35">
                  <c:v>0.34660000000000002</c:v>
                </c:pt>
                <c:pt idx="36">
                  <c:v>0.3553</c:v>
                </c:pt>
                <c:pt idx="37">
                  <c:v>0.36320000000000002</c:v>
                </c:pt>
                <c:pt idx="38">
                  <c:v>0.37030000000000002</c:v>
                </c:pt>
                <c:pt idx="39">
                  <c:v>0.37680000000000002</c:v>
                </c:pt>
                <c:pt idx="40">
                  <c:v>0.38279999999999997</c:v>
                </c:pt>
                <c:pt idx="41">
                  <c:v>0.38829999999999998</c:v>
                </c:pt>
                <c:pt idx="42">
                  <c:v>0.39329999999999998</c:v>
                </c:pt>
                <c:pt idx="43">
                  <c:v>0.39800000000000002</c:v>
                </c:pt>
                <c:pt idx="44">
                  <c:v>0.40639999999999998</c:v>
                </c:pt>
                <c:pt idx="45">
                  <c:v>0.41539999999999999</c:v>
                </c:pt>
                <c:pt idx="46">
                  <c:v>0.4229</c:v>
                </c:pt>
                <c:pt idx="47">
                  <c:v>0.4294</c:v>
                </c:pt>
                <c:pt idx="48">
                  <c:v>0.435</c:v>
                </c:pt>
                <c:pt idx="49">
                  <c:v>0.43990000000000001</c:v>
                </c:pt>
                <c:pt idx="50">
                  <c:v>0.44409999999999999</c:v>
                </c:pt>
                <c:pt idx="51">
                  <c:v>0.44769999999999999</c:v>
                </c:pt>
                <c:pt idx="52">
                  <c:v>0.45090000000000002</c:v>
                </c:pt>
                <c:pt idx="53">
                  <c:v>0.45610000000000001</c:v>
                </c:pt>
                <c:pt idx="54">
                  <c:v>0.46010000000000001</c:v>
                </c:pt>
                <c:pt idx="55">
                  <c:v>0.46300000000000002</c:v>
                </c:pt>
                <c:pt idx="56">
                  <c:v>0.4652</c:v>
                </c:pt>
                <c:pt idx="57">
                  <c:v>0.4667</c:v>
                </c:pt>
                <c:pt idx="58">
                  <c:v>0.4677</c:v>
                </c:pt>
                <c:pt idx="59">
                  <c:v>0.46839999999999998</c:v>
                </c:pt>
                <c:pt idx="60">
                  <c:v>0.46789999999999998</c:v>
                </c:pt>
                <c:pt idx="61">
                  <c:v>0.46660000000000001</c:v>
                </c:pt>
                <c:pt idx="62">
                  <c:v>0.46450000000000002</c:v>
                </c:pt>
                <c:pt idx="63">
                  <c:v>0.46200000000000002</c:v>
                </c:pt>
                <c:pt idx="64">
                  <c:v>0.4592</c:v>
                </c:pt>
                <c:pt idx="65">
                  <c:v>0.45610000000000001</c:v>
                </c:pt>
                <c:pt idx="66">
                  <c:v>0.45269999999999999</c:v>
                </c:pt>
                <c:pt idx="67">
                  <c:v>0.44929999999999998</c:v>
                </c:pt>
                <c:pt idx="68">
                  <c:v>0.44579999999999997</c:v>
                </c:pt>
                <c:pt idx="69">
                  <c:v>0.44219999999999998</c:v>
                </c:pt>
                <c:pt idx="70">
                  <c:v>0.43490000000000001</c:v>
                </c:pt>
                <c:pt idx="71">
                  <c:v>0.42570000000000002</c:v>
                </c:pt>
                <c:pt idx="72">
                  <c:v>0.41670000000000001</c:v>
                </c:pt>
                <c:pt idx="73">
                  <c:v>0.40799999999999997</c:v>
                </c:pt>
                <c:pt idx="74">
                  <c:v>0.39950000000000002</c:v>
                </c:pt>
                <c:pt idx="75">
                  <c:v>0.39129999999999998</c:v>
                </c:pt>
                <c:pt idx="76">
                  <c:v>0.38350000000000001</c:v>
                </c:pt>
                <c:pt idx="77">
                  <c:v>0.37590000000000001</c:v>
                </c:pt>
                <c:pt idx="78">
                  <c:v>0.36870000000000003</c:v>
                </c:pt>
                <c:pt idx="79">
                  <c:v>0.35499999999999998</c:v>
                </c:pt>
                <c:pt idx="80">
                  <c:v>0.34250000000000003</c:v>
                </c:pt>
                <c:pt idx="81">
                  <c:v>0.33090000000000003</c:v>
                </c:pt>
                <c:pt idx="82">
                  <c:v>0.3201</c:v>
                </c:pt>
                <c:pt idx="83">
                  <c:v>0.31019999999999998</c:v>
                </c:pt>
                <c:pt idx="84">
                  <c:v>0.30099999999999999</c:v>
                </c:pt>
                <c:pt idx="85">
                  <c:v>0.2843</c:v>
                </c:pt>
                <c:pt idx="86">
                  <c:v>0.26960000000000001</c:v>
                </c:pt>
                <c:pt idx="87">
                  <c:v>0.25659999999999999</c:v>
                </c:pt>
                <c:pt idx="88">
                  <c:v>0.24510000000000001</c:v>
                </c:pt>
                <c:pt idx="89">
                  <c:v>0.2346</c:v>
                </c:pt>
                <c:pt idx="90">
                  <c:v>0.22520000000000001</c:v>
                </c:pt>
                <c:pt idx="91">
                  <c:v>0.21659999999999999</c:v>
                </c:pt>
                <c:pt idx="92">
                  <c:v>0.20880000000000001</c:v>
                </c:pt>
                <c:pt idx="93">
                  <c:v>0.2016</c:v>
                </c:pt>
                <c:pt idx="94">
                  <c:v>0.19500000000000001</c:v>
                </c:pt>
                <c:pt idx="95">
                  <c:v>0.1888</c:v>
                </c:pt>
                <c:pt idx="96">
                  <c:v>0.17780000000000001</c:v>
                </c:pt>
                <c:pt idx="97">
                  <c:v>0.16589999999999999</c:v>
                </c:pt>
                <c:pt idx="98">
                  <c:v>0.15579999999999999</c:v>
                </c:pt>
                <c:pt idx="99">
                  <c:v>0.1469</c:v>
                </c:pt>
                <c:pt idx="100">
                  <c:v>0.13919999999999999</c:v>
                </c:pt>
                <c:pt idx="101">
                  <c:v>0.1323</c:v>
                </c:pt>
                <c:pt idx="102">
                  <c:v>0.12620000000000001</c:v>
                </c:pt>
                <c:pt idx="103">
                  <c:v>0.1207</c:v>
                </c:pt>
                <c:pt idx="104">
                  <c:v>0.1157</c:v>
                </c:pt>
                <c:pt idx="105">
                  <c:v>0.1071</c:v>
                </c:pt>
                <c:pt idx="106">
                  <c:v>9.9729999999999999E-2</c:v>
                </c:pt>
                <c:pt idx="107">
                  <c:v>9.3460000000000001E-2</c:v>
                </c:pt>
                <c:pt idx="108">
                  <c:v>8.8020000000000001E-2</c:v>
                </c:pt>
                <c:pt idx="109">
                  <c:v>8.3250000000000005E-2</c:v>
                </c:pt>
                <c:pt idx="110">
                  <c:v>7.9030000000000003E-2</c:v>
                </c:pt>
                <c:pt idx="111">
                  <c:v>7.1879999999999999E-2</c:v>
                </c:pt>
                <c:pt idx="112">
                  <c:v>6.6040000000000001E-2</c:v>
                </c:pt>
                <c:pt idx="113">
                  <c:v>6.1170000000000002E-2</c:v>
                </c:pt>
                <c:pt idx="114">
                  <c:v>5.7029999999999997E-2</c:v>
                </c:pt>
                <c:pt idx="115">
                  <c:v>5.348E-2</c:v>
                </c:pt>
                <c:pt idx="116">
                  <c:v>5.0380000000000001E-2</c:v>
                </c:pt>
                <c:pt idx="117">
                  <c:v>4.7660000000000001E-2</c:v>
                </c:pt>
                <c:pt idx="118">
                  <c:v>4.5249999999999999E-2</c:v>
                </c:pt>
                <c:pt idx="119">
                  <c:v>4.3090000000000003E-2</c:v>
                </c:pt>
                <c:pt idx="120">
                  <c:v>4.1140000000000003E-2</c:v>
                </c:pt>
                <c:pt idx="121">
                  <c:v>3.9390000000000001E-2</c:v>
                </c:pt>
                <c:pt idx="122">
                  <c:v>3.6319999999999998E-2</c:v>
                </c:pt>
                <c:pt idx="123">
                  <c:v>3.3160000000000002E-2</c:v>
                </c:pt>
                <c:pt idx="124">
                  <c:v>3.0540000000000001E-2</c:v>
                </c:pt>
                <c:pt idx="125">
                  <c:v>2.8340000000000001E-2</c:v>
                </c:pt>
                <c:pt idx="126">
                  <c:v>2.647E-2</c:v>
                </c:pt>
                <c:pt idx="127">
                  <c:v>2.4840000000000001E-2</c:v>
                </c:pt>
                <c:pt idx="128">
                  <c:v>2.342E-2</c:v>
                </c:pt>
                <c:pt idx="129">
                  <c:v>2.2159999999999999E-2</c:v>
                </c:pt>
                <c:pt idx="130">
                  <c:v>2.1049999999999999E-2</c:v>
                </c:pt>
                <c:pt idx="131">
                  <c:v>1.915E-2</c:v>
                </c:pt>
                <c:pt idx="132">
                  <c:v>1.7579999999999998E-2</c:v>
                </c:pt>
                <c:pt idx="133">
                  <c:v>1.627E-2</c:v>
                </c:pt>
                <c:pt idx="134">
                  <c:v>1.516E-2</c:v>
                </c:pt>
                <c:pt idx="135">
                  <c:v>1.4200000000000001E-2</c:v>
                </c:pt>
                <c:pt idx="136">
                  <c:v>1.336E-2</c:v>
                </c:pt>
                <c:pt idx="137">
                  <c:v>1.197E-2</c:v>
                </c:pt>
                <c:pt idx="138">
                  <c:v>1.086E-2</c:v>
                </c:pt>
                <c:pt idx="139">
                  <c:v>9.9469999999999992E-3</c:v>
                </c:pt>
                <c:pt idx="140">
                  <c:v>9.1870000000000007E-3</c:v>
                </c:pt>
                <c:pt idx="141">
                  <c:v>8.5419999999999992E-3</c:v>
                </c:pt>
                <c:pt idx="142">
                  <c:v>7.9869999999999993E-3</c:v>
                </c:pt>
                <c:pt idx="143">
                  <c:v>7.5050000000000004E-3</c:v>
                </c:pt>
                <c:pt idx="144">
                  <c:v>7.0809999999999996E-3</c:v>
                </c:pt>
                <c:pt idx="145">
                  <c:v>6.705E-3</c:v>
                </c:pt>
                <c:pt idx="146">
                  <c:v>6.3699999999999998E-3</c:v>
                </c:pt>
                <c:pt idx="147">
                  <c:v>6.0689999999999997E-3</c:v>
                </c:pt>
                <c:pt idx="148">
                  <c:v>5.5500000000000002E-3</c:v>
                </c:pt>
                <c:pt idx="149">
                  <c:v>5.0200000000000002E-3</c:v>
                </c:pt>
                <c:pt idx="150">
                  <c:v>4.5880000000000001E-3</c:v>
                </c:pt>
                <c:pt idx="151">
                  <c:v>4.228E-3</c:v>
                </c:pt>
                <c:pt idx="152">
                  <c:v>3.9240000000000004E-3</c:v>
                </c:pt>
                <c:pt idx="153">
                  <c:v>3.663E-3</c:v>
                </c:pt>
                <c:pt idx="154">
                  <c:v>3.437E-3</c:v>
                </c:pt>
                <c:pt idx="155">
                  <c:v>3.238E-3</c:v>
                </c:pt>
                <c:pt idx="156">
                  <c:v>3.0620000000000001E-3</c:v>
                </c:pt>
                <c:pt idx="157">
                  <c:v>2.7659999999999998E-3</c:v>
                </c:pt>
                <c:pt idx="158">
                  <c:v>2.5240000000000002E-3</c:v>
                </c:pt>
                <c:pt idx="159">
                  <c:v>2.323E-3</c:v>
                </c:pt>
                <c:pt idx="160">
                  <c:v>2.1540000000000001E-3</c:v>
                </c:pt>
                <c:pt idx="161">
                  <c:v>2.0079999999999998E-3</c:v>
                </c:pt>
                <c:pt idx="162">
                  <c:v>1.882E-3</c:v>
                </c:pt>
                <c:pt idx="163">
                  <c:v>1.6750000000000001E-3</c:v>
                </c:pt>
                <c:pt idx="164">
                  <c:v>1.5100000000000001E-3</c:v>
                </c:pt>
                <c:pt idx="165">
                  <c:v>1.377E-3</c:v>
                </c:pt>
                <c:pt idx="166">
                  <c:v>1.266E-3</c:v>
                </c:pt>
                <c:pt idx="167">
                  <c:v>1.1720000000000001E-3</c:v>
                </c:pt>
                <c:pt idx="168">
                  <c:v>1.0920000000000001E-3</c:v>
                </c:pt>
                <c:pt idx="169">
                  <c:v>1.023E-3</c:v>
                </c:pt>
                <c:pt idx="170">
                  <c:v>9.6230000000000003E-4</c:v>
                </c:pt>
                <c:pt idx="171">
                  <c:v>9.0879999999999997E-4</c:v>
                </c:pt>
                <c:pt idx="172">
                  <c:v>8.6129999999999996E-4</c:v>
                </c:pt>
                <c:pt idx="173">
                  <c:v>8.1859999999999995E-4</c:v>
                </c:pt>
                <c:pt idx="174">
                  <c:v>7.4549999999999996E-4</c:v>
                </c:pt>
                <c:pt idx="175">
                  <c:v>6.713E-4</c:v>
                </c:pt>
                <c:pt idx="176">
                  <c:v>6.1109999999999995E-4</c:v>
                </c:pt>
                <c:pt idx="177">
                  <c:v>5.6119999999999998E-4</c:v>
                </c:pt>
                <c:pt idx="178">
                  <c:v>5.1920000000000004E-4</c:v>
                </c:pt>
                <c:pt idx="179">
                  <c:v>4.8339999999999999E-4</c:v>
                </c:pt>
                <c:pt idx="180">
                  <c:v>4.5229999999999999E-4</c:v>
                </c:pt>
                <c:pt idx="181">
                  <c:v>4.2519999999999998E-4</c:v>
                </c:pt>
                <c:pt idx="182">
                  <c:v>4.013E-4</c:v>
                </c:pt>
                <c:pt idx="183">
                  <c:v>3.6099999999999999E-4</c:v>
                </c:pt>
                <c:pt idx="184">
                  <c:v>3.2840000000000001E-4</c:v>
                </c:pt>
                <c:pt idx="185">
                  <c:v>3.0140000000000001E-4</c:v>
                </c:pt>
                <c:pt idx="186">
                  <c:v>2.786E-4</c:v>
                </c:pt>
                <c:pt idx="187">
                  <c:v>2.5920000000000001E-4</c:v>
                </c:pt>
                <c:pt idx="188">
                  <c:v>2.4240000000000001E-4</c:v>
                </c:pt>
                <c:pt idx="189">
                  <c:v>2.1489999999999999E-4</c:v>
                </c:pt>
                <c:pt idx="190">
                  <c:v>1.9320000000000001E-4</c:v>
                </c:pt>
                <c:pt idx="191">
                  <c:v>1.7560000000000001E-4</c:v>
                </c:pt>
                <c:pt idx="192">
                  <c:v>1.6100000000000001E-4</c:v>
                </c:pt>
                <c:pt idx="193">
                  <c:v>1.4880000000000001E-4</c:v>
                </c:pt>
                <c:pt idx="194">
                  <c:v>1.384E-4</c:v>
                </c:pt>
                <c:pt idx="195">
                  <c:v>1.294E-4</c:v>
                </c:pt>
                <c:pt idx="196">
                  <c:v>1.215E-4</c:v>
                </c:pt>
                <c:pt idx="197">
                  <c:v>1.1459999999999999E-4</c:v>
                </c:pt>
                <c:pt idx="198">
                  <c:v>1.0840000000000001E-4</c:v>
                </c:pt>
                <c:pt idx="199">
                  <c:v>1.0289999999999999E-4</c:v>
                </c:pt>
                <c:pt idx="200">
                  <c:v>9.3480000000000006E-5</c:v>
                </c:pt>
                <c:pt idx="201">
                  <c:v>8.3949999999999994E-5</c:v>
                </c:pt>
                <c:pt idx="202">
                  <c:v>7.6249999999999997E-5</c:v>
                </c:pt>
                <c:pt idx="203">
                  <c:v>6.9880000000000002E-5</c:v>
                </c:pt>
                <c:pt idx="204">
                  <c:v>6.4540000000000002E-5</c:v>
                </c:pt>
                <c:pt idx="205">
                  <c:v>5.9979999999999998E-5</c:v>
                </c:pt>
                <c:pt idx="206">
                  <c:v>5.6039999999999999E-5</c:v>
                </c:pt>
                <c:pt idx="207">
                  <c:v>5.2609999999999999E-5</c:v>
                </c:pt>
                <c:pt idx="208">
                  <c:v>4.9580000000000003E-5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srim40Ar_Au!$G$20:$G$228</c:f>
              <c:numCache>
                <c:formatCode>0.000E+00</c:formatCode>
                <c:ptCount val="209"/>
                <c:pt idx="0">
                  <c:v>0.10888</c:v>
                </c:pt>
                <c:pt idx="1">
                  <c:v>0.11555</c:v>
                </c:pt>
                <c:pt idx="2">
                  <c:v>0.12183000000000001</c:v>
                </c:pt>
                <c:pt idx="3">
                  <c:v>0.12776999999999999</c:v>
                </c:pt>
                <c:pt idx="4">
                  <c:v>0.13336999999999999</c:v>
                </c:pt>
                <c:pt idx="5">
                  <c:v>0.13865</c:v>
                </c:pt>
                <c:pt idx="6">
                  <c:v>0.14369999999999999</c:v>
                </c:pt>
                <c:pt idx="7">
                  <c:v>0.15323999999999999</c:v>
                </c:pt>
                <c:pt idx="8">
                  <c:v>0.16199999999999998</c:v>
                </c:pt>
                <c:pt idx="9">
                  <c:v>0.1701</c:v>
                </c:pt>
                <c:pt idx="10">
                  <c:v>0.17774000000000001</c:v>
                </c:pt>
                <c:pt idx="11">
                  <c:v>0.18483999999999998</c:v>
                </c:pt>
                <c:pt idx="12">
                  <c:v>0.19159999999999999</c:v>
                </c:pt>
                <c:pt idx="13">
                  <c:v>0.19802</c:v>
                </c:pt>
                <c:pt idx="14">
                  <c:v>0.20411000000000001</c:v>
                </c:pt>
                <c:pt idx="15">
                  <c:v>0.20996000000000001</c:v>
                </c:pt>
                <c:pt idx="16">
                  <c:v>0.2155</c:v>
                </c:pt>
                <c:pt idx="17">
                  <c:v>0.22081000000000001</c:v>
                </c:pt>
                <c:pt idx="18">
                  <c:v>0.23086000000000001</c:v>
                </c:pt>
                <c:pt idx="19">
                  <c:v>0.24249000000000001</c:v>
                </c:pt>
                <c:pt idx="20">
                  <c:v>0.25312999999999997</c:v>
                </c:pt>
                <c:pt idx="21">
                  <c:v>0.26297999999999999</c:v>
                </c:pt>
                <c:pt idx="22">
                  <c:v>0.27216000000000001</c:v>
                </c:pt>
                <c:pt idx="23">
                  <c:v>0.28077000000000002</c:v>
                </c:pt>
                <c:pt idx="24">
                  <c:v>0.28893000000000002</c:v>
                </c:pt>
                <c:pt idx="25">
                  <c:v>0.29653000000000002</c:v>
                </c:pt>
                <c:pt idx="26">
                  <c:v>0.30379</c:v>
                </c:pt>
                <c:pt idx="27">
                  <c:v>0.31728999999999996</c:v>
                </c:pt>
                <c:pt idx="28">
                  <c:v>0.32954</c:v>
                </c:pt>
                <c:pt idx="29">
                  <c:v>0.34078000000000003</c:v>
                </c:pt>
                <c:pt idx="30">
                  <c:v>0.35121000000000002</c:v>
                </c:pt>
                <c:pt idx="31">
                  <c:v>0.36085</c:v>
                </c:pt>
                <c:pt idx="32">
                  <c:v>0.36991000000000002</c:v>
                </c:pt>
                <c:pt idx="33">
                  <c:v>0.38632</c:v>
                </c:pt>
                <c:pt idx="34">
                  <c:v>0.40098999999999996</c:v>
                </c:pt>
                <c:pt idx="35">
                  <c:v>0.41426000000000002</c:v>
                </c:pt>
                <c:pt idx="36">
                  <c:v>0.42627000000000004</c:v>
                </c:pt>
                <c:pt idx="37">
                  <c:v>0.43732000000000004</c:v>
                </c:pt>
                <c:pt idx="38">
                  <c:v>0.44745000000000001</c:v>
                </c:pt>
                <c:pt idx="39">
                  <c:v>0.45686000000000004</c:v>
                </c:pt>
                <c:pt idx="40">
                  <c:v>0.46566999999999997</c:v>
                </c:pt>
                <c:pt idx="41">
                  <c:v>0.47388999999999998</c:v>
                </c:pt>
                <c:pt idx="42">
                  <c:v>0.48152</c:v>
                </c:pt>
                <c:pt idx="43">
                  <c:v>0.48877999999999999</c:v>
                </c:pt>
                <c:pt idx="44">
                  <c:v>0.50208999999999993</c:v>
                </c:pt>
                <c:pt idx="45">
                  <c:v>0.51690000000000003</c:v>
                </c:pt>
                <c:pt idx="46">
                  <c:v>0.52990000000000004</c:v>
                </c:pt>
                <c:pt idx="47">
                  <c:v>0.54159999999999997</c:v>
                </c:pt>
                <c:pt idx="48">
                  <c:v>0.55220000000000002</c:v>
                </c:pt>
                <c:pt idx="49">
                  <c:v>0.56190000000000007</c:v>
                </c:pt>
                <c:pt idx="50">
                  <c:v>0.57069999999999999</c:v>
                </c:pt>
                <c:pt idx="51">
                  <c:v>0.57869999999999999</c:v>
                </c:pt>
                <c:pt idx="52">
                  <c:v>0.58620000000000005</c:v>
                </c:pt>
                <c:pt idx="53">
                  <c:v>0.59960000000000002</c:v>
                </c:pt>
                <c:pt idx="54">
                  <c:v>0.61139999999999994</c:v>
                </c:pt>
                <c:pt idx="55">
                  <c:v>0.62170000000000003</c:v>
                </c:pt>
                <c:pt idx="56">
                  <c:v>0.63090000000000002</c:v>
                </c:pt>
                <c:pt idx="57">
                  <c:v>0.63919999999999999</c:v>
                </c:pt>
                <c:pt idx="58">
                  <c:v>0.64670000000000005</c:v>
                </c:pt>
                <c:pt idx="59">
                  <c:v>0.65979999999999994</c:v>
                </c:pt>
                <c:pt idx="60">
                  <c:v>0.67310000000000003</c:v>
                </c:pt>
                <c:pt idx="61">
                  <c:v>0.68720000000000003</c:v>
                </c:pt>
                <c:pt idx="62">
                  <c:v>0.70020000000000004</c:v>
                </c:pt>
                <c:pt idx="63">
                  <c:v>0.7117</c:v>
                </c:pt>
                <c:pt idx="64">
                  <c:v>0.7218</c:v>
                </c:pt>
                <c:pt idx="65">
                  <c:v>0.73019999999999996</c:v>
                </c:pt>
                <c:pt idx="66">
                  <c:v>0.73719999999999997</c:v>
                </c:pt>
                <c:pt idx="67">
                  <c:v>0.74319999999999997</c:v>
                </c:pt>
                <c:pt idx="68">
                  <c:v>0.74829999999999997</c:v>
                </c:pt>
                <c:pt idx="69">
                  <c:v>0.75249999999999995</c:v>
                </c:pt>
                <c:pt idx="70">
                  <c:v>0.7591</c:v>
                </c:pt>
                <c:pt idx="71">
                  <c:v>0.76530000000000009</c:v>
                </c:pt>
                <c:pt idx="72">
                  <c:v>0.77049999999999996</c:v>
                </c:pt>
                <c:pt idx="73">
                  <c:v>0.77529999999999999</c:v>
                </c:pt>
                <c:pt idx="74">
                  <c:v>0.7802</c:v>
                </c:pt>
                <c:pt idx="75">
                  <c:v>0.78549999999999998</c:v>
                </c:pt>
                <c:pt idx="76">
                  <c:v>0.7913</c:v>
                </c:pt>
                <c:pt idx="77">
                  <c:v>0.79760000000000009</c:v>
                </c:pt>
                <c:pt idx="78">
                  <c:v>0.80449999999999999</c:v>
                </c:pt>
                <c:pt idx="79">
                  <c:v>0.81989999999999996</c:v>
                </c:pt>
                <c:pt idx="80">
                  <c:v>0.83730000000000004</c:v>
                </c:pt>
                <c:pt idx="81">
                  <c:v>0.85620000000000007</c:v>
                </c:pt>
                <c:pt idx="82">
                  <c:v>0.87640000000000007</c:v>
                </c:pt>
                <c:pt idx="83">
                  <c:v>0.89759999999999995</c:v>
                </c:pt>
                <c:pt idx="84">
                  <c:v>0.91949999999999998</c:v>
                </c:pt>
                <c:pt idx="85">
                  <c:v>0.9647</c:v>
                </c:pt>
                <c:pt idx="86">
                  <c:v>1.0105999999999999</c:v>
                </c:pt>
                <c:pt idx="87">
                  <c:v>1.0565</c:v>
                </c:pt>
                <c:pt idx="88">
                  <c:v>1.1021000000000001</c:v>
                </c:pt>
                <c:pt idx="89">
                  <c:v>1.1467000000000001</c:v>
                </c:pt>
                <c:pt idx="90">
                  <c:v>1.1906000000000001</c:v>
                </c:pt>
                <c:pt idx="91">
                  <c:v>1.2335999999999998</c:v>
                </c:pt>
                <c:pt idx="92">
                  <c:v>1.2758</c:v>
                </c:pt>
                <c:pt idx="93">
                  <c:v>1.3166</c:v>
                </c:pt>
                <c:pt idx="94">
                  <c:v>1.357</c:v>
                </c:pt>
                <c:pt idx="95">
                  <c:v>1.3958000000000002</c:v>
                </c:pt>
                <c:pt idx="96">
                  <c:v>1.4727999999999999</c:v>
                </c:pt>
                <c:pt idx="97">
                  <c:v>1.5658999999999998</c:v>
                </c:pt>
                <c:pt idx="98">
                  <c:v>1.6557999999999999</c:v>
                </c:pt>
                <c:pt idx="99">
                  <c:v>1.7439</c:v>
                </c:pt>
                <c:pt idx="100">
                  <c:v>1.8311999999999999</c:v>
                </c:pt>
                <c:pt idx="101">
                  <c:v>1.9173</c:v>
                </c:pt>
                <c:pt idx="102">
                  <c:v>2.0032000000000001</c:v>
                </c:pt>
                <c:pt idx="103">
                  <c:v>2.0886999999999998</c:v>
                </c:pt>
                <c:pt idx="104">
                  <c:v>2.1736999999999997</c:v>
                </c:pt>
                <c:pt idx="105">
                  <c:v>2.3420999999999998</c:v>
                </c:pt>
                <c:pt idx="106">
                  <c:v>2.50773</c:v>
                </c:pt>
                <c:pt idx="107">
                  <c:v>2.6724600000000001</c:v>
                </c:pt>
                <c:pt idx="108">
                  <c:v>2.8340200000000002</c:v>
                </c:pt>
                <c:pt idx="109">
                  <c:v>2.9922499999999999</c:v>
                </c:pt>
                <c:pt idx="110">
                  <c:v>3.14703</c:v>
                </c:pt>
                <c:pt idx="111">
                  <c:v>3.4448800000000004</c:v>
                </c:pt>
                <c:pt idx="112">
                  <c:v>3.7270400000000001</c:v>
                </c:pt>
                <c:pt idx="113">
                  <c:v>3.9911700000000003</c:v>
                </c:pt>
                <c:pt idx="114">
                  <c:v>4.24003</c:v>
                </c:pt>
                <c:pt idx="115">
                  <c:v>4.47248</c:v>
                </c:pt>
                <c:pt idx="116">
                  <c:v>4.6903799999999993</c:v>
                </c:pt>
                <c:pt idx="117">
                  <c:v>4.8936599999999997</c:v>
                </c:pt>
                <c:pt idx="118">
                  <c:v>5.0832500000000005</c:v>
                </c:pt>
                <c:pt idx="119">
                  <c:v>5.2600899999999999</c:v>
                </c:pt>
                <c:pt idx="120">
                  <c:v>5.4251400000000007</c:v>
                </c:pt>
                <c:pt idx="121">
                  <c:v>5.5783899999999997</c:v>
                </c:pt>
                <c:pt idx="122">
                  <c:v>5.8533200000000001</c:v>
                </c:pt>
                <c:pt idx="123">
                  <c:v>6.14316</c:v>
                </c:pt>
                <c:pt idx="124">
                  <c:v>6.3815400000000002</c:v>
                </c:pt>
                <c:pt idx="125">
                  <c:v>6.5763400000000001</c:v>
                </c:pt>
                <c:pt idx="126">
                  <c:v>6.7354699999999994</c:v>
                </c:pt>
                <c:pt idx="127">
                  <c:v>6.8648400000000001</c:v>
                </c:pt>
                <c:pt idx="128">
                  <c:v>6.9684200000000001</c:v>
                </c:pt>
                <c:pt idx="129">
                  <c:v>7.0521600000000007</c:v>
                </c:pt>
                <c:pt idx="130">
                  <c:v>7.1190499999999997</c:v>
                </c:pt>
                <c:pt idx="131">
                  <c:v>7.2121499999999994</c:v>
                </c:pt>
                <c:pt idx="132">
                  <c:v>7.2645799999999996</c:v>
                </c:pt>
                <c:pt idx="133">
                  <c:v>7.2882699999999998</c:v>
                </c:pt>
                <c:pt idx="134">
                  <c:v>7.2911599999999996</c:v>
                </c:pt>
                <c:pt idx="135">
                  <c:v>7.2791999999999994</c:v>
                </c:pt>
                <c:pt idx="136">
                  <c:v>7.2573599999999994</c:v>
                </c:pt>
                <c:pt idx="137">
                  <c:v>7.1899699999999998</c:v>
                </c:pt>
                <c:pt idx="138">
                  <c:v>7.1448600000000004</c:v>
                </c:pt>
                <c:pt idx="139">
                  <c:v>7.0429470000000007</c:v>
                </c:pt>
                <c:pt idx="140">
                  <c:v>6.943187</c:v>
                </c:pt>
                <c:pt idx="141">
                  <c:v>6.8425419999999999</c:v>
                </c:pt>
                <c:pt idx="142">
                  <c:v>6.741987</c:v>
                </c:pt>
                <c:pt idx="143">
                  <c:v>6.6445049999999997</c:v>
                </c:pt>
                <c:pt idx="144">
                  <c:v>6.5490810000000002</c:v>
                </c:pt>
                <c:pt idx="145">
                  <c:v>6.4577049999999998</c:v>
                </c:pt>
                <c:pt idx="146">
                  <c:v>6.3693700000000009</c:v>
                </c:pt>
                <c:pt idx="147">
                  <c:v>6.285069</c:v>
                </c:pt>
                <c:pt idx="148">
                  <c:v>6.1245500000000002</c:v>
                </c:pt>
                <c:pt idx="149">
                  <c:v>5.9400199999999996</c:v>
                </c:pt>
                <c:pt idx="150">
                  <c:v>5.7705880000000001</c:v>
                </c:pt>
                <c:pt idx="151">
                  <c:v>5.6142280000000007</c:v>
                </c:pt>
                <c:pt idx="152">
                  <c:v>5.4669239999999997</c:v>
                </c:pt>
                <c:pt idx="153">
                  <c:v>5.3276630000000003</c:v>
                </c:pt>
                <c:pt idx="154">
                  <c:v>5.1954370000000001</c:v>
                </c:pt>
                <c:pt idx="155">
                  <c:v>5.0692379999999995</c:v>
                </c:pt>
                <c:pt idx="156">
                  <c:v>4.9480620000000002</c:v>
                </c:pt>
                <c:pt idx="157">
                  <c:v>4.7197659999999999</c:v>
                </c:pt>
                <c:pt idx="158">
                  <c:v>4.5065239999999998</c:v>
                </c:pt>
                <c:pt idx="159">
                  <c:v>4.3073229999999993</c:v>
                </c:pt>
                <c:pt idx="160">
                  <c:v>4.1211539999999998</c:v>
                </c:pt>
                <c:pt idx="161">
                  <c:v>3.9470079999999998</c:v>
                </c:pt>
                <c:pt idx="162">
                  <c:v>3.785882</c:v>
                </c:pt>
                <c:pt idx="163">
                  <c:v>3.4966750000000002</c:v>
                </c:pt>
                <c:pt idx="164">
                  <c:v>3.25251</c:v>
                </c:pt>
                <c:pt idx="165">
                  <c:v>3.0493770000000002</c:v>
                </c:pt>
                <c:pt idx="166">
                  <c:v>2.8842660000000002</c:v>
                </c:pt>
                <c:pt idx="167">
                  <c:v>2.7541720000000001</c:v>
                </c:pt>
                <c:pt idx="168">
                  <c:v>2.617092</c:v>
                </c:pt>
                <c:pt idx="169">
                  <c:v>2.4960230000000001</c:v>
                </c:pt>
                <c:pt idx="170">
                  <c:v>2.3869623</c:v>
                </c:pt>
                <c:pt idx="171">
                  <c:v>2.2889087999999997</c:v>
                </c:pt>
                <c:pt idx="172">
                  <c:v>2.1998612999999998</c:v>
                </c:pt>
                <c:pt idx="173">
                  <c:v>2.1188186</c:v>
                </c:pt>
                <c:pt idx="174">
                  <c:v>1.9727455</c:v>
                </c:pt>
                <c:pt idx="175">
                  <c:v>1.8156713</c:v>
                </c:pt>
                <c:pt idx="176">
                  <c:v>1.6866110999999999</c:v>
                </c:pt>
                <c:pt idx="177">
                  <c:v>1.5775611999999999</c:v>
                </c:pt>
                <c:pt idx="178">
                  <c:v>1.4845192</c:v>
                </c:pt>
                <c:pt idx="179">
                  <c:v>1.4034834</c:v>
                </c:pt>
                <c:pt idx="180">
                  <c:v>1.3334523</c:v>
                </c:pt>
                <c:pt idx="181">
                  <c:v>1.2714251999999999</c:v>
                </c:pt>
                <c:pt idx="182">
                  <c:v>1.2164013</c:v>
                </c:pt>
                <c:pt idx="183">
                  <c:v>1.1223610000000002</c:v>
                </c:pt>
                <c:pt idx="184">
                  <c:v>1.0463283999999999</c:v>
                </c:pt>
                <c:pt idx="185">
                  <c:v>0.98230139999999999</c:v>
                </c:pt>
                <c:pt idx="186">
                  <c:v>0.92827860000000006</c:v>
                </c:pt>
                <c:pt idx="187">
                  <c:v>0.88185920000000007</c:v>
                </c:pt>
                <c:pt idx="188">
                  <c:v>0.84164240000000001</c:v>
                </c:pt>
                <c:pt idx="189">
                  <c:v>0.77531490000000003</c:v>
                </c:pt>
                <c:pt idx="190">
                  <c:v>0.7229932</c:v>
                </c:pt>
                <c:pt idx="191">
                  <c:v>0.68057560000000006</c:v>
                </c:pt>
                <c:pt idx="192">
                  <c:v>0.64566099999999993</c:v>
                </c:pt>
                <c:pt idx="193">
                  <c:v>0.61644879999999991</c:v>
                </c:pt>
                <c:pt idx="194">
                  <c:v>0.59153840000000002</c:v>
                </c:pt>
                <c:pt idx="195">
                  <c:v>0.5702294</c:v>
                </c:pt>
                <c:pt idx="196">
                  <c:v>0.55172149999999998</c:v>
                </c:pt>
                <c:pt idx="197">
                  <c:v>0.53561459999999994</c:v>
                </c:pt>
                <c:pt idx="198">
                  <c:v>0.52140839999999999</c:v>
                </c:pt>
                <c:pt idx="199">
                  <c:v>0.50880290000000006</c:v>
                </c:pt>
                <c:pt idx="200">
                  <c:v>0.48759347999999997</c:v>
                </c:pt>
                <c:pt idx="201">
                  <c:v>0.46668395000000001</c:v>
                </c:pt>
                <c:pt idx="202">
                  <c:v>0.45027624999999999</c:v>
                </c:pt>
                <c:pt idx="203">
                  <c:v>0.43716988000000001</c:v>
                </c:pt>
                <c:pt idx="204">
                  <c:v>0.42656453999999999</c:v>
                </c:pt>
                <c:pt idx="205">
                  <c:v>0.41795998000000001</c:v>
                </c:pt>
                <c:pt idx="206">
                  <c:v>0.41075603999999999</c:v>
                </c:pt>
                <c:pt idx="207">
                  <c:v>0.40485261</c:v>
                </c:pt>
                <c:pt idx="208">
                  <c:v>0.39984957999999998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8032"/>
        <c:axId val="480841760"/>
      </c:scatterChart>
      <c:valAx>
        <c:axId val="4808480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1760"/>
        <c:crosses val="autoZero"/>
        <c:crossBetween val="midCat"/>
        <c:majorUnit val="10"/>
      </c:valAx>
      <c:valAx>
        <c:axId val="4808417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80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5185691434864548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srim40Ar_Au!$P$5</c:f>
          <c:strCache>
            <c:ptCount val="1"/>
            <c:pt idx="0">
              <c:v>srim40Ar_Au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srim40Ar_Au!$J$20:$J$228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4.0000000000000001E-3</c:v>
                </c:pt>
                <c:pt idx="34">
                  <c:v>4.3999999999999994E-3</c:v>
                </c:pt>
                <c:pt idx="35">
                  <c:v>4.7000000000000002E-3</c:v>
                </c:pt>
                <c:pt idx="36">
                  <c:v>5.0000000000000001E-3</c:v>
                </c:pt>
                <c:pt idx="37">
                  <c:v>5.3E-3</c:v>
                </c:pt>
                <c:pt idx="38">
                  <c:v>5.7000000000000002E-3</c:v>
                </c:pt>
                <c:pt idx="39">
                  <c:v>6.0000000000000001E-3</c:v>
                </c:pt>
                <c:pt idx="40">
                  <c:v>6.3E-3</c:v>
                </c:pt>
                <c:pt idx="41">
                  <c:v>6.6E-3</c:v>
                </c:pt>
                <c:pt idx="42">
                  <c:v>6.9000000000000008E-3</c:v>
                </c:pt>
                <c:pt idx="43">
                  <c:v>7.1999999999999998E-3</c:v>
                </c:pt>
                <c:pt idx="44">
                  <c:v>7.7999999999999996E-3</c:v>
                </c:pt>
                <c:pt idx="45">
                  <c:v>8.5000000000000006E-3</c:v>
                </c:pt>
                <c:pt idx="46">
                  <c:v>9.2999999999999992E-3</c:v>
                </c:pt>
                <c:pt idx="47">
                  <c:v>0.01</c:v>
                </c:pt>
                <c:pt idx="48">
                  <c:v>1.0699999999999999E-2</c:v>
                </c:pt>
                <c:pt idx="49">
                  <c:v>1.14E-2</c:v>
                </c:pt>
                <c:pt idx="50">
                  <c:v>1.21E-2</c:v>
                </c:pt>
                <c:pt idx="51">
                  <c:v>1.29E-2</c:v>
                </c:pt>
                <c:pt idx="52">
                  <c:v>1.3600000000000001E-2</c:v>
                </c:pt>
                <c:pt idx="53">
                  <c:v>1.4999999999999999E-2</c:v>
                </c:pt>
                <c:pt idx="54">
                  <c:v>1.6400000000000001E-2</c:v>
                </c:pt>
                <c:pt idx="55">
                  <c:v>1.78E-2</c:v>
                </c:pt>
                <c:pt idx="56">
                  <c:v>1.9200000000000002E-2</c:v>
                </c:pt>
                <c:pt idx="57">
                  <c:v>2.06E-2</c:v>
                </c:pt>
                <c:pt idx="58">
                  <c:v>2.1999999999999999E-2</c:v>
                </c:pt>
                <c:pt idx="59">
                  <c:v>2.4899999999999999E-2</c:v>
                </c:pt>
                <c:pt idx="60">
                  <c:v>2.7700000000000002E-2</c:v>
                </c:pt>
                <c:pt idx="61">
                  <c:v>3.0499999999999999E-2</c:v>
                </c:pt>
                <c:pt idx="62">
                  <c:v>3.3399999999999999E-2</c:v>
                </c:pt>
                <c:pt idx="63">
                  <c:v>3.6199999999999996E-2</c:v>
                </c:pt>
                <c:pt idx="64">
                  <c:v>3.9E-2</c:v>
                </c:pt>
                <c:pt idx="65">
                  <c:v>4.19E-2</c:v>
                </c:pt>
                <c:pt idx="66">
                  <c:v>4.48E-2</c:v>
                </c:pt>
                <c:pt idx="67">
                  <c:v>4.7699999999999999E-2</c:v>
                </c:pt>
                <c:pt idx="68">
                  <c:v>5.0599999999999999E-2</c:v>
                </c:pt>
                <c:pt idx="69">
                  <c:v>5.3500000000000006E-2</c:v>
                </c:pt>
                <c:pt idx="70">
                  <c:v>5.9399999999999994E-2</c:v>
                </c:pt>
                <c:pt idx="71">
                  <c:v>6.7000000000000004E-2</c:v>
                </c:pt>
                <c:pt idx="72">
                  <c:v>7.4700000000000003E-2</c:v>
                </c:pt>
                <c:pt idx="73">
                  <c:v>8.249999999999999E-2</c:v>
                </c:pt>
                <c:pt idx="74">
                  <c:v>9.0400000000000008E-2</c:v>
                </c:pt>
                <c:pt idx="75">
                  <c:v>9.8400000000000001E-2</c:v>
                </c:pt>
                <c:pt idx="76">
                  <c:v>0.1065</c:v>
                </c:pt>
                <c:pt idx="77">
                  <c:v>0.11459999999999999</c:v>
                </c:pt>
                <c:pt idx="78">
                  <c:v>0.12279999999999999</c:v>
                </c:pt>
                <c:pt idx="79">
                  <c:v>0.13930000000000001</c:v>
                </c:pt>
                <c:pt idx="80">
                  <c:v>0.15589999999999998</c:v>
                </c:pt>
                <c:pt idx="81">
                  <c:v>0.1724</c:v>
                </c:pt>
                <c:pt idx="82">
                  <c:v>0.189</c:v>
                </c:pt>
                <c:pt idx="83">
                  <c:v>0.20550000000000002</c:v>
                </c:pt>
                <c:pt idx="84">
                  <c:v>0.22189999999999999</c:v>
                </c:pt>
                <c:pt idx="85">
                  <c:v>0.25440000000000002</c:v>
                </c:pt>
                <c:pt idx="86">
                  <c:v>0.28639999999999999</c:v>
                </c:pt>
                <c:pt idx="87">
                  <c:v>0.31789999999999996</c:v>
                </c:pt>
                <c:pt idx="88">
                  <c:v>0.3488</c:v>
                </c:pt>
                <c:pt idx="89">
                  <c:v>0.37930000000000003</c:v>
                </c:pt>
                <c:pt idx="90">
                  <c:v>0.40919999999999995</c:v>
                </c:pt>
                <c:pt idx="91">
                  <c:v>0.43859999999999999</c:v>
                </c:pt>
                <c:pt idx="92">
                  <c:v>0.46749999999999997</c:v>
                </c:pt>
                <c:pt idx="93">
                  <c:v>0.49589999999999995</c:v>
                </c:pt>
                <c:pt idx="94">
                  <c:v>0.52390000000000003</c:v>
                </c:pt>
                <c:pt idx="95">
                  <c:v>0.55149999999999999</c:v>
                </c:pt>
                <c:pt idx="96">
                  <c:v>0.60540000000000005</c:v>
                </c:pt>
                <c:pt idx="97">
                  <c:v>0.67060000000000008</c:v>
                </c:pt>
                <c:pt idx="98">
                  <c:v>0.73350000000000004</c:v>
                </c:pt>
                <c:pt idx="99">
                  <c:v>0.79420000000000002</c:v>
                </c:pt>
                <c:pt idx="100">
                  <c:v>0.85299999999999998</c:v>
                </c:pt>
                <c:pt idx="101">
                  <c:v>0.90990000000000004</c:v>
                </c:pt>
                <c:pt idx="102">
                  <c:v>0.96489999999999987</c:v>
                </c:pt>
                <c:pt idx="103" formatCode="0.00">
                  <c:v>1.02</c:v>
                </c:pt>
                <c:pt idx="104" formatCode="0.00">
                  <c:v>1.07</c:v>
                </c:pt>
                <c:pt idx="105" formatCode="0.00">
                  <c:v>1.17</c:v>
                </c:pt>
                <c:pt idx="106" formatCode="0.00">
                  <c:v>1.26</c:v>
                </c:pt>
                <c:pt idx="107" formatCode="0.00">
                  <c:v>1.35</c:v>
                </c:pt>
                <c:pt idx="108" formatCode="0.00">
                  <c:v>1.44</c:v>
                </c:pt>
                <c:pt idx="109" formatCode="0.00">
                  <c:v>1.52</c:v>
                </c:pt>
                <c:pt idx="110" formatCode="0.00">
                  <c:v>1.59</c:v>
                </c:pt>
                <c:pt idx="111" formatCode="0.00">
                  <c:v>1.74</c:v>
                </c:pt>
                <c:pt idx="112" formatCode="0.00">
                  <c:v>1.87</c:v>
                </c:pt>
                <c:pt idx="113" formatCode="0.00">
                  <c:v>2</c:v>
                </c:pt>
                <c:pt idx="114" formatCode="0.00">
                  <c:v>2.12</c:v>
                </c:pt>
                <c:pt idx="115" formatCode="0.00">
                  <c:v>2.23</c:v>
                </c:pt>
                <c:pt idx="116" formatCode="0.00">
                  <c:v>2.34</c:v>
                </c:pt>
                <c:pt idx="117" formatCode="0.00">
                  <c:v>2.44</c:v>
                </c:pt>
                <c:pt idx="118" formatCode="0.00">
                  <c:v>2.54</c:v>
                </c:pt>
                <c:pt idx="119" formatCode="0.00">
                  <c:v>2.64</c:v>
                </c:pt>
                <c:pt idx="120" formatCode="0.00">
                  <c:v>2.73</c:v>
                </c:pt>
                <c:pt idx="121" formatCode="0.00">
                  <c:v>2.82</c:v>
                </c:pt>
                <c:pt idx="122" formatCode="0.00">
                  <c:v>3</c:v>
                </c:pt>
                <c:pt idx="123" formatCode="0.00">
                  <c:v>3.21</c:v>
                </c:pt>
                <c:pt idx="124" formatCode="0.00">
                  <c:v>3.41</c:v>
                </c:pt>
                <c:pt idx="125" formatCode="0.00">
                  <c:v>3.61</c:v>
                </c:pt>
                <c:pt idx="126" formatCode="0.00">
                  <c:v>3.8</c:v>
                </c:pt>
                <c:pt idx="127" formatCode="0.00">
                  <c:v>3.99</c:v>
                </c:pt>
                <c:pt idx="128" formatCode="0.00">
                  <c:v>4.17</c:v>
                </c:pt>
                <c:pt idx="129" formatCode="0.00">
                  <c:v>4.3499999999999996</c:v>
                </c:pt>
                <c:pt idx="130" formatCode="0.00">
                  <c:v>4.53</c:v>
                </c:pt>
                <c:pt idx="131" formatCode="0.00">
                  <c:v>4.8899999999999997</c:v>
                </c:pt>
                <c:pt idx="132" formatCode="0.00">
                  <c:v>5.25</c:v>
                </c:pt>
                <c:pt idx="133" formatCode="0.00">
                  <c:v>5.6</c:v>
                </c:pt>
                <c:pt idx="134" formatCode="0.00">
                  <c:v>5.95</c:v>
                </c:pt>
                <c:pt idx="135" formatCode="0.00">
                  <c:v>6.3</c:v>
                </c:pt>
                <c:pt idx="136" formatCode="0.00">
                  <c:v>6.66</c:v>
                </c:pt>
                <c:pt idx="137" formatCode="0.00">
                  <c:v>7.37</c:v>
                </c:pt>
                <c:pt idx="138" formatCode="0.00">
                  <c:v>8.09</c:v>
                </c:pt>
                <c:pt idx="139" formatCode="0.00">
                  <c:v>8.82</c:v>
                </c:pt>
                <c:pt idx="140" formatCode="0.00">
                  <c:v>9.56</c:v>
                </c:pt>
                <c:pt idx="141" formatCode="0.00">
                  <c:v>10.3</c:v>
                </c:pt>
                <c:pt idx="142" formatCode="0.00">
                  <c:v>11.06</c:v>
                </c:pt>
                <c:pt idx="143" formatCode="0.00">
                  <c:v>11.84</c:v>
                </c:pt>
                <c:pt idx="144" formatCode="0.00">
                  <c:v>12.62</c:v>
                </c:pt>
                <c:pt idx="145" formatCode="0.00">
                  <c:v>13.41</c:v>
                </c:pt>
                <c:pt idx="146" formatCode="0.00">
                  <c:v>14.22</c:v>
                </c:pt>
                <c:pt idx="147" formatCode="0.00">
                  <c:v>15.03</c:v>
                </c:pt>
                <c:pt idx="148" formatCode="0.00">
                  <c:v>16.7</c:v>
                </c:pt>
                <c:pt idx="149" formatCode="0.00">
                  <c:v>18.84</c:v>
                </c:pt>
                <c:pt idx="150" formatCode="0.00">
                  <c:v>21.05</c:v>
                </c:pt>
                <c:pt idx="151" formatCode="0.00">
                  <c:v>23.32</c:v>
                </c:pt>
                <c:pt idx="152" formatCode="0.00">
                  <c:v>25.66</c:v>
                </c:pt>
                <c:pt idx="153" formatCode="0.00">
                  <c:v>28.05</c:v>
                </c:pt>
                <c:pt idx="154" formatCode="0.00">
                  <c:v>30.51</c:v>
                </c:pt>
                <c:pt idx="155" formatCode="0.00">
                  <c:v>33.03</c:v>
                </c:pt>
                <c:pt idx="156" formatCode="0.00">
                  <c:v>35.61</c:v>
                </c:pt>
                <c:pt idx="157" formatCode="0.00">
                  <c:v>40.96</c:v>
                </c:pt>
                <c:pt idx="158" formatCode="0.00">
                  <c:v>46.57</c:v>
                </c:pt>
                <c:pt idx="159" formatCode="0.00">
                  <c:v>52.45</c:v>
                </c:pt>
                <c:pt idx="160" formatCode="0.00">
                  <c:v>58.59</c:v>
                </c:pt>
                <c:pt idx="161" formatCode="0.00">
                  <c:v>65</c:v>
                </c:pt>
                <c:pt idx="162" formatCode="0.00">
                  <c:v>71.7</c:v>
                </c:pt>
                <c:pt idx="163" formatCode="0.00">
                  <c:v>85.93</c:v>
                </c:pt>
                <c:pt idx="164" formatCode="0.00">
                  <c:v>101.28</c:v>
                </c:pt>
                <c:pt idx="165" formatCode="0.00">
                  <c:v>117.71</c:v>
                </c:pt>
                <c:pt idx="166" formatCode="0.00">
                  <c:v>135.16999999999999</c:v>
                </c:pt>
                <c:pt idx="167" formatCode="0.00">
                  <c:v>153.54</c:v>
                </c:pt>
                <c:pt idx="168" formatCode="0.00">
                  <c:v>172.82</c:v>
                </c:pt>
                <c:pt idx="169" formatCode="0.00">
                  <c:v>193.07</c:v>
                </c:pt>
                <c:pt idx="170" formatCode="0.00">
                  <c:v>214.28</c:v>
                </c:pt>
                <c:pt idx="171" formatCode="0.00">
                  <c:v>236.43</c:v>
                </c:pt>
                <c:pt idx="172" formatCode="0.00">
                  <c:v>259.5</c:v>
                </c:pt>
                <c:pt idx="173" formatCode="0.00">
                  <c:v>283.47000000000003</c:v>
                </c:pt>
                <c:pt idx="174" formatCode="0.00">
                  <c:v>334.13</c:v>
                </c:pt>
                <c:pt idx="175" formatCode="0.00">
                  <c:v>402.53</c:v>
                </c:pt>
                <c:pt idx="176" formatCode="0.00">
                  <c:v>476.51</c:v>
                </c:pt>
                <c:pt idx="177" formatCode="0.00">
                  <c:v>555.88</c:v>
                </c:pt>
                <c:pt idx="178" formatCode="0.00">
                  <c:v>640.48</c:v>
                </c:pt>
                <c:pt idx="179" formatCode="0.00">
                  <c:v>730.16</c:v>
                </c:pt>
                <c:pt idx="180" formatCode="0.00">
                  <c:v>824.77</c:v>
                </c:pt>
                <c:pt idx="181" formatCode="0.00">
                  <c:v>924.18</c:v>
                </c:pt>
                <c:pt idx="182" formatCode="0.0">
                  <c:v>1030</c:v>
                </c:pt>
                <c:pt idx="183" formatCode="0.0">
                  <c:v>1250</c:v>
                </c:pt>
                <c:pt idx="184" formatCode="0.0">
                  <c:v>1490</c:v>
                </c:pt>
                <c:pt idx="185" formatCode="0.0">
                  <c:v>1740</c:v>
                </c:pt>
                <c:pt idx="186" formatCode="0.0">
                  <c:v>2020</c:v>
                </c:pt>
                <c:pt idx="187" formatCode="0.0">
                  <c:v>2300</c:v>
                </c:pt>
                <c:pt idx="188" formatCode="0.0">
                  <c:v>2600</c:v>
                </c:pt>
                <c:pt idx="189" formatCode="0.0">
                  <c:v>3240</c:v>
                </c:pt>
                <c:pt idx="190" formatCode="0.0">
                  <c:v>3930</c:v>
                </c:pt>
                <c:pt idx="191" formatCode="0.0">
                  <c:v>4670</c:v>
                </c:pt>
                <c:pt idx="192" formatCode="0.0">
                  <c:v>5450</c:v>
                </c:pt>
                <c:pt idx="193" formatCode="0.0">
                  <c:v>6280</c:v>
                </c:pt>
                <c:pt idx="194" formatCode="0.0">
                  <c:v>7130</c:v>
                </c:pt>
                <c:pt idx="195" formatCode="0.0">
                  <c:v>8020</c:v>
                </c:pt>
                <c:pt idx="196" formatCode="0.0">
                  <c:v>8950</c:v>
                </c:pt>
                <c:pt idx="197" formatCode="0.0">
                  <c:v>9900</c:v>
                </c:pt>
                <c:pt idx="198" formatCode="0.0">
                  <c:v>10880</c:v>
                </c:pt>
                <c:pt idx="199" formatCode="0.0">
                  <c:v>11880</c:v>
                </c:pt>
                <c:pt idx="200" formatCode="0.0">
                  <c:v>13960</c:v>
                </c:pt>
                <c:pt idx="201" formatCode="0.0">
                  <c:v>16680</c:v>
                </c:pt>
                <c:pt idx="202" formatCode="0.0">
                  <c:v>19500</c:v>
                </c:pt>
                <c:pt idx="203" formatCode="0.0">
                  <c:v>22420</c:v>
                </c:pt>
                <c:pt idx="204" formatCode="0.0">
                  <c:v>25420</c:v>
                </c:pt>
                <c:pt idx="205" formatCode="0.0">
                  <c:v>28480</c:v>
                </c:pt>
                <c:pt idx="206" formatCode="0.0">
                  <c:v>31610</c:v>
                </c:pt>
                <c:pt idx="207" formatCode="0.0">
                  <c:v>34780</c:v>
                </c:pt>
                <c:pt idx="208" formatCode="0.0">
                  <c:v>38000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1.4E-3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3.8E-3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5.0000000000000001E-3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6.0999999999999995E-3</c:v>
                </c:pt>
                <c:pt idx="37">
                  <c:v>6.4000000000000003E-3</c:v>
                </c:pt>
                <c:pt idx="38">
                  <c:v>6.7000000000000002E-3</c:v>
                </c:pt>
                <c:pt idx="39">
                  <c:v>7.0999999999999995E-3</c:v>
                </c:pt>
                <c:pt idx="40">
                  <c:v>7.3999999999999995E-3</c:v>
                </c:pt>
                <c:pt idx="41">
                  <c:v>7.7000000000000002E-3</c:v>
                </c:pt>
                <c:pt idx="42">
                  <c:v>8.0000000000000002E-3</c:v>
                </c:pt>
                <c:pt idx="43">
                  <c:v>8.3000000000000001E-3</c:v>
                </c:pt>
                <c:pt idx="44">
                  <c:v>8.8999999999999999E-3</c:v>
                </c:pt>
                <c:pt idx="45">
                  <c:v>9.6000000000000009E-3</c:v>
                </c:pt>
                <c:pt idx="46">
                  <c:v>1.03E-2</c:v>
                </c:pt>
                <c:pt idx="47">
                  <c:v>1.0999999999999999E-2</c:v>
                </c:pt>
                <c:pt idx="48">
                  <c:v>1.17E-2</c:v>
                </c:pt>
                <c:pt idx="49">
                  <c:v>1.24E-2</c:v>
                </c:pt>
                <c:pt idx="50">
                  <c:v>1.3100000000000001E-2</c:v>
                </c:pt>
                <c:pt idx="51">
                  <c:v>1.37E-2</c:v>
                </c:pt>
                <c:pt idx="52">
                  <c:v>1.44E-2</c:v>
                </c:pt>
                <c:pt idx="53">
                  <c:v>1.5699999999999999E-2</c:v>
                </c:pt>
                <c:pt idx="54">
                  <c:v>1.6900000000000002E-2</c:v>
                </c:pt>
                <c:pt idx="55">
                  <c:v>1.8200000000000001E-2</c:v>
                </c:pt>
                <c:pt idx="56">
                  <c:v>1.9400000000000001E-2</c:v>
                </c:pt>
                <c:pt idx="57">
                  <c:v>2.07E-2</c:v>
                </c:pt>
                <c:pt idx="58">
                  <c:v>2.1899999999999999E-2</c:v>
                </c:pt>
                <c:pt idx="59">
                  <c:v>2.4299999999999999E-2</c:v>
                </c:pt>
                <c:pt idx="60">
                  <c:v>2.6700000000000002E-2</c:v>
                </c:pt>
                <c:pt idx="61">
                  <c:v>2.8999999999999998E-2</c:v>
                </c:pt>
                <c:pt idx="62">
                  <c:v>3.1300000000000001E-2</c:v>
                </c:pt>
                <c:pt idx="63">
                  <c:v>3.3600000000000005E-2</c:v>
                </c:pt>
                <c:pt idx="64">
                  <c:v>3.5900000000000001E-2</c:v>
                </c:pt>
                <c:pt idx="65">
                  <c:v>3.8100000000000002E-2</c:v>
                </c:pt>
                <c:pt idx="66">
                  <c:v>4.0400000000000005E-2</c:v>
                </c:pt>
                <c:pt idx="67">
                  <c:v>4.2599999999999999E-2</c:v>
                </c:pt>
                <c:pt idx="68">
                  <c:v>4.48E-2</c:v>
                </c:pt>
                <c:pt idx="69">
                  <c:v>4.6899999999999997E-2</c:v>
                </c:pt>
                <c:pt idx="70">
                  <c:v>5.11E-2</c:v>
                </c:pt>
                <c:pt idx="71">
                  <c:v>5.6200000000000007E-2</c:v>
                </c:pt>
                <c:pt idx="72">
                  <c:v>6.1399999999999996E-2</c:v>
                </c:pt>
                <c:pt idx="73">
                  <c:v>6.6400000000000001E-2</c:v>
                </c:pt>
                <c:pt idx="74">
                  <c:v>7.1499999999999994E-2</c:v>
                </c:pt>
                <c:pt idx="75">
                  <c:v>7.6399999999999996E-2</c:v>
                </c:pt>
                <c:pt idx="76">
                  <c:v>8.14E-2</c:v>
                </c:pt>
                <c:pt idx="77">
                  <c:v>8.6199999999999999E-2</c:v>
                </c:pt>
                <c:pt idx="78">
                  <c:v>9.0999999999999998E-2</c:v>
                </c:pt>
                <c:pt idx="79">
                  <c:v>0.1002</c:v>
                </c:pt>
                <c:pt idx="80">
                  <c:v>0.10929999999999999</c:v>
                </c:pt>
                <c:pt idx="81">
                  <c:v>0.11799999999999999</c:v>
                </c:pt>
                <c:pt idx="82">
                  <c:v>0.12640000000000001</c:v>
                </c:pt>
                <c:pt idx="83">
                  <c:v>0.13450000000000001</c:v>
                </c:pt>
                <c:pt idx="84">
                  <c:v>0.14230000000000001</c:v>
                </c:pt>
                <c:pt idx="85">
                  <c:v>0.15679999999999999</c:v>
                </c:pt>
                <c:pt idx="86">
                  <c:v>0.17030000000000001</c:v>
                </c:pt>
                <c:pt idx="87">
                  <c:v>0.18280000000000002</c:v>
                </c:pt>
                <c:pt idx="88">
                  <c:v>0.19450000000000001</c:v>
                </c:pt>
                <c:pt idx="89">
                  <c:v>0.20529999999999998</c:v>
                </c:pt>
                <c:pt idx="90">
                  <c:v>0.21539999999999998</c:v>
                </c:pt>
                <c:pt idx="91">
                  <c:v>0.22480000000000003</c:v>
                </c:pt>
                <c:pt idx="92">
                  <c:v>0.23370000000000002</c:v>
                </c:pt>
                <c:pt idx="93">
                  <c:v>0.24199999999999999</c:v>
                </c:pt>
                <c:pt idx="94">
                  <c:v>0.24980000000000002</c:v>
                </c:pt>
                <c:pt idx="95">
                  <c:v>0.25719999999999998</c:v>
                </c:pt>
                <c:pt idx="96">
                  <c:v>0.27090000000000003</c:v>
                </c:pt>
                <c:pt idx="97">
                  <c:v>0.28599999999999998</c:v>
                </c:pt>
                <c:pt idx="98">
                  <c:v>0.29949999999999999</c:v>
                </c:pt>
                <c:pt idx="99">
                  <c:v>0.3115</c:v>
                </c:pt>
                <c:pt idx="100">
                  <c:v>0.32229999999999998</c:v>
                </c:pt>
                <c:pt idx="101">
                  <c:v>0.33199999999999996</c:v>
                </c:pt>
                <c:pt idx="102">
                  <c:v>0.34089999999999998</c:v>
                </c:pt>
                <c:pt idx="103">
                  <c:v>0.34889999999999999</c:v>
                </c:pt>
                <c:pt idx="104">
                  <c:v>0.35630000000000001</c:v>
                </c:pt>
                <c:pt idx="105">
                  <c:v>0.36940000000000001</c:v>
                </c:pt>
                <c:pt idx="106">
                  <c:v>0.3805</c:v>
                </c:pt>
                <c:pt idx="107">
                  <c:v>0.3901</c:v>
                </c:pt>
                <c:pt idx="108">
                  <c:v>0.39849999999999997</c:v>
                </c:pt>
                <c:pt idx="109">
                  <c:v>0.40579999999999999</c:v>
                </c:pt>
                <c:pt idx="110">
                  <c:v>0.4123</c:v>
                </c:pt>
                <c:pt idx="111">
                  <c:v>0.42350000000000004</c:v>
                </c:pt>
                <c:pt idx="112">
                  <c:v>0.43259999999999998</c:v>
                </c:pt>
                <c:pt idx="113">
                  <c:v>0.44020000000000004</c:v>
                </c:pt>
                <c:pt idx="114">
                  <c:v>0.44669999999999999</c:v>
                </c:pt>
                <c:pt idx="115">
                  <c:v>0.45220000000000005</c:v>
                </c:pt>
                <c:pt idx="116">
                  <c:v>0.45709999999999995</c:v>
                </c:pt>
                <c:pt idx="117">
                  <c:v>0.46139999999999998</c:v>
                </c:pt>
                <c:pt idx="118">
                  <c:v>0.4652</c:v>
                </c:pt>
                <c:pt idx="119">
                  <c:v>0.46870000000000001</c:v>
                </c:pt>
                <c:pt idx="120">
                  <c:v>0.47190000000000004</c:v>
                </c:pt>
                <c:pt idx="121">
                  <c:v>0.47470000000000001</c:v>
                </c:pt>
                <c:pt idx="122">
                  <c:v>0.48010000000000003</c:v>
                </c:pt>
                <c:pt idx="123">
                  <c:v>0.48609999999999998</c:v>
                </c:pt>
                <c:pt idx="124">
                  <c:v>0.49119999999999997</c:v>
                </c:pt>
                <c:pt idx="125">
                  <c:v>0.49580000000000002</c:v>
                </c:pt>
                <c:pt idx="126">
                  <c:v>0.49980000000000002</c:v>
                </c:pt>
                <c:pt idx="127">
                  <c:v>0.50359999999999994</c:v>
                </c:pt>
                <c:pt idx="128">
                  <c:v>0.50700000000000001</c:v>
                </c:pt>
                <c:pt idx="129">
                  <c:v>0.51019999999999999</c:v>
                </c:pt>
                <c:pt idx="130">
                  <c:v>0.51319999999999999</c:v>
                </c:pt>
                <c:pt idx="131">
                  <c:v>0.52</c:v>
                </c:pt>
                <c:pt idx="132">
                  <c:v>0.52629999999999999</c:v>
                </c:pt>
                <c:pt idx="133">
                  <c:v>0.53220000000000001</c:v>
                </c:pt>
                <c:pt idx="134">
                  <c:v>0.53789999999999993</c:v>
                </c:pt>
                <c:pt idx="135">
                  <c:v>0.54330000000000001</c:v>
                </c:pt>
                <c:pt idx="136">
                  <c:v>0.54859999999999998</c:v>
                </c:pt>
                <c:pt idx="137">
                  <c:v>0.56330000000000002</c:v>
                </c:pt>
                <c:pt idx="138">
                  <c:v>0.57750000000000001</c:v>
                </c:pt>
                <c:pt idx="139">
                  <c:v>0.59139999999999993</c:v>
                </c:pt>
                <c:pt idx="140">
                  <c:v>0.60519999999999996</c:v>
                </c:pt>
                <c:pt idx="141">
                  <c:v>0.61890000000000001</c:v>
                </c:pt>
                <c:pt idx="142">
                  <c:v>0.63259999999999994</c:v>
                </c:pt>
                <c:pt idx="143">
                  <c:v>0.64629999999999999</c:v>
                </c:pt>
                <c:pt idx="144">
                  <c:v>0.65990000000000004</c:v>
                </c:pt>
                <c:pt idx="145">
                  <c:v>0.67369999999999997</c:v>
                </c:pt>
                <c:pt idx="146">
                  <c:v>0.68740000000000001</c:v>
                </c:pt>
                <c:pt idx="147">
                  <c:v>0.70119999999999993</c:v>
                </c:pt>
                <c:pt idx="148">
                  <c:v>0.74760000000000004</c:v>
                </c:pt>
                <c:pt idx="149">
                  <c:v>0.81600000000000006</c:v>
                </c:pt>
                <c:pt idx="150">
                  <c:v>0.88279999999999992</c:v>
                </c:pt>
                <c:pt idx="151">
                  <c:v>0.94819999999999993</c:v>
                </c:pt>
                <c:pt idx="152" formatCode="0.00">
                  <c:v>1.01</c:v>
                </c:pt>
                <c:pt idx="153" formatCode="0.00">
                  <c:v>1.08</c:v>
                </c:pt>
                <c:pt idx="154" formatCode="0.00">
                  <c:v>1.1399999999999999</c:v>
                </c:pt>
                <c:pt idx="155" formatCode="0.00">
                  <c:v>1.2</c:v>
                </c:pt>
                <c:pt idx="156" formatCode="0.00">
                  <c:v>1.27</c:v>
                </c:pt>
                <c:pt idx="157" formatCode="0.00">
                  <c:v>1.49</c:v>
                </c:pt>
                <c:pt idx="158" formatCode="0.00">
                  <c:v>1.7</c:v>
                </c:pt>
                <c:pt idx="159" formatCode="0.00">
                  <c:v>1.91</c:v>
                </c:pt>
                <c:pt idx="160" formatCode="0.00">
                  <c:v>2.11</c:v>
                </c:pt>
                <c:pt idx="161" formatCode="0.00">
                  <c:v>2.31</c:v>
                </c:pt>
                <c:pt idx="162" formatCode="0.00">
                  <c:v>2.52</c:v>
                </c:pt>
                <c:pt idx="163" formatCode="0.00">
                  <c:v>3.25</c:v>
                </c:pt>
                <c:pt idx="164" formatCode="0.00">
                  <c:v>3.93</c:v>
                </c:pt>
                <c:pt idx="165" formatCode="0.00">
                  <c:v>4.5999999999999996</c:v>
                </c:pt>
                <c:pt idx="166" formatCode="0.00">
                  <c:v>5.25</c:v>
                </c:pt>
                <c:pt idx="167" formatCode="0.00">
                  <c:v>5.88</c:v>
                </c:pt>
                <c:pt idx="168" formatCode="0.00">
                  <c:v>6.51</c:v>
                </c:pt>
                <c:pt idx="169" formatCode="0.00">
                  <c:v>7.15</c:v>
                </c:pt>
                <c:pt idx="170" formatCode="0.00">
                  <c:v>7.78</c:v>
                </c:pt>
                <c:pt idx="171" formatCode="0.00">
                  <c:v>8.42</c:v>
                </c:pt>
                <c:pt idx="172" formatCode="0.00">
                  <c:v>9.07</c:v>
                </c:pt>
                <c:pt idx="173" formatCode="0.00">
                  <c:v>9.7100000000000009</c:v>
                </c:pt>
                <c:pt idx="174" formatCode="0.00">
                  <c:v>12.14</c:v>
                </c:pt>
                <c:pt idx="175" formatCode="0.00">
                  <c:v>15.6</c:v>
                </c:pt>
                <c:pt idx="176" formatCode="0.00">
                  <c:v>18.87</c:v>
                </c:pt>
                <c:pt idx="177" formatCode="0.00">
                  <c:v>22.04</c:v>
                </c:pt>
                <c:pt idx="178" formatCode="0.00">
                  <c:v>25.16</c:v>
                </c:pt>
                <c:pt idx="179" formatCode="0.00">
                  <c:v>28.27</c:v>
                </c:pt>
                <c:pt idx="180" formatCode="0.00">
                  <c:v>31.38</c:v>
                </c:pt>
                <c:pt idx="181" formatCode="0.00">
                  <c:v>34.49</c:v>
                </c:pt>
                <c:pt idx="182" formatCode="0.00">
                  <c:v>37.61</c:v>
                </c:pt>
                <c:pt idx="183" formatCode="0.00">
                  <c:v>49.15</c:v>
                </c:pt>
                <c:pt idx="184" formatCode="0.00">
                  <c:v>59.85</c:v>
                </c:pt>
                <c:pt idx="185" formatCode="0.00">
                  <c:v>70.12</c:v>
                </c:pt>
                <c:pt idx="186" formatCode="0.00">
                  <c:v>80.14</c:v>
                </c:pt>
                <c:pt idx="187" formatCode="0.00">
                  <c:v>90.01</c:v>
                </c:pt>
                <c:pt idx="188" formatCode="0.00">
                  <c:v>99.79</c:v>
                </c:pt>
                <c:pt idx="189" formatCode="0.00">
                  <c:v>135.27000000000001</c:v>
                </c:pt>
                <c:pt idx="190" formatCode="0.00">
                  <c:v>167.39</c:v>
                </c:pt>
                <c:pt idx="191" formatCode="0.00">
                  <c:v>197.75</c:v>
                </c:pt>
                <c:pt idx="192" formatCode="0.00">
                  <c:v>227</c:v>
                </c:pt>
                <c:pt idx="193" formatCode="0.00">
                  <c:v>255.46</c:v>
                </c:pt>
                <c:pt idx="194" formatCode="0.00">
                  <c:v>283.31</c:v>
                </c:pt>
                <c:pt idx="195" formatCode="0.00">
                  <c:v>310.64</c:v>
                </c:pt>
                <c:pt idx="196" formatCode="0.00">
                  <c:v>337.52</c:v>
                </c:pt>
                <c:pt idx="197" formatCode="0.00">
                  <c:v>363.98</c:v>
                </c:pt>
                <c:pt idx="198" formatCode="0.00">
                  <c:v>390.06</c:v>
                </c:pt>
                <c:pt idx="199" formatCode="0.00">
                  <c:v>415.77</c:v>
                </c:pt>
                <c:pt idx="200" formatCode="0.00">
                  <c:v>510.36</c:v>
                </c:pt>
                <c:pt idx="201" formatCode="0.00">
                  <c:v>639.87</c:v>
                </c:pt>
                <c:pt idx="202" formatCode="0.00">
                  <c:v>755.54</c:v>
                </c:pt>
                <c:pt idx="203" formatCode="0.00">
                  <c:v>862.1</c:v>
                </c:pt>
                <c:pt idx="204" formatCode="0.00">
                  <c:v>961.91</c:v>
                </c:pt>
                <c:pt idx="205" formatCode="0.0">
                  <c:v>1060</c:v>
                </c:pt>
                <c:pt idx="206" formatCode="0.0">
                  <c:v>1150</c:v>
                </c:pt>
                <c:pt idx="207" formatCode="0.0">
                  <c:v>1230</c:v>
                </c:pt>
                <c:pt idx="208" formatCode="0.0">
                  <c:v>1310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srim40Ar_Au!$D$20:$D$228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1.7000000000000001E-3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4.5999999999999999E-3</c:v>
                </c:pt>
                <c:pt idx="37">
                  <c:v>4.8999999999999998E-3</c:v>
                </c:pt>
                <c:pt idx="38">
                  <c:v>5.0999999999999995E-3</c:v>
                </c:pt>
                <c:pt idx="39">
                  <c:v>5.4000000000000003E-3</c:v>
                </c:pt>
                <c:pt idx="40">
                  <c:v>5.5999999999999999E-3</c:v>
                </c:pt>
                <c:pt idx="41">
                  <c:v>5.8000000000000005E-3</c:v>
                </c:pt>
                <c:pt idx="42">
                  <c:v>6.0999999999999995E-3</c:v>
                </c:pt>
                <c:pt idx="43">
                  <c:v>6.3E-3</c:v>
                </c:pt>
                <c:pt idx="44">
                  <c:v>6.8000000000000005E-3</c:v>
                </c:pt>
                <c:pt idx="45">
                  <c:v>7.2999999999999992E-3</c:v>
                </c:pt>
                <c:pt idx="46">
                  <c:v>7.9000000000000008E-3</c:v>
                </c:pt>
                <c:pt idx="47">
                  <c:v>8.4000000000000012E-3</c:v>
                </c:pt>
                <c:pt idx="48">
                  <c:v>8.9999999999999993E-3</c:v>
                </c:pt>
                <c:pt idx="49">
                  <c:v>9.4999999999999998E-3</c:v>
                </c:pt>
                <c:pt idx="50">
                  <c:v>0.01</c:v>
                </c:pt>
                <c:pt idx="51">
                  <c:v>1.0499999999999999E-2</c:v>
                </c:pt>
                <c:pt idx="52">
                  <c:v>1.0999999999999999E-2</c:v>
                </c:pt>
                <c:pt idx="53">
                  <c:v>1.2E-2</c:v>
                </c:pt>
                <c:pt idx="54">
                  <c:v>1.3000000000000001E-2</c:v>
                </c:pt>
                <c:pt idx="55">
                  <c:v>1.3900000000000001E-2</c:v>
                </c:pt>
                <c:pt idx="56">
                  <c:v>1.49E-2</c:v>
                </c:pt>
                <c:pt idx="57">
                  <c:v>1.5800000000000002E-2</c:v>
                </c:pt>
                <c:pt idx="58">
                  <c:v>1.67E-2</c:v>
                </c:pt>
                <c:pt idx="59">
                  <c:v>1.8499999999999999E-2</c:v>
                </c:pt>
                <c:pt idx="60">
                  <c:v>2.0300000000000002E-2</c:v>
                </c:pt>
                <c:pt idx="61">
                  <c:v>2.2100000000000002E-2</c:v>
                </c:pt>
                <c:pt idx="62">
                  <c:v>2.3799999999999998E-2</c:v>
                </c:pt>
                <c:pt idx="63">
                  <c:v>2.5399999999999999E-2</c:v>
                </c:pt>
                <c:pt idx="64">
                  <c:v>2.7100000000000003E-2</c:v>
                </c:pt>
                <c:pt idx="65">
                  <c:v>2.8699999999999996E-2</c:v>
                </c:pt>
                <c:pt idx="66">
                  <c:v>3.0300000000000001E-2</c:v>
                </c:pt>
                <c:pt idx="67">
                  <c:v>3.1800000000000002E-2</c:v>
                </c:pt>
                <c:pt idx="68">
                  <c:v>3.3399999999999999E-2</c:v>
                </c:pt>
                <c:pt idx="69">
                  <c:v>3.4999999999999996E-2</c:v>
                </c:pt>
                <c:pt idx="70">
                  <c:v>3.8199999999999998E-2</c:v>
                </c:pt>
                <c:pt idx="71">
                  <c:v>4.2200000000000001E-2</c:v>
                </c:pt>
                <c:pt idx="72">
                  <c:v>4.6100000000000002E-2</c:v>
                </c:pt>
                <c:pt idx="73">
                  <c:v>5.0099999999999999E-2</c:v>
                </c:pt>
                <c:pt idx="74">
                  <c:v>5.4000000000000006E-2</c:v>
                </c:pt>
                <c:pt idx="75">
                  <c:v>5.7899999999999993E-2</c:v>
                </c:pt>
                <c:pt idx="76">
                  <c:v>6.1899999999999997E-2</c:v>
                </c:pt>
                <c:pt idx="77">
                  <c:v>6.5799999999999997E-2</c:v>
                </c:pt>
                <c:pt idx="78">
                  <c:v>6.9599999999999995E-2</c:v>
                </c:pt>
                <c:pt idx="79">
                  <c:v>7.7399999999999997E-2</c:v>
                </c:pt>
                <c:pt idx="80">
                  <c:v>8.4900000000000003E-2</c:v>
                </c:pt>
                <c:pt idx="81">
                  <c:v>9.2300000000000007E-2</c:v>
                </c:pt>
                <c:pt idx="82">
                  <c:v>9.9500000000000005E-2</c:v>
                </c:pt>
                <c:pt idx="83">
                  <c:v>0.1066</c:v>
                </c:pt>
                <c:pt idx="84">
                  <c:v>0.1135</c:v>
                </c:pt>
                <c:pt idx="85">
                  <c:v>0.12669999999999998</c:v>
                </c:pt>
                <c:pt idx="86">
                  <c:v>0.13919999999999999</c:v>
                </c:pt>
                <c:pt idx="87">
                  <c:v>0.151</c:v>
                </c:pt>
                <c:pt idx="88">
                  <c:v>0.16209999999999999</c:v>
                </c:pt>
                <c:pt idx="89">
                  <c:v>0.17270000000000002</c:v>
                </c:pt>
                <c:pt idx="90">
                  <c:v>0.1827</c:v>
                </c:pt>
                <c:pt idx="91">
                  <c:v>0.1923</c:v>
                </c:pt>
                <c:pt idx="92">
                  <c:v>0.20139999999999997</c:v>
                </c:pt>
                <c:pt idx="93">
                  <c:v>0.21010000000000001</c:v>
                </c:pt>
                <c:pt idx="94">
                  <c:v>0.21840000000000001</c:v>
                </c:pt>
                <c:pt idx="95">
                  <c:v>0.22639999999999999</c:v>
                </c:pt>
                <c:pt idx="96">
                  <c:v>0.24129999999999999</c:v>
                </c:pt>
                <c:pt idx="97">
                  <c:v>0.25850000000000001</c:v>
                </c:pt>
                <c:pt idx="98">
                  <c:v>0.2742</c:v>
                </c:pt>
                <c:pt idx="99">
                  <c:v>0.28860000000000002</c:v>
                </c:pt>
                <c:pt idx="100">
                  <c:v>0.3019</c:v>
                </c:pt>
                <c:pt idx="101">
                  <c:v>0.31419999999999998</c:v>
                </c:pt>
                <c:pt idx="102">
                  <c:v>0.3256</c:v>
                </c:pt>
                <c:pt idx="103">
                  <c:v>0.33629999999999999</c:v>
                </c:pt>
                <c:pt idx="104">
                  <c:v>0.34620000000000001</c:v>
                </c:pt>
                <c:pt idx="105">
                  <c:v>0.36429999999999996</c:v>
                </c:pt>
                <c:pt idx="106">
                  <c:v>0.38019999999999998</c:v>
                </c:pt>
                <c:pt idx="107">
                  <c:v>0.39439999999999997</c:v>
                </c:pt>
                <c:pt idx="108">
                  <c:v>0.40720000000000001</c:v>
                </c:pt>
                <c:pt idx="109">
                  <c:v>0.41870000000000002</c:v>
                </c:pt>
                <c:pt idx="110">
                  <c:v>0.42919999999999997</c:v>
                </c:pt>
                <c:pt idx="111">
                  <c:v>0.44749999999999995</c:v>
                </c:pt>
                <c:pt idx="112">
                  <c:v>0.46310000000000001</c:v>
                </c:pt>
                <c:pt idx="113">
                  <c:v>0.47660000000000002</c:v>
                </c:pt>
                <c:pt idx="114">
                  <c:v>0.48840000000000006</c:v>
                </c:pt>
                <c:pt idx="115">
                  <c:v>0.49890000000000001</c:v>
                </c:pt>
                <c:pt idx="116">
                  <c:v>0.50829999999999997</c:v>
                </c:pt>
                <c:pt idx="117">
                  <c:v>0.51680000000000004</c:v>
                </c:pt>
                <c:pt idx="118">
                  <c:v>0.52449999999999997</c:v>
                </c:pt>
                <c:pt idx="119">
                  <c:v>0.53170000000000006</c:v>
                </c:pt>
                <c:pt idx="120">
                  <c:v>0.53820000000000001</c:v>
                </c:pt>
                <c:pt idx="121">
                  <c:v>0.54430000000000001</c:v>
                </c:pt>
                <c:pt idx="122">
                  <c:v>0.5554</c:v>
                </c:pt>
                <c:pt idx="123">
                  <c:v>0.5675</c:v>
                </c:pt>
                <c:pt idx="124">
                  <c:v>0.57820000000000005</c:v>
                </c:pt>
                <c:pt idx="125">
                  <c:v>0.58779999999999999</c:v>
                </c:pt>
                <c:pt idx="126">
                  <c:v>0.59650000000000003</c:v>
                </c:pt>
                <c:pt idx="127">
                  <c:v>0.60460000000000003</c:v>
                </c:pt>
                <c:pt idx="128">
                  <c:v>0.61210000000000009</c:v>
                </c:pt>
                <c:pt idx="129">
                  <c:v>0.61909999999999998</c:v>
                </c:pt>
                <c:pt idx="130">
                  <c:v>0.62569999999999992</c:v>
                </c:pt>
                <c:pt idx="131">
                  <c:v>0.6381</c:v>
                </c:pt>
                <c:pt idx="132">
                  <c:v>0.64949999999999997</c:v>
                </c:pt>
                <c:pt idx="133">
                  <c:v>0.66010000000000002</c:v>
                </c:pt>
                <c:pt idx="134">
                  <c:v>0.67020000000000002</c:v>
                </c:pt>
                <c:pt idx="135">
                  <c:v>0.67979999999999996</c:v>
                </c:pt>
                <c:pt idx="136">
                  <c:v>0.68910000000000005</c:v>
                </c:pt>
                <c:pt idx="137">
                  <c:v>0.70679999999999998</c:v>
                </c:pt>
                <c:pt idx="138">
                  <c:v>0.72370000000000001</c:v>
                </c:pt>
                <c:pt idx="139">
                  <c:v>0.74</c:v>
                </c:pt>
                <c:pt idx="140">
                  <c:v>0.75590000000000002</c:v>
                </c:pt>
                <c:pt idx="141">
                  <c:v>0.77149999999999996</c:v>
                </c:pt>
                <c:pt idx="142">
                  <c:v>0.78689999999999993</c:v>
                </c:pt>
                <c:pt idx="143">
                  <c:v>0.80220000000000002</c:v>
                </c:pt>
                <c:pt idx="144">
                  <c:v>0.8173999999999999</c:v>
                </c:pt>
                <c:pt idx="145">
                  <c:v>0.83260000000000001</c:v>
                </c:pt>
                <c:pt idx="146">
                  <c:v>0.8478</c:v>
                </c:pt>
                <c:pt idx="147">
                  <c:v>0.8630000000000001</c:v>
                </c:pt>
                <c:pt idx="148">
                  <c:v>0.89359999999999995</c:v>
                </c:pt>
                <c:pt idx="149">
                  <c:v>0.93219999999999992</c:v>
                </c:pt>
                <c:pt idx="150">
                  <c:v>0.97129999999999994</c:v>
                </c:pt>
                <c:pt idx="151" formatCode="0.00">
                  <c:v>1.01</c:v>
                </c:pt>
                <c:pt idx="152" formatCode="0.00">
                  <c:v>1.05</c:v>
                </c:pt>
                <c:pt idx="153" formatCode="0.00">
                  <c:v>1.0900000000000001</c:v>
                </c:pt>
                <c:pt idx="154" formatCode="0.00">
                  <c:v>1.1299999999999999</c:v>
                </c:pt>
                <c:pt idx="155" formatCode="0.00">
                  <c:v>1.18</c:v>
                </c:pt>
                <c:pt idx="156" formatCode="0.00">
                  <c:v>1.22</c:v>
                </c:pt>
                <c:pt idx="157" formatCode="0.00">
                  <c:v>1.31</c:v>
                </c:pt>
                <c:pt idx="158" formatCode="0.00">
                  <c:v>1.4</c:v>
                </c:pt>
                <c:pt idx="159" formatCode="0.00">
                  <c:v>1.5</c:v>
                </c:pt>
                <c:pt idx="160" formatCode="0.00">
                  <c:v>1.6</c:v>
                </c:pt>
                <c:pt idx="161" formatCode="0.00">
                  <c:v>1.7</c:v>
                </c:pt>
                <c:pt idx="162" formatCode="0.00">
                  <c:v>1.81</c:v>
                </c:pt>
                <c:pt idx="163" formatCode="0.00">
                  <c:v>2.04</c:v>
                </c:pt>
                <c:pt idx="164" formatCode="0.00">
                  <c:v>2.2799999999999998</c:v>
                </c:pt>
                <c:pt idx="165" formatCode="0.00">
                  <c:v>2.54</c:v>
                </c:pt>
                <c:pt idx="166" formatCode="0.00">
                  <c:v>2.81</c:v>
                </c:pt>
                <c:pt idx="167" formatCode="0.00">
                  <c:v>3.1</c:v>
                </c:pt>
                <c:pt idx="168" formatCode="0.00">
                  <c:v>3.4</c:v>
                </c:pt>
                <c:pt idx="169" formatCode="0.00">
                  <c:v>3.71</c:v>
                </c:pt>
                <c:pt idx="170" formatCode="0.00">
                  <c:v>4.03</c:v>
                </c:pt>
                <c:pt idx="171" formatCode="0.00">
                  <c:v>4.37</c:v>
                </c:pt>
                <c:pt idx="172" formatCode="0.00">
                  <c:v>4.72</c:v>
                </c:pt>
                <c:pt idx="173" formatCode="0.00">
                  <c:v>5.08</c:v>
                </c:pt>
                <c:pt idx="174" formatCode="0.00">
                  <c:v>5.84</c:v>
                </c:pt>
                <c:pt idx="175" formatCode="0.00">
                  <c:v>6.86</c:v>
                </c:pt>
                <c:pt idx="176" formatCode="0.00">
                  <c:v>7.95</c:v>
                </c:pt>
                <c:pt idx="177" formatCode="0.00">
                  <c:v>9.11</c:v>
                </c:pt>
                <c:pt idx="178" formatCode="0.00">
                  <c:v>10.33</c:v>
                </c:pt>
                <c:pt idx="179" formatCode="0.00">
                  <c:v>11.62</c:v>
                </c:pt>
                <c:pt idx="180" formatCode="0.00">
                  <c:v>12.97</c:v>
                </c:pt>
                <c:pt idx="181" formatCode="0.00">
                  <c:v>14.38</c:v>
                </c:pt>
                <c:pt idx="182" formatCode="0.00">
                  <c:v>15.85</c:v>
                </c:pt>
                <c:pt idx="183" formatCode="0.00">
                  <c:v>18.96</c:v>
                </c:pt>
                <c:pt idx="184" formatCode="0.00">
                  <c:v>22.27</c:v>
                </c:pt>
                <c:pt idx="185" formatCode="0.00">
                  <c:v>25.78</c:v>
                </c:pt>
                <c:pt idx="186" formatCode="0.00">
                  <c:v>29.47</c:v>
                </c:pt>
                <c:pt idx="187" formatCode="0.00">
                  <c:v>33.33</c:v>
                </c:pt>
                <c:pt idx="188" formatCode="0.00">
                  <c:v>37.340000000000003</c:v>
                </c:pt>
                <c:pt idx="189" formatCode="0.00">
                  <c:v>45.82</c:v>
                </c:pt>
                <c:pt idx="190" formatCode="0.00">
                  <c:v>54.82</c:v>
                </c:pt>
                <c:pt idx="191" formatCode="0.00">
                  <c:v>64.28</c:v>
                </c:pt>
                <c:pt idx="192" formatCode="0.00">
                  <c:v>74.150000000000006</c:v>
                </c:pt>
                <c:pt idx="193" formatCode="0.00">
                  <c:v>84.38</c:v>
                </c:pt>
                <c:pt idx="194" formatCode="0.00">
                  <c:v>94.93</c:v>
                </c:pt>
                <c:pt idx="195" formatCode="0.00">
                  <c:v>105.76</c:v>
                </c:pt>
                <c:pt idx="196" formatCode="0.00">
                  <c:v>116.83</c:v>
                </c:pt>
                <c:pt idx="197" formatCode="0.00">
                  <c:v>128.11000000000001</c:v>
                </c:pt>
                <c:pt idx="198" formatCode="0.00">
                  <c:v>139.58000000000001</c:v>
                </c:pt>
                <c:pt idx="199" formatCode="0.00">
                  <c:v>151.21</c:v>
                </c:pt>
                <c:pt idx="200" formatCode="0.00">
                  <c:v>174.88</c:v>
                </c:pt>
                <c:pt idx="201" formatCode="0.00">
                  <c:v>205.03</c:v>
                </c:pt>
                <c:pt idx="202" formatCode="0.00">
                  <c:v>235.59</c:v>
                </c:pt>
                <c:pt idx="203" formatCode="0.00">
                  <c:v>266.38</c:v>
                </c:pt>
                <c:pt idx="204" formatCode="0.00">
                  <c:v>297.25</c:v>
                </c:pt>
                <c:pt idx="205" formatCode="0.00">
                  <c:v>328.1</c:v>
                </c:pt>
                <c:pt idx="206" formatCode="0.00">
                  <c:v>358.84</c:v>
                </c:pt>
                <c:pt idx="207" formatCode="0.00">
                  <c:v>389.4</c:v>
                </c:pt>
                <c:pt idx="208" formatCode="0.00">
                  <c:v>419.73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8424"/>
        <c:axId val="480848816"/>
      </c:scatterChart>
      <c:valAx>
        <c:axId val="4808484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8816"/>
        <c:crosses val="autoZero"/>
        <c:crossBetween val="midCat"/>
        <c:majorUnit val="10"/>
      </c:valAx>
      <c:valAx>
        <c:axId val="4808488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84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srim40Ar_C!$P$5</c:f>
          <c:strCache>
            <c:ptCount val="1"/>
            <c:pt idx="0">
              <c:v>srim40Ar_C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srim40Ar_C!$E$20:$E$228</c:f>
              <c:numCache>
                <c:formatCode>0.000E+00</c:formatCode>
                <c:ptCount val="209"/>
                <c:pt idx="0">
                  <c:v>0.1817</c:v>
                </c:pt>
                <c:pt idx="1">
                  <c:v>0.1928</c:v>
                </c:pt>
                <c:pt idx="2">
                  <c:v>0.20319999999999999</c:v>
                </c:pt>
                <c:pt idx="3">
                  <c:v>0.21310000000000001</c:v>
                </c:pt>
                <c:pt idx="4">
                  <c:v>0.22259999999999999</c:v>
                </c:pt>
                <c:pt idx="5">
                  <c:v>0.23169999999999999</c:v>
                </c:pt>
                <c:pt idx="6">
                  <c:v>0.2404</c:v>
                </c:pt>
                <c:pt idx="7">
                  <c:v>0.25700000000000001</c:v>
                </c:pt>
                <c:pt idx="8">
                  <c:v>0.27260000000000001</c:v>
                </c:pt>
                <c:pt idx="9">
                  <c:v>0.28739999999999999</c:v>
                </c:pt>
                <c:pt idx="10">
                  <c:v>0.3014</c:v>
                </c:pt>
                <c:pt idx="11">
                  <c:v>0.31480000000000002</c:v>
                </c:pt>
                <c:pt idx="12">
                  <c:v>0.3276</c:v>
                </c:pt>
                <c:pt idx="13">
                  <c:v>0.34</c:v>
                </c:pt>
                <c:pt idx="14">
                  <c:v>0.35189999999999999</c:v>
                </c:pt>
                <c:pt idx="15">
                  <c:v>0.36349999999999999</c:v>
                </c:pt>
                <c:pt idx="16">
                  <c:v>0.37469999999999998</c:v>
                </c:pt>
                <c:pt idx="17">
                  <c:v>0.38550000000000001</c:v>
                </c:pt>
                <c:pt idx="18">
                  <c:v>0.40639999999999998</c:v>
                </c:pt>
                <c:pt idx="19">
                  <c:v>0.43099999999999999</c:v>
                </c:pt>
                <c:pt idx="20">
                  <c:v>0.45429999999999998</c:v>
                </c:pt>
                <c:pt idx="21">
                  <c:v>0.47649999999999998</c:v>
                </c:pt>
                <c:pt idx="22">
                  <c:v>0.49769999999999998</c:v>
                </c:pt>
                <c:pt idx="23">
                  <c:v>0.51800000000000002</c:v>
                </c:pt>
                <c:pt idx="24">
                  <c:v>0.53759999999999997</c:v>
                </c:pt>
                <c:pt idx="25">
                  <c:v>0.55649999999999999</c:v>
                </c:pt>
                <c:pt idx="26">
                  <c:v>0.57469999999999999</c:v>
                </c:pt>
                <c:pt idx="27">
                  <c:v>0.60960000000000003</c:v>
                </c:pt>
                <c:pt idx="28">
                  <c:v>0.64249999999999996</c:v>
                </c:pt>
                <c:pt idx="29">
                  <c:v>0.67390000000000005</c:v>
                </c:pt>
                <c:pt idx="30">
                  <c:v>0.70389999999999997</c:v>
                </c:pt>
                <c:pt idx="31">
                  <c:v>0.73260000000000003</c:v>
                </c:pt>
                <c:pt idx="32">
                  <c:v>0.76029999999999998</c:v>
                </c:pt>
                <c:pt idx="33">
                  <c:v>0.81279999999999997</c:v>
                </c:pt>
                <c:pt idx="34">
                  <c:v>0.86209999999999998</c:v>
                </c:pt>
                <c:pt idx="35">
                  <c:v>0.90869999999999995</c:v>
                </c:pt>
                <c:pt idx="36">
                  <c:v>0.95299999999999996</c:v>
                </c:pt>
                <c:pt idx="37">
                  <c:v>0.99539999999999995</c:v>
                </c:pt>
                <c:pt idx="38">
                  <c:v>1.036</c:v>
                </c:pt>
                <c:pt idx="39">
                  <c:v>1.075</c:v>
                </c:pt>
                <c:pt idx="40">
                  <c:v>1.113</c:v>
                </c:pt>
                <c:pt idx="41">
                  <c:v>1.149</c:v>
                </c:pt>
                <c:pt idx="42">
                  <c:v>1.1850000000000001</c:v>
                </c:pt>
                <c:pt idx="43">
                  <c:v>1.2190000000000001</c:v>
                </c:pt>
                <c:pt idx="44">
                  <c:v>1.2849999999999999</c:v>
                </c:pt>
                <c:pt idx="45">
                  <c:v>1.363</c:v>
                </c:pt>
                <c:pt idx="46">
                  <c:v>1.4370000000000001</c:v>
                </c:pt>
                <c:pt idx="47">
                  <c:v>1.5069999999999999</c:v>
                </c:pt>
                <c:pt idx="48">
                  <c:v>1.5740000000000001</c:v>
                </c:pt>
                <c:pt idx="49">
                  <c:v>1.6379999999999999</c:v>
                </c:pt>
                <c:pt idx="50">
                  <c:v>1.7</c:v>
                </c:pt>
                <c:pt idx="51">
                  <c:v>1.76</c:v>
                </c:pt>
                <c:pt idx="52">
                  <c:v>1.8169999999999999</c:v>
                </c:pt>
                <c:pt idx="53">
                  <c:v>1.9279999999999999</c:v>
                </c:pt>
                <c:pt idx="54">
                  <c:v>2.032</c:v>
                </c:pt>
                <c:pt idx="55">
                  <c:v>2.1309999999999998</c:v>
                </c:pt>
                <c:pt idx="56">
                  <c:v>2.226</c:v>
                </c:pt>
                <c:pt idx="57">
                  <c:v>2.3170000000000002</c:v>
                </c:pt>
                <c:pt idx="58">
                  <c:v>2.4039999999999999</c:v>
                </c:pt>
                <c:pt idx="59">
                  <c:v>2.57</c:v>
                </c:pt>
                <c:pt idx="60">
                  <c:v>2.6589999999999998</c:v>
                </c:pt>
                <c:pt idx="61">
                  <c:v>2.7589999999999999</c:v>
                </c:pt>
                <c:pt idx="62">
                  <c:v>2.8620000000000001</c:v>
                </c:pt>
                <c:pt idx="63">
                  <c:v>2.9630000000000001</c:v>
                </c:pt>
                <c:pt idx="64">
                  <c:v>3.0609999999999999</c:v>
                </c:pt>
                <c:pt idx="65">
                  <c:v>3.153</c:v>
                </c:pt>
                <c:pt idx="66">
                  <c:v>3.2410000000000001</c:v>
                </c:pt>
                <c:pt idx="67">
                  <c:v>3.323</c:v>
                </c:pt>
                <c:pt idx="68">
                  <c:v>3.4009999999999998</c:v>
                </c:pt>
                <c:pt idx="69">
                  <c:v>3.4750000000000001</c:v>
                </c:pt>
                <c:pt idx="70">
                  <c:v>3.6110000000000002</c:v>
                </c:pt>
                <c:pt idx="71">
                  <c:v>3.7650000000000001</c:v>
                </c:pt>
                <c:pt idx="72">
                  <c:v>3.9039999999999999</c:v>
                </c:pt>
                <c:pt idx="73">
                  <c:v>4.0330000000000004</c:v>
                </c:pt>
                <c:pt idx="74">
                  <c:v>4.1520000000000001</c:v>
                </c:pt>
                <c:pt idx="75">
                  <c:v>4.2640000000000002</c:v>
                </c:pt>
                <c:pt idx="76">
                  <c:v>4.37</c:v>
                </c:pt>
                <c:pt idx="77">
                  <c:v>4.47</c:v>
                </c:pt>
                <c:pt idx="78">
                  <c:v>4.5650000000000004</c:v>
                </c:pt>
                <c:pt idx="79">
                  <c:v>4.7409999999999997</c:v>
                </c:pt>
                <c:pt idx="80">
                  <c:v>4.9050000000000002</c:v>
                </c:pt>
                <c:pt idx="81">
                  <c:v>5.0579999999999998</c:v>
                </c:pt>
                <c:pt idx="82">
                  <c:v>5.2060000000000004</c:v>
                </c:pt>
                <c:pt idx="83">
                  <c:v>5.35</c:v>
                </c:pt>
                <c:pt idx="84">
                  <c:v>5.4930000000000003</c:v>
                </c:pt>
                <c:pt idx="85">
                  <c:v>5.7759999999999998</c:v>
                </c:pt>
                <c:pt idx="86">
                  <c:v>6.056</c:v>
                </c:pt>
                <c:pt idx="87">
                  <c:v>6.3319999999999999</c:v>
                </c:pt>
                <c:pt idx="88">
                  <c:v>6.6020000000000003</c:v>
                </c:pt>
                <c:pt idx="89">
                  <c:v>6.8650000000000002</c:v>
                </c:pt>
                <c:pt idx="90">
                  <c:v>7.1189999999999998</c:v>
                </c:pt>
                <c:pt idx="91">
                  <c:v>7.3659999999999997</c:v>
                </c:pt>
                <c:pt idx="92">
                  <c:v>7.6050000000000004</c:v>
                </c:pt>
                <c:pt idx="93">
                  <c:v>7.8369999999999997</c:v>
                </c:pt>
                <c:pt idx="94">
                  <c:v>8.0619999999999994</c:v>
                </c:pt>
                <c:pt idx="95">
                  <c:v>8.282</c:v>
                </c:pt>
                <c:pt idx="96">
                  <c:v>8.7050000000000001</c:v>
                </c:pt>
                <c:pt idx="97">
                  <c:v>9.2110000000000003</c:v>
                </c:pt>
                <c:pt idx="98">
                  <c:v>9.6969999999999992</c:v>
                </c:pt>
                <c:pt idx="99">
                  <c:v>10.17</c:v>
                </c:pt>
                <c:pt idx="100">
                  <c:v>10.62</c:v>
                </c:pt>
                <c:pt idx="101">
                  <c:v>11.07</c:v>
                </c:pt>
                <c:pt idx="102">
                  <c:v>11.51</c:v>
                </c:pt>
                <c:pt idx="103">
                  <c:v>11.94</c:v>
                </c:pt>
                <c:pt idx="104">
                  <c:v>12.37</c:v>
                </c:pt>
                <c:pt idx="105">
                  <c:v>13.2</c:v>
                </c:pt>
                <c:pt idx="106">
                  <c:v>14</c:v>
                </c:pt>
                <c:pt idx="107">
                  <c:v>14.77</c:v>
                </c:pt>
                <c:pt idx="108">
                  <c:v>15.51</c:v>
                </c:pt>
                <c:pt idx="109">
                  <c:v>16.21</c:v>
                </c:pt>
                <c:pt idx="110">
                  <c:v>16.88</c:v>
                </c:pt>
                <c:pt idx="111">
                  <c:v>18.12</c:v>
                </c:pt>
                <c:pt idx="112">
                  <c:v>19.22</c:v>
                </c:pt>
                <c:pt idx="113">
                  <c:v>20.2</c:v>
                </c:pt>
                <c:pt idx="114">
                  <c:v>21.06</c:v>
                </c:pt>
                <c:pt idx="115">
                  <c:v>21.8</c:v>
                </c:pt>
                <c:pt idx="116">
                  <c:v>22.46</c:v>
                </c:pt>
                <c:pt idx="117">
                  <c:v>23.02</c:v>
                </c:pt>
                <c:pt idx="118">
                  <c:v>23.51</c:v>
                </c:pt>
                <c:pt idx="119">
                  <c:v>23.94</c:v>
                </c:pt>
                <c:pt idx="120">
                  <c:v>24.3</c:v>
                </c:pt>
                <c:pt idx="121">
                  <c:v>24.61</c:v>
                </c:pt>
                <c:pt idx="122">
                  <c:v>25.1</c:v>
                </c:pt>
                <c:pt idx="123">
                  <c:v>25.51</c:v>
                </c:pt>
                <c:pt idx="124">
                  <c:v>25.76</c:v>
                </c:pt>
                <c:pt idx="125">
                  <c:v>25.88</c:v>
                </c:pt>
                <c:pt idx="126">
                  <c:v>25.92</c:v>
                </c:pt>
                <c:pt idx="127">
                  <c:v>25.89</c:v>
                </c:pt>
                <c:pt idx="128">
                  <c:v>25.81</c:v>
                </c:pt>
                <c:pt idx="129">
                  <c:v>25.69</c:v>
                </c:pt>
                <c:pt idx="130">
                  <c:v>25.54</c:v>
                </c:pt>
                <c:pt idx="131">
                  <c:v>25.2</c:v>
                </c:pt>
                <c:pt idx="132">
                  <c:v>24.8</c:v>
                </c:pt>
                <c:pt idx="133">
                  <c:v>24.39</c:v>
                </c:pt>
                <c:pt idx="134">
                  <c:v>23.97</c:v>
                </c:pt>
                <c:pt idx="135">
                  <c:v>23.54</c:v>
                </c:pt>
                <c:pt idx="136">
                  <c:v>23.12</c:v>
                </c:pt>
                <c:pt idx="137">
                  <c:v>22.31</c:v>
                </c:pt>
                <c:pt idx="138">
                  <c:v>21.73</c:v>
                </c:pt>
                <c:pt idx="139">
                  <c:v>20.98</c:v>
                </c:pt>
                <c:pt idx="140">
                  <c:v>20.350000000000001</c:v>
                </c:pt>
                <c:pt idx="141">
                  <c:v>19.77</c:v>
                </c:pt>
                <c:pt idx="142">
                  <c:v>19.22</c:v>
                </c:pt>
                <c:pt idx="143">
                  <c:v>18.7</c:v>
                </c:pt>
                <c:pt idx="144">
                  <c:v>18.21</c:v>
                </c:pt>
                <c:pt idx="145">
                  <c:v>17.75</c:v>
                </c:pt>
                <c:pt idx="146">
                  <c:v>17.3</c:v>
                </c:pt>
                <c:pt idx="147">
                  <c:v>16.89</c:v>
                </c:pt>
                <c:pt idx="148">
                  <c:v>16.11</c:v>
                </c:pt>
                <c:pt idx="149">
                  <c:v>15.24</c:v>
                </c:pt>
                <c:pt idx="150">
                  <c:v>14.47</c:v>
                </c:pt>
                <c:pt idx="151">
                  <c:v>13.77</c:v>
                </c:pt>
                <c:pt idx="152">
                  <c:v>13.14</c:v>
                </c:pt>
                <c:pt idx="153">
                  <c:v>12.58</c:v>
                </c:pt>
                <c:pt idx="154">
                  <c:v>12.06</c:v>
                </c:pt>
                <c:pt idx="155">
                  <c:v>11.6</c:v>
                </c:pt>
                <c:pt idx="156">
                  <c:v>11.17</c:v>
                </c:pt>
                <c:pt idx="157">
                  <c:v>10.41</c:v>
                </c:pt>
                <c:pt idx="158">
                  <c:v>9.7690000000000001</c:v>
                </c:pt>
                <c:pt idx="159">
                  <c:v>9.2119999999999997</c:v>
                </c:pt>
                <c:pt idx="160">
                  <c:v>8.7260000000000009</c:v>
                </c:pt>
                <c:pt idx="161">
                  <c:v>8.2959999999999994</c:v>
                </c:pt>
                <c:pt idx="162">
                  <c:v>7.9130000000000003</c:v>
                </c:pt>
                <c:pt idx="163">
                  <c:v>7.2560000000000002</c:v>
                </c:pt>
                <c:pt idx="164">
                  <c:v>6.7060000000000004</c:v>
                </c:pt>
                <c:pt idx="165">
                  <c:v>6.2329999999999997</c:v>
                </c:pt>
                <c:pt idx="166">
                  <c:v>5.8159999999999998</c:v>
                </c:pt>
                <c:pt idx="167">
                  <c:v>5.44</c:v>
                </c:pt>
                <c:pt idx="168">
                  <c:v>5.1280000000000001</c:v>
                </c:pt>
                <c:pt idx="169">
                  <c:v>4.8550000000000004</c:v>
                </c:pt>
                <c:pt idx="170">
                  <c:v>4.6139999999999999</c:v>
                </c:pt>
                <c:pt idx="171">
                  <c:v>4.3979999999999997</c:v>
                </c:pt>
                <c:pt idx="172">
                  <c:v>4.2050000000000001</c:v>
                </c:pt>
                <c:pt idx="173">
                  <c:v>4.03</c:v>
                </c:pt>
                <c:pt idx="174">
                  <c:v>3.718</c:v>
                </c:pt>
                <c:pt idx="175">
                  <c:v>3.3919999999999999</c:v>
                </c:pt>
                <c:pt idx="176">
                  <c:v>3.125</c:v>
                </c:pt>
                <c:pt idx="177">
                  <c:v>2.903</c:v>
                </c:pt>
                <c:pt idx="178">
                  <c:v>2.7149999999999999</c:v>
                </c:pt>
                <c:pt idx="179">
                  <c:v>2.5539999999999998</c:v>
                </c:pt>
                <c:pt idx="180">
                  <c:v>2.415</c:v>
                </c:pt>
                <c:pt idx="181">
                  <c:v>2.2919999999999998</c:v>
                </c:pt>
                <c:pt idx="182">
                  <c:v>2.1850000000000001</c:v>
                </c:pt>
                <c:pt idx="183">
                  <c:v>2.0030000000000001</c:v>
                </c:pt>
                <c:pt idx="184">
                  <c:v>1.855</c:v>
                </c:pt>
                <c:pt idx="185">
                  <c:v>1.7330000000000001</c:v>
                </c:pt>
                <c:pt idx="186">
                  <c:v>1.63</c:v>
                </c:pt>
                <c:pt idx="187">
                  <c:v>1.5429999999999999</c:v>
                </c:pt>
                <c:pt idx="188">
                  <c:v>1.4670000000000001</c:v>
                </c:pt>
                <c:pt idx="189">
                  <c:v>1.343</c:v>
                </c:pt>
                <c:pt idx="190">
                  <c:v>1.246</c:v>
                </c:pt>
                <c:pt idx="191">
                  <c:v>1.167</c:v>
                </c:pt>
                <c:pt idx="192">
                  <c:v>1.103</c:v>
                </c:pt>
                <c:pt idx="193">
                  <c:v>1.0489999999999999</c:v>
                </c:pt>
                <c:pt idx="194">
                  <c:v>1.004</c:v>
                </c:pt>
                <c:pt idx="195">
                  <c:v>0.96440000000000003</c:v>
                </c:pt>
                <c:pt idx="196">
                  <c:v>0.93049999999999999</c:v>
                </c:pt>
                <c:pt idx="197">
                  <c:v>0.90100000000000002</c:v>
                </c:pt>
                <c:pt idx="198">
                  <c:v>0.87490000000000001</c:v>
                </c:pt>
                <c:pt idx="199">
                  <c:v>0.8518</c:v>
                </c:pt>
                <c:pt idx="200">
                  <c:v>0.81279999999999997</c:v>
                </c:pt>
                <c:pt idx="201">
                  <c:v>0.7742</c:v>
                </c:pt>
                <c:pt idx="202">
                  <c:v>0.74380000000000002</c:v>
                </c:pt>
                <c:pt idx="203">
                  <c:v>0.71930000000000005</c:v>
                </c:pt>
                <c:pt idx="204">
                  <c:v>0.69940000000000002</c:v>
                </c:pt>
                <c:pt idx="205">
                  <c:v>0.68279999999999996</c:v>
                </c:pt>
                <c:pt idx="206">
                  <c:v>0.66900000000000004</c:v>
                </c:pt>
                <c:pt idx="207">
                  <c:v>0.65739999999999998</c:v>
                </c:pt>
                <c:pt idx="208">
                  <c:v>0.64739999999999998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srim40Ar_C!$F$20:$F$228</c:f>
              <c:numCache>
                <c:formatCode>0.000E+00</c:formatCode>
                <c:ptCount val="209"/>
                <c:pt idx="0">
                  <c:v>1.5349999999999999</c:v>
                </c:pt>
                <c:pt idx="1">
                  <c:v>1.61</c:v>
                </c:pt>
                <c:pt idx="2">
                  <c:v>1.6779999999999999</c:v>
                </c:pt>
                <c:pt idx="3">
                  <c:v>1.7410000000000001</c:v>
                </c:pt>
                <c:pt idx="4">
                  <c:v>1.8</c:v>
                </c:pt>
                <c:pt idx="5">
                  <c:v>1.8540000000000001</c:v>
                </c:pt>
                <c:pt idx="6">
                  <c:v>1.905</c:v>
                </c:pt>
                <c:pt idx="7">
                  <c:v>1.998</c:v>
                </c:pt>
                <c:pt idx="8">
                  <c:v>2.0819999999999999</c:v>
                </c:pt>
                <c:pt idx="9">
                  <c:v>2.157</c:v>
                </c:pt>
                <c:pt idx="10">
                  <c:v>2.2250000000000001</c:v>
                </c:pt>
                <c:pt idx="11">
                  <c:v>2.2879999999999998</c:v>
                </c:pt>
                <c:pt idx="12">
                  <c:v>2.3460000000000001</c:v>
                </c:pt>
                <c:pt idx="13">
                  <c:v>2.4</c:v>
                </c:pt>
                <c:pt idx="14">
                  <c:v>2.4500000000000002</c:v>
                </c:pt>
                <c:pt idx="15">
                  <c:v>2.496</c:v>
                </c:pt>
                <c:pt idx="16">
                  <c:v>2.54</c:v>
                </c:pt>
                <c:pt idx="17">
                  <c:v>2.581</c:v>
                </c:pt>
                <c:pt idx="18">
                  <c:v>2.6560000000000001</c:v>
                </c:pt>
                <c:pt idx="19">
                  <c:v>2.7389999999999999</c:v>
                </c:pt>
                <c:pt idx="20">
                  <c:v>2.8109999999999999</c:v>
                </c:pt>
                <c:pt idx="21">
                  <c:v>2.8759999999999999</c:v>
                </c:pt>
                <c:pt idx="22">
                  <c:v>2.9340000000000002</c:v>
                </c:pt>
                <c:pt idx="23">
                  <c:v>2.9870000000000001</c:v>
                </c:pt>
                <c:pt idx="24">
                  <c:v>3.0339999999999998</c:v>
                </c:pt>
                <c:pt idx="25">
                  <c:v>3.077</c:v>
                </c:pt>
                <c:pt idx="26">
                  <c:v>3.1160000000000001</c:v>
                </c:pt>
                <c:pt idx="27">
                  <c:v>3.1850000000000001</c:v>
                </c:pt>
                <c:pt idx="28">
                  <c:v>3.2440000000000002</c:v>
                </c:pt>
                <c:pt idx="29">
                  <c:v>3.294</c:v>
                </c:pt>
                <c:pt idx="30">
                  <c:v>3.3370000000000002</c:v>
                </c:pt>
                <c:pt idx="31">
                  <c:v>3.375</c:v>
                </c:pt>
                <c:pt idx="32">
                  <c:v>3.407</c:v>
                </c:pt>
                <c:pt idx="33">
                  <c:v>3.46</c:v>
                </c:pt>
                <c:pt idx="34">
                  <c:v>3.5009999999999999</c:v>
                </c:pt>
                <c:pt idx="35">
                  <c:v>3.532</c:v>
                </c:pt>
                <c:pt idx="36">
                  <c:v>3.5550000000000002</c:v>
                </c:pt>
                <c:pt idx="37">
                  <c:v>3.5720000000000001</c:v>
                </c:pt>
                <c:pt idx="38">
                  <c:v>3.5840000000000001</c:v>
                </c:pt>
                <c:pt idx="39">
                  <c:v>3.5920000000000001</c:v>
                </c:pt>
                <c:pt idx="40">
                  <c:v>3.597</c:v>
                </c:pt>
                <c:pt idx="41">
                  <c:v>3.5979999999999999</c:v>
                </c:pt>
                <c:pt idx="42">
                  <c:v>3.5979999999999999</c:v>
                </c:pt>
                <c:pt idx="43">
                  <c:v>3.5950000000000002</c:v>
                </c:pt>
                <c:pt idx="44">
                  <c:v>3.585</c:v>
                </c:pt>
                <c:pt idx="45">
                  <c:v>3.5659999999999998</c:v>
                </c:pt>
                <c:pt idx="46">
                  <c:v>3.5409999999999999</c:v>
                </c:pt>
                <c:pt idx="47">
                  <c:v>3.5129999999999999</c:v>
                </c:pt>
                <c:pt idx="48">
                  <c:v>3.4820000000000002</c:v>
                </c:pt>
                <c:pt idx="49">
                  <c:v>3.4489999999999998</c:v>
                </c:pt>
                <c:pt idx="50">
                  <c:v>3.415</c:v>
                </c:pt>
                <c:pt idx="51">
                  <c:v>3.3809999999999998</c:v>
                </c:pt>
                <c:pt idx="52">
                  <c:v>3.3460000000000001</c:v>
                </c:pt>
                <c:pt idx="53">
                  <c:v>3.2770000000000001</c:v>
                </c:pt>
                <c:pt idx="54">
                  <c:v>3.2080000000000002</c:v>
                </c:pt>
                <c:pt idx="55">
                  <c:v>3.141</c:v>
                </c:pt>
                <c:pt idx="56">
                  <c:v>3.0760000000000001</c:v>
                </c:pt>
                <c:pt idx="57">
                  <c:v>3.0139999999999998</c:v>
                </c:pt>
                <c:pt idx="58">
                  <c:v>2.9540000000000002</c:v>
                </c:pt>
                <c:pt idx="59">
                  <c:v>2.84</c:v>
                </c:pt>
                <c:pt idx="60">
                  <c:v>2.7360000000000002</c:v>
                </c:pt>
                <c:pt idx="61">
                  <c:v>2.64</c:v>
                </c:pt>
                <c:pt idx="62">
                  <c:v>2.5510000000000002</c:v>
                </c:pt>
                <c:pt idx="63">
                  <c:v>2.4689999999999999</c:v>
                </c:pt>
                <c:pt idx="64">
                  <c:v>2.3919999999999999</c:v>
                </c:pt>
                <c:pt idx="65">
                  <c:v>2.3210000000000002</c:v>
                </c:pt>
                <c:pt idx="66">
                  <c:v>2.2549999999999999</c:v>
                </c:pt>
                <c:pt idx="67">
                  <c:v>2.1930000000000001</c:v>
                </c:pt>
                <c:pt idx="68">
                  <c:v>2.1349999999999998</c:v>
                </c:pt>
                <c:pt idx="69">
                  <c:v>2.08</c:v>
                </c:pt>
                <c:pt idx="70">
                  <c:v>1.9810000000000001</c:v>
                </c:pt>
                <c:pt idx="71">
                  <c:v>1.871</c:v>
                </c:pt>
                <c:pt idx="72">
                  <c:v>1.774</c:v>
                </c:pt>
                <c:pt idx="73">
                  <c:v>1.6890000000000001</c:v>
                </c:pt>
                <c:pt idx="74">
                  <c:v>1.6120000000000001</c:v>
                </c:pt>
                <c:pt idx="75">
                  <c:v>1.544</c:v>
                </c:pt>
                <c:pt idx="76">
                  <c:v>1.482</c:v>
                </c:pt>
                <c:pt idx="77">
                  <c:v>1.425</c:v>
                </c:pt>
                <c:pt idx="78">
                  <c:v>1.373</c:v>
                </c:pt>
                <c:pt idx="79">
                  <c:v>1.282</c:v>
                </c:pt>
                <c:pt idx="80">
                  <c:v>1.204</c:v>
                </c:pt>
                <c:pt idx="81">
                  <c:v>1.1359999999999999</c:v>
                </c:pt>
                <c:pt idx="82">
                  <c:v>1.0760000000000001</c:v>
                </c:pt>
                <c:pt idx="83">
                  <c:v>1.0229999999999999</c:v>
                </c:pt>
                <c:pt idx="84">
                  <c:v>0.97570000000000001</c:v>
                </c:pt>
                <c:pt idx="85">
                  <c:v>0.89470000000000005</c:v>
                </c:pt>
                <c:pt idx="86">
                  <c:v>0.82769999999999999</c:v>
                </c:pt>
                <c:pt idx="87">
                  <c:v>0.77110000000000001</c:v>
                </c:pt>
                <c:pt idx="88">
                  <c:v>0.72270000000000001</c:v>
                </c:pt>
                <c:pt idx="89">
                  <c:v>0.68069999999999997</c:v>
                </c:pt>
                <c:pt idx="90">
                  <c:v>0.64380000000000004</c:v>
                </c:pt>
                <c:pt idx="91">
                  <c:v>0.61119999999999997</c:v>
                </c:pt>
                <c:pt idx="92">
                  <c:v>0.58209999999999995</c:v>
                </c:pt>
                <c:pt idx="93">
                  <c:v>0.55600000000000005</c:v>
                </c:pt>
                <c:pt idx="94">
                  <c:v>0.5323</c:v>
                </c:pt>
                <c:pt idx="95">
                  <c:v>0.51080000000000003</c:v>
                </c:pt>
                <c:pt idx="96">
                  <c:v>0.47320000000000001</c:v>
                </c:pt>
                <c:pt idx="97">
                  <c:v>0.434</c:v>
                </c:pt>
                <c:pt idx="98">
                  <c:v>0.40139999999999998</c:v>
                </c:pt>
                <c:pt idx="99">
                  <c:v>0.37380000000000002</c:v>
                </c:pt>
                <c:pt idx="100">
                  <c:v>0.35010000000000002</c:v>
                </c:pt>
                <c:pt idx="101">
                  <c:v>0.32950000000000002</c:v>
                </c:pt>
                <c:pt idx="102">
                  <c:v>0.31140000000000001</c:v>
                </c:pt>
                <c:pt idx="103">
                  <c:v>0.2954</c:v>
                </c:pt>
                <c:pt idx="104">
                  <c:v>0.28110000000000002</c:v>
                </c:pt>
                <c:pt idx="105">
                  <c:v>0.25659999999999999</c:v>
                </c:pt>
                <c:pt idx="106">
                  <c:v>0.2364</c:v>
                </c:pt>
                <c:pt idx="107">
                  <c:v>0.21940000000000001</c:v>
                </c:pt>
                <c:pt idx="108">
                  <c:v>0.2049</c:v>
                </c:pt>
                <c:pt idx="109">
                  <c:v>0.1923</c:v>
                </c:pt>
                <c:pt idx="110">
                  <c:v>0.18129999999999999</c:v>
                </c:pt>
                <c:pt idx="111">
                  <c:v>0.16289999999999999</c:v>
                </c:pt>
                <c:pt idx="112">
                  <c:v>0.1482</c:v>
                </c:pt>
                <c:pt idx="113">
                  <c:v>0.1361</c:v>
                </c:pt>
                <c:pt idx="114">
                  <c:v>0.126</c:v>
                </c:pt>
                <c:pt idx="115">
                  <c:v>0.1174</c:v>
                </c:pt>
                <c:pt idx="116">
                  <c:v>0.1099</c:v>
                </c:pt>
                <c:pt idx="117">
                  <c:v>0.10349999999999999</c:v>
                </c:pt>
                <c:pt idx="118">
                  <c:v>9.7739999999999994E-2</c:v>
                </c:pt>
                <c:pt idx="119">
                  <c:v>9.2679999999999998E-2</c:v>
                </c:pt>
                <c:pt idx="120">
                  <c:v>8.8150000000000006E-2</c:v>
                </c:pt>
                <c:pt idx="121">
                  <c:v>8.4070000000000006E-2</c:v>
                </c:pt>
                <c:pt idx="122">
                  <c:v>7.7030000000000001E-2</c:v>
                </c:pt>
                <c:pt idx="123">
                  <c:v>6.9819999999999993E-2</c:v>
                </c:pt>
                <c:pt idx="124">
                  <c:v>6.3930000000000001E-2</c:v>
                </c:pt>
                <c:pt idx="125">
                  <c:v>5.901E-2</c:v>
                </c:pt>
                <c:pt idx="126">
                  <c:v>5.484E-2</c:v>
                </c:pt>
                <c:pt idx="127">
                  <c:v>5.126E-2</c:v>
                </c:pt>
                <c:pt idx="128">
                  <c:v>4.8140000000000002E-2</c:v>
                </c:pt>
                <c:pt idx="129">
                  <c:v>4.5409999999999999E-2</c:v>
                </c:pt>
                <c:pt idx="130">
                  <c:v>4.2979999999999997E-2</c:v>
                </c:pt>
                <c:pt idx="131">
                  <c:v>3.8879999999999998E-2</c:v>
                </c:pt>
                <c:pt idx="132">
                  <c:v>3.5540000000000002E-2</c:v>
                </c:pt>
                <c:pt idx="133">
                  <c:v>3.2750000000000001E-2</c:v>
                </c:pt>
                <c:pt idx="134">
                  <c:v>3.04E-2</c:v>
                </c:pt>
                <c:pt idx="135">
                  <c:v>2.8379999999999999E-2</c:v>
                </c:pt>
                <c:pt idx="136">
                  <c:v>2.6620000000000001E-2</c:v>
                </c:pt>
                <c:pt idx="137">
                  <c:v>2.3720000000000001E-2</c:v>
                </c:pt>
                <c:pt idx="138">
                  <c:v>2.1420000000000002E-2</c:v>
                </c:pt>
                <c:pt idx="139">
                  <c:v>1.9550000000000001E-2</c:v>
                </c:pt>
                <c:pt idx="140">
                  <c:v>1.7999999999999999E-2</c:v>
                </c:pt>
                <c:pt idx="141">
                  <c:v>1.668E-2</c:v>
                </c:pt>
                <c:pt idx="142">
                  <c:v>1.5559999999999999E-2</c:v>
                </c:pt>
                <c:pt idx="143">
                  <c:v>1.4579999999999999E-2</c:v>
                </c:pt>
                <c:pt idx="144">
                  <c:v>1.3729999999999999E-2</c:v>
                </c:pt>
                <c:pt idx="145">
                  <c:v>1.2970000000000001E-2</c:v>
                </c:pt>
                <c:pt idx="146">
                  <c:v>1.23E-2</c:v>
                </c:pt>
                <c:pt idx="147">
                  <c:v>1.17E-2</c:v>
                </c:pt>
                <c:pt idx="148">
                  <c:v>1.0659999999999999E-2</c:v>
                </c:pt>
                <c:pt idx="149">
                  <c:v>9.6139999999999993E-3</c:v>
                </c:pt>
                <c:pt idx="150">
                  <c:v>8.7600000000000004E-3</c:v>
                </c:pt>
                <c:pt idx="151">
                  <c:v>8.0529999999999994E-3</c:v>
                </c:pt>
                <c:pt idx="152">
                  <c:v>7.456E-3</c:v>
                </c:pt>
                <c:pt idx="153">
                  <c:v>6.9449999999999998E-3</c:v>
                </c:pt>
                <c:pt idx="154">
                  <c:v>6.5040000000000002E-3</c:v>
                </c:pt>
                <c:pt idx="155">
                  <c:v>6.117E-3</c:v>
                </c:pt>
                <c:pt idx="156">
                  <c:v>5.7759999999999999E-3</c:v>
                </c:pt>
                <c:pt idx="157">
                  <c:v>5.2009999999999999E-3</c:v>
                </c:pt>
                <c:pt idx="158">
                  <c:v>4.7349999999999996E-3</c:v>
                </c:pt>
                <c:pt idx="159">
                  <c:v>4.3489999999999996E-3</c:v>
                </c:pt>
                <c:pt idx="160">
                  <c:v>4.0229999999999997E-3</c:v>
                </c:pt>
                <c:pt idx="161">
                  <c:v>3.7450000000000001E-3</c:v>
                </c:pt>
                <c:pt idx="162">
                  <c:v>3.5049999999999999E-3</c:v>
                </c:pt>
                <c:pt idx="163">
                  <c:v>3.1089999999999998E-3</c:v>
                </c:pt>
                <c:pt idx="164">
                  <c:v>2.797E-3</c:v>
                </c:pt>
                <c:pt idx="165">
                  <c:v>2.5439999999999998E-3</c:v>
                </c:pt>
                <c:pt idx="166">
                  <c:v>2.3349999999999998E-3</c:v>
                </c:pt>
                <c:pt idx="167">
                  <c:v>2.1589999999999999E-3</c:v>
                </c:pt>
                <c:pt idx="168">
                  <c:v>2.0089999999999999E-3</c:v>
                </c:pt>
                <c:pt idx="169">
                  <c:v>1.879E-3</c:v>
                </c:pt>
                <c:pt idx="170">
                  <c:v>1.7650000000000001E-3</c:v>
                </c:pt>
                <c:pt idx="171">
                  <c:v>1.665E-3</c:v>
                </c:pt>
                <c:pt idx="172">
                  <c:v>1.5759999999999999E-3</c:v>
                </c:pt>
                <c:pt idx="173">
                  <c:v>1.4970000000000001E-3</c:v>
                </c:pt>
                <c:pt idx="174">
                  <c:v>1.361E-3</c:v>
                </c:pt>
                <c:pt idx="175">
                  <c:v>1.2229999999999999E-3</c:v>
                </c:pt>
                <c:pt idx="176">
                  <c:v>1.111E-3</c:v>
                </c:pt>
                <c:pt idx="177">
                  <c:v>1.0189999999999999E-3</c:v>
                </c:pt>
                <c:pt idx="178">
                  <c:v>9.4149999999999995E-4</c:v>
                </c:pt>
                <c:pt idx="179">
                  <c:v>8.7540000000000003E-4</c:v>
                </c:pt>
                <c:pt idx="180">
                  <c:v>8.1820000000000005E-4</c:v>
                </c:pt>
                <c:pt idx="181">
                  <c:v>7.6840000000000003E-4</c:v>
                </c:pt>
                <c:pt idx="182">
                  <c:v>7.2440000000000004E-4</c:v>
                </c:pt>
                <c:pt idx="183">
                  <c:v>6.5059999999999998E-4</c:v>
                </c:pt>
                <c:pt idx="184">
                  <c:v>5.909E-4</c:v>
                </c:pt>
                <c:pt idx="185">
                  <c:v>5.4160000000000005E-4</c:v>
                </c:pt>
                <c:pt idx="186">
                  <c:v>5.0020000000000002E-4</c:v>
                </c:pt>
                <c:pt idx="187">
                  <c:v>4.6480000000000002E-4</c:v>
                </c:pt>
                <c:pt idx="188">
                  <c:v>4.3429999999999999E-4</c:v>
                </c:pt>
                <c:pt idx="189">
                  <c:v>3.8430000000000002E-4</c:v>
                </c:pt>
                <c:pt idx="190">
                  <c:v>3.4489999999999998E-4</c:v>
                </c:pt>
                <c:pt idx="191">
                  <c:v>3.1310000000000002E-4</c:v>
                </c:pt>
                <c:pt idx="192">
                  <c:v>2.8679999999999998E-4</c:v>
                </c:pt>
                <c:pt idx="193">
                  <c:v>2.6479999999999999E-4</c:v>
                </c:pt>
                <c:pt idx="194">
                  <c:v>2.4600000000000002E-4</c:v>
                </c:pt>
                <c:pt idx="195">
                  <c:v>2.298E-4</c:v>
                </c:pt>
                <c:pt idx="196">
                  <c:v>2.1560000000000001E-4</c:v>
                </c:pt>
                <c:pt idx="197">
                  <c:v>2.0320000000000001E-4</c:v>
                </c:pt>
                <c:pt idx="198">
                  <c:v>1.9210000000000001E-4</c:v>
                </c:pt>
                <c:pt idx="199">
                  <c:v>1.8220000000000001E-4</c:v>
                </c:pt>
                <c:pt idx="200">
                  <c:v>1.6540000000000001E-4</c:v>
                </c:pt>
                <c:pt idx="201">
                  <c:v>1.483E-4</c:v>
                </c:pt>
                <c:pt idx="202">
                  <c:v>1.3459999999999999E-4</c:v>
                </c:pt>
                <c:pt idx="203">
                  <c:v>1.2320000000000001E-4</c:v>
                </c:pt>
                <c:pt idx="204">
                  <c:v>1.137E-4</c:v>
                </c:pt>
                <c:pt idx="205">
                  <c:v>1.0560000000000001E-4</c:v>
                </c:pt>
                <c:pt idx="206">
                  <c:v>9.8560000000000005E-5</c:v>
                </c:pt>
                <c:pt idx="207">
                  <c:v>9.2449999999999997E-5</c:v>
                </c:pt>
                <c:pt idx="208">
                  <c:v>8.708E-5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srim40Ar_C!$G$20:$G$228</c:f>
              <c:numCache>
                <c:formatCode>0.000E+00</c:formatCode>
                <c:ptCount val="209"/>
                <c:pt idx="0">
                  <c:v>1.7166999999999999</c:v>
                </c:pt>
                <c:pt idx="1">
                  <c:v>1.8028000000000002</c:v>
                </c:pt>
                <c:pt idx="2">
                  <c:v>1.8812</c:v>
                </c:pt>
                <c:pt idx="3">
                  <c:v>1.9541000000000002</c:v>
                </c:pt>
                <c:pt idx="4">
                  <c:v>2.0226000000000002</c:v>
                </c:pt>
                <c:pt idx="5">
                  <c:v>2.0857000000000001</c:v>
                </c:pt>
                <c:pt idx="6">
                  <c:v>2.1454</c:v>
                </c:pt>
                <c:pt idx="7">
                  <c:v>2.2549999999999999</c:v>
                </c:pt>
                <c:pt idx="8">
                  <c:v>2.3546</c:v>
                </c:pt>
                <c:pt idx="9">
                  <c:v>2.4443999999999999</c:v>
                </c:pt>
                <c:pt idx="10">
                  <c:v>2.5264000000000002</c:v>
                </c:pt>
                <c:pt idx="11">
                  <c:v>2.6027999999999998</c:v>
                </c:pt>
                <c:pt idx="12">
                  <c:v>2.6736</c:v>
                </c:pt>
                <c:pt idx="13">
                  <c:v>2.7399999999999998</c:v>
                </c:pt>
                <c:pt idx="14">
                  <c:v>2.8019000000000003</c:v>
                </c:pt>
                <c:pt idx="15">
                  <c:v>2.8595000000000002</c:v>
                </c:pt>
                <c:pt idx="16">
                  <c:v>2.9146999999999998</c:v>
                </c:pt>
                <c:pt idx="17">
                  <c:v>2.9664999999999999</c:v>
                </c:pt>
                <c:pt idx="18">
                  <c:v>3.0624000000000002</c:v>
                </c:pt>
                <c:pt idx="19">
                  <c:v>3.17</c:v>
                </c:pt>
                <c:pt idx="20">
                  <c:v>3.2652999999999999</c:v>
                </c:pt>
                <c:pt idx="21">
                  <c:v>3.3525</c:v>
                </c:pt>
                <c:pt idx="22">
                  <c:v>3.4317000000000002</c:v>
                </c:pt>
                <c:pt idx="23">
                  <c:v>3.5049999999999999</c:v>
                </c:pt>
                <c:pt idx="24">
                  <c:v>3.5715999999999997</c:v>
                </c:pt>
                <c:pt idx="25">
                  <c:v>3.6334999999999997</c:v>
                </c:pt>
                <c:pt idx="26">
                  <c:v>3.6907000000000001</c:v>
                </c:pt>
                <c:pt idx="27">
                  <c:v>3.7946</c:v>
                </c:pt>
                <c:pt idx="28">
                  <c:v>3.8865000000000003</c:v>
                </c:pt>
                <c:pt idx="29">
                  <c:v>3.9679000000000002</c:v>
                </c:pt>
                <c:pt idx="30">
                  <c:v>4.0409000000000006</c:v>
                </c:pt>
                <c:pt idx="31">
                  <c:v>4.1075999999999997</c:v>
                </c:pt>
                <c:pt idx="32">
                  <c:v>4.1673</c:v>
                </c:pt>
                <c:pt idx="33">
                  <c:v>4.2728000000000002</c:v>
                </c:pt>
                <c:pt idx="34">
                  <c:v>4.3631000000000002</c:v>
                </c:pt>
                <c:pt idx="35">
                  <c:v>4.4406999999999996</c:v>
                </c:pt>
                <c:pt idx="36">
                  <c:v>4.508</c:v>
                </c:pt>
                <c:pt idx="37">
                  <c:v>4.5674000000000001</c:v>
                </c:pt>
                <c:pt idx="38">
                  <c:v>4.62</c:v>
                </c:pt>
                <c:pt idx="39">
                  <c:v>4.6669999999999998</c:v>
                </c:pt>
                <c:pt idx="40">
                  <c:v>4.71</c:v>
                </c:pt>
                <c:pt idx="41">
                  <c:v>4.7469999999999999</c:v>
                </c:pt>
                <c:pt idx="42">
                  <c:v>4.7829999999999995</c:v>
                </c:pt>
                <c:pt idx="43">
                  <c:v>4.8140000000000001</c:v>
                </c:pt>
                <c:pt idx="44">
                  <c:v>4.87</c:v>
                </c:pt>
                <c:pt idx="45">
                  <c:v>4.9290000000000003</c:v>
                </c:pt>
                <c:pt idx="46">
                  <c:v>4.9779999999999998</c:v>
                </c:pt>
                <c:pt idx="47">
                  <c:v>5.0199999999999996</c:v>
                </c:pt>
                <c:pt idx="48">
                  <c:v>5.056</c:v>
                </c:pt>
                <c:pt idx="49">
                  <c:v>5.0869999999999997</c:v>
                </c:pt>
                <c:pt idx="50">
                  <c:v>5.1150000000000002</c:v>
                </c:pt>
                <c:pt idx="51">
                  <c:v>5.141</c:v>
                </c:pt>
                <c:pt idx="52">
                  <c:v>5.1630000000000003</c:v>
                </c:pt>
                <c:pt idx="53">
                  <c:v>5.2050000000000001</c:v>
                </c:pt>
                <c:pt idx="54">
                  <c:v>5.24</c:v>
                </c:pt>
                <c:pt idx="55">
                  <c:v>5.2720000000000002</c:v>
                </c:pt>
                <c:pt idx="56">
                  <c:v>5.3019999999999996</c:v>
                </c:pt>
                <c:pt idx="57">
                  <c:v>5.3309999999999995</c:v>
                </c:pt>
                <c:pt idx="58">
                  <c:v>5.3580000000000005</c:v>
                </c:pt>
                <c:pt idx="59">
                  <c:v>5.41</c:v>
                </c:pt>
                <c:pt idx="60">
                  <c:v>5.3949999999999996</c:v>
                </c:pt>
                <c:pt idx="61">
                  <c:v>5.399</c:v>
                </c:pt>
                <c:pt idx="62">
                  <c:v>5.4130000000000003</c:v>
                </c:pt>
                <c:pt idx="63">
                  <c:v>5.4320000000000004</c:v>
                </c:pt>
                <c:pt idx="64">
                  <c:v>5.4529999999999994</c:v>
                </c:pt>
                <c:pt idx="65">
                  <c:v>5.4740000000000002</c:v>
                </c:pt>
                <c:pt idx="66">
                  <c:v>5.4960000000000004</c:v>
                </c:pt>
                <c:pt idx="67">
                  <c:v>5.516</c:v>
                </c:pt>
                <c:pt idx="68">
                  <c:v>5.5359999999999996</c:v>
                </c:pt>
                <c:pt idx="69">
                  <c:v>5.5549999999999997</c:v>
                </c:pt>
                <c:pt idx="70">
                  <c:v>5.5920000000000005</c:v>
                </c:pt>
                <c:pt idx="71">
                  <c:v>5.6360000000000001</c:v>
                </c:pt>
                <c:pt idx="72">
                  <c:v>5.6779999999999999</c:v>
                </c:pt>
                <c:pt idx="73">
                  <c:v>5.7220000000000004</c:v>
                </c:pt>
                <c:pt idx="74">
                  <c:v>5.7640000000000002</c:v>
                </c:pt>
                <c:pt idx="75">
                  <c:v>5.8079999999999998</c:v>
                </c:pt>
                <c:pt idx="76">
                  <c:v>5.8520000000000003</c:v>
                </c:pt>
                <c:pt idx="77">
                  <c:v>5.8949999999999996</c:v>
                </c:pt>
                <c:pt idx="78">
                  <c:v>5.9380000000000006</c:v>
                </c:pt>
                <c:pt idx="79">
                  <c:v>6.0229999999999997</c:v>
                </c:pt>
                <c:pt idx="80">
                  <c:v>6.109</c:v>
                </c:pt>
                <c:pt idx="81">
                  <c:v>6.194</c:v>
                </c:pt>
                <c:pt idx="82">
                  <c:v>6.282</c:v>
                </c:pt>
                <c:pt idx="83">
                  <c:v>6.3729999999999993</c:v>
                </c:pt>
                <c:pt idx="84">
                  <c:v>6.4687000000000001</c:v>
                </c:pt>
                <c:pt idx="85">
                  <c:v>6.6707000000000001</c:v>
                </c:pt>
                <c:pt idx="86">
                  <c:v>6.8837000000000002</c:v>
                </c:pt>
                <c:pt idx="87">
                  <c:v>7.1030999999999995</c:v>
                </c:pt>
                <c:pt idx="88">
                  <c:v>7.3247</c:v>
                </c:pt>
                <c:pt idx="89">
                  <c:v>7.5457000000000001</c:v>
                </c:pt>
                <c:pt idx="90">
                  <c:v>7.7627999999999995</c:v>
                </c:pt>
                <c:pt idx="91">
                  <c:v>7.9771999999999998</c:v>
                </c:pt>
                <c:pt idx="92">
                  <c:v>8.1871000000000009</c:v>
                </c:pt>
                <c:pt idx="93">
                  <c:v>8.3930000000000007</c:v>
                </c:pt>
                <c:pt idx="94">
                  <c:v>8.5942999999999987</c:v>
                </c:pt>
                <c:pt idx="95">
                  <c:v>8.7927999999999997</c:v>
                </c:pt>
                <c:pt idx="96">
                  <c:v>9.1782000000000004</c:v>
                </c:pt>
                <c:pt idx="97">
                  <c:v>9.6449999999999996</c:v>
                </c:pt>
                <c:pt idx="98">
                  <c:v>10.0984</c:v>
                </c:pt>
                <c:pt idx="99">
                  <c:v>10.543799999999999</c:v>
                </c:pt>
                <c:pt idx="100">
                  <c:v>10.970099999999999</c:v>
                </c:pt>
                <c:pt idx="101">
                  <c:v>11.3995</c:v>
                </c:pt>
                <c:pt idx="102">
                  <c:v>11.821400000000001</c:v>
                </c:pt>
                <c:pt idx="103">
                  <c:v>12.2354</c:v>
                </c:pt>
                <c:pt idx="104">
                  <c:v>12.6511</c:v>
                </c:pt>
                <c:pt idx="105">
                  <c:v>13.4566</c:v>
                </c:pt>
                <c:pt idx="106">
                  <c:v>14.2364</c:v>
                </c:pt>
                <c:pt idx="107">
                  <c:v>14.9894</c:v>
                </c:pt>
                <c:pt idx="108">
                  <c:v>15.7149</c:v>
                </c:pt>
                <c:pt idx="109">
                  <c:v>16.4023</c:v>
                </c:pt>
                <c:pt idx="110">
                  <c:v>17.061299999999999</c:v>
                </c:pt>
                <c:pt idx="111">
                  <c:v>18.282900000000001</c:v>
                </c:pt>
                <c:pt idx="112">
                  <c:v>19.368199999999998</c:v>
                </c:pt>
                <c:pt idx="113">
                  <c:v>20.336099999999998</c:v>
                </c:pt>
                <c:pt idx="114">
                  <c:v>21.186</c:v>
                </c:pt>
                <c:pt idx="115">
                  <c:v>21.917400000000001</c:v>
                </c:pt>
                <c:pt idx="116">
                  <c:v>22.569900000000001</c:v>
                </c:pt>
                <c:pt idx="117">
                  <c:v>23.1235</c:v>
                </c:pt>
                <c:pt idx="118">
                  <c:v>23.607740000000003</c:v>
                </c:pt>
                <c:pt idx="119">
                  <c:v>24.032680000000003</c:v>
                </c:pt>
                <c:pt idx="120">
                  <c:v>24.38815</c:v>
                </c:pt>
                <c:pt idx="121">
                  <c:v>24.69407</c:v>
                </c:pt>
                <c:pt idx="122">
                  <c:v>25.177030000000002</c:v>
                </c:pt>
                <c:pt idx="123">
                  <c:v>25.579820000000002</c:v>
                </c:pt>
                <c:pt idx="124">
                  <c:v>25.823930000000001</c:v>
                </c:pt>
                <c:pt idx="125">
                  <c:v>25.93901</c:v>
                </c:pt>
                <c:pt idx="126">
                  <c:v>25.97484</c:v>
                </c:pt>
                <c:pt idx="127">
                  <c:v>25.94126</c:v>
                </c:pt>
                <c:pt idx="128">
                  <c:v>25.858139999999999</c:v>
                </c:pt>
                <c:pt idx="129">
                  <c:v>25.735410000000002</c:v>
                </c:pt>
                <c:pt idx="130">
                  <c:v>25.582979999999999</c:v>
                </c:pt>
                <c:pt idx="131">
                  <c:v>25.238879999999998</c:v>
                </c:pt>
                <c:pt idx="132">
                  <c:v>24.835540000000002</c:v>
                </c:pt>
                <c:pt idx="133">
                  <c:v>24.422750000000001</c:v>
                </c:pt>
                <c:pt idx="134">
                  <c:v>24.000399999999999</c:v>
                </c:pt>
                <c:pt idx="135">
                  <c:v>23.568379999999998</c:v>
                </c:pt>
                <c:pt idx="136">
                  <c:v>23.146620000000002</c:v>
                </c:pt>
                <c:pt idx="137">
                  <c:v>22.33372</c:v>
                </c:pt>
                <c:pt idx="138">
                  <c:v>21.75142</c:v>
                </c:pt>
                <c:pt idx="139">
                  <c:v>20.999549999999999</c:v>
                </c:pt>
                <c:pt idx="140">
                  <c:v>20.368000000000002</c:v>
                </c:pt>
                <c:pt idx="141">
                  <c:v>19.78668</c:v>
                </c:pt>
                <c:pt idx="142">
                  <c:v>19.23556</c:v>
                </c:pt>
                <c:pt idx="143">
                  <c:v>18.714579999999998</c:v>
                </c:pt>
                <c:pt idx="144">
                  <c:v>18.22373</c:v>
                </c:pt>
                <c:pt idx="145">
                  <c:v>17.762969999999999</c:v>
                </c:pt>
                <c:pt idx="146">
                  <c:v>17.3123</c:v>
                </c:pt>
                <c:pt idx="147">
                  <c:v>16.901700000000002</c:v>
                </c:pt>
                <c:pt idx="148">
                  <c:v>16.120660000000001</c:v>
                </c:pt>
                <c:pt idx="149">
                  <c:v>15.249613999999999</c:v>
                </c:pt>
                <c:pt idx="150">
                  <c:v>14.478760000000001</c:v>
                </c:pt>
                <c:pt idx="151">
                  <c:v>13.778053</c:v>
                </c:pt>
                <c:pt idx="152">
                  <c:v>13.147456</c:v>
                </c:pt>
                <c:pt idx="153">
                  <c:v>12.586945</c:v>
                </c:pt>
                <c:pt idx="154">
                  <c:v>12.066504</c:v>
                </c:pt>
                <c:pt idx="155">
                  <c:v>11.606116999999999</c:v>
                </c:pt>
                <c:pt idx="156">
                  <c:v>11.175775999999999</c:v>
                </c:pt>
                <c:pt idx="157">
                  <c:v>10.415201</c:v>
                </c:pt>
                <c:pt idx="158">
                  <c:v>9.7737350000000003</c:v>
                </c:pt>
                <c:pt idx="159">
                  <c:v>9.2163489999999992</c:v>
                </c:pt>
                <c:pt idx="160">
                  <c:v>8.730023000000001</c:v>
                </c:pt>
                <c:pt idx="161">
                  <c:v>8.2997449999999997</c:v>
                </c:pt>
                <c:pt idx="162">
                  <c:v>7.9165049999999999</c:v>
                </c:pt>
                <c:pt idx="163">
                  <c:v>7.2591090000000005</c:v>
                </c:pt>
                <c:pt idx="164">
                  <c:v>6.7087970000000006</c:v>
                </c:pt>
                <c:pt idx="165">
                  <c:v>6.235544</c:v>
                </c:pt>
                <c:pt idx="166">
                  <c:v>5.8183350000000003</c:v>
                </c:pt>
                <c:pt idx="167">
                  <c:v>5.4421590000000002</c:v>
                </c:pt>
                <c:pt idx="168">
                  <c:v>5.1300090000000003</c:v>
                </c:pt>
                <c:pt idx="169">
                  <c:v>4.8568790000000002</c:v>
                </c:pt>
                <c:pt idx="170">
                  <c:v>4.6157649999999997</c:v>
                </c:pt>
                <c:pt idx="171">
                  <c:v>4.3996649999999997</c:v>
                </c:pt>
                <c:pt idx="172">
                  <c:v>4.2065760000000001</c:v>
                </c:pt>
                <c:pt idx="173">
                  <c:v>4.0314969999999999</c:v>
                </c:pt>
                <c:pt idx="174">
                  <c:v>3.7193610000000001</c:v>
                </c:pt>
                <c:pt idx="175">
                  <c:v>3.3932229999999999</c:v>
                </c:pt>
                <c:pt idx="176">
                  <c:v>3.1261109999999999</c:v>
                </c:pt>
                <c:pt idx="177">
                  <c:v>2.9040189999999999</c:v>
                </c:pt>
                <c:pt idx="178">
                  <c:v>2.7159415</c:v>
                </c:pt>
                <c:pt idx="179">
                  <c:v>2.5548753999999998</c:v>
                </c:pt>
                <c:pt idx="180">
                  <c:v>2.4158181999999999</c:v>
                </c:pt>
                <c:pt idx="181">
                  <c:v>2.2927683999999999</c:v>
                </c:pt>
                <c:pt idx="182">
                  <c:v>2.1857244000000002</c:v>
                </c:pt>
                <c:pt idx="183">
                  <c:v>2.0036506000000003</c:v>
                </c:pt>
                <c:pt idx="184">
                  <c:v>1.8555908999999999</c:v>
                </c:pt>
                <c:pt idx="185">
                  <c:v>1.7335416000000001</c:v>
                </c:pt>
                <c:pt idx="186">
                  <c:v>1.6305002</c:v>
                </c:pt>
                <c:pt idx="187">
                  <c:v>1.5434648</c:v>
                </c:pt>
                <c:pt idx="188">
                  <c:v>1.4674343000000001</c:v>
                </c:pt>
                <c:pt idx="189">
                  <c:v>1.3433842999999999</c:v>
                </c:pt>
                <c:pt idx="190">
                  <c:v>1.2463449</c:v>
                </c:pt>
                <c:pt idx="191">
                  <c:v>1.1673131000000001</c:v>
                </c:pt>
                <c:pt idx="192">
                  <c:v>1.1032868</c:v>
                </c:pt>
                <c:pt idx="193">
                  <c:v>1.0492648</c:v>
                </c:pt>
                <c:pt idx="194">
                  <c:v>1.004246</c:v>
                </c:pt>
                <c:pt idx="195">
                  <c:v>0.96462979999999998</c:v>
                </c:pt>
                <c:pt idx="196">
                  <c:v>0.93071559999999998</c:v>
                </c:pt>
                <c:pt idx="197">
                  <c:v>0.90120319999999998</c:v>
                </c:pt>
                <c:pt idx="198">
                  <c:v>0.87509210000000004</c:v>
                </c:pt>
                <c:pt idx="199">
                  <c:v>0.85198220000000002</c:v>
                </c:pt>
                <c:pt idx="200">
                  <c:v>0.81296539999999995</c:v>
                </c:pt>
                <c:pt idx="201">
                  <c:v>0.77434829999999999</c:v>
                </c:pt>
                <c:pt idx="202">
                  <c:v>0.7439346</c:v>
                </c:pt>
                <c:pt idx="203">
                  <c:v>0.71942320000000004</c:v>
                </c:pt>
                <c:pt idx="204">
                  <c:v>0.69951370000000002</c:v>
                </c:pt>
                <c:pt idx="205">
                  <c:v>0.6829056</c:v>
                </c:pt>
                <c:pt idx="206">
                  <c:v>0.66909856000000001</c:v>
                </c:pt>
                <c:pt idx="207">
                  <c:v>0.65749245000000001</c:v>
                </c:pt>
                <c:pt idx="208">
                  <c:v>0.64748707999999999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0584"/>
        <c:axId val="480844504"/>
      </c:scatterChart>
      <c:valAx>
        <c:axId val="4808405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4504"/>
        <c:crosses val="autoZero"/>
        <c:crossBetween val="midCat"/>
        <c:majorUnit val="10"/>
      </c:valAx>
      <c:valAx>
        <c:axId val="4808445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05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5.4096602184805775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srim40Ar_C!$P$5</c:f>
          <c:strCache>
            <c:ptCount val="1"/>
            <c:pt idx="0">
              <c:v>srim40Ar_C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srim40Ar_C!$J$20:$J$228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1.9E-3</c:v>
                </c:pt>
                <c:pt idx="4">
                  <c:v>2E-3</c:v>
                </c:pt>
                <c:pt idx="5">
                  <c:v>2.1000000000000003E-3</c:v>
                </c:pt>
                <c:pt idx="6">
                  <c:v>2.1999999999999997E-3</c:v>
                </c:pt>
                <c:pt idx="7">
                  <c:v>2.3E-3</c:v>
                </c:pt>
                <c:pt idx="8">
                  <c:v>2.5000000000000001E-3</c:v>
                </c:pt>
                <c:pt idx="9">
                  <c:v>2.5999999999999999E-3</c:v>
                </c:pt>
                <c:pt idx="10">
                  <c:v>2.8E-3</c:v>
                </c:pt>
                <c:pt idx="11">
                  <c:v>2.9000000000000002E-3</c:v>
                </c:pt>
                <c:pt idx="12">
                  <c:v>3.0999999999999999E-3</c:v>
                </c:pt>
                <c:pt idx="13">
                  <c:v>3.2000000000000002E-3</c:v>
                </c:pt>
                <c:pt idx="14">
                  <c:v>3.3E-3</c:v>
                </c:pt>
                <c:pt idx="15">
                  <c:v>3.4000000000000002E-3</c:v>
                </c:pt>
                <c:pt idx="16">
                  <c:v>3.5999999999999999E-3</c:v>
                </c:pt>
                <c:pt idx="17">
                  <c:v>3.6999999999999997E-3</c:v>
                </c:pt>
                <c:pt idx="18">
                  <c:v>3.8999999999999998E-3</c:v>
                </c:pt>
                <c:pt idx="19">
                  <c:v>4.2000000000000006E-3</c:v>
                </c:pt>
                <c:pt idx="20">
                  <c:v>4.4999999999999997E-3</c:v>
                </c:pt>
                <c:pt idx="21">
                  <c:v>4.8000000000000004E-3</c:v>
                </c:pt>
                <c:pt idx="22">
                  <c:v>5.0999999999999995E-3</c:v>
                </c:pt>
                <c:pt idx="23">
                  <c:v>5.3E-3</c:v>
                </c:pt>
                <c:pt idx="24">
                  <c:v>5.5999999999999999E-3</c:v>
                </c:pt>
                <c:pt idx="25">
                  <c:v>5.8999999999999999E-3</c:v>
                </c:pt>
                <c:pt idx="26">
                  <c:v>6.0999999999999995E-3</c:v>
                </c:pt>
                <c:pt idx="27">
                  <c:v>6.6E-3</c:v>
                </c:pt>
                <c:pt idx="28">
                  <c:v>7.0999999999999995E-3</c:v>
                </c:pt>
                <c:pt idx="29">
                  <c:v>7.6E-3</c:v>
                </c:pt>
                <c:pt idx="30">
                  <c:v>8.0999999999999996E-3</c:v>
                </c:pt>
                <c:pt idx="31">
                  <c:v>8.5000000000000006E-3</c:v>
                </c:pt>
                <c:pt idx="32">
                  <c:v>8.9999999999999993E-3</c:v>
                </c:pt>
                <c:pt idx="33">
                  <c:v>9.9000000000000008E-3</c:v>
                </c:pt>
                <c:pt idx="34">
                  <c:v>1.0800000000000001E-2</c:v>
                </c:pt>
                <c:pt idx="35">
                  <c:v>1.17E-2</c:v>
                </c:pt>
                <c:pt idx="36">
                  <c:v>1.2500000000000001E-2</c:v>
                </c:pt>
                <c:pt idx="37">
                  <c:v>1.34E-2</c:v>
                </c:pt>
                <c:pt idx="38">
                  <c:v>1.4199999999999999E-2</c:v>
                </c:pt>
                <c:pt idx="39">
                  <c:v>1.5099999999999999E-2</c:v>
                </c:pt>
                <c:pt idx="40">
                  <c:v>1.5900000000000001E-2</c:v>
                </c:pt>
                <c:pt idx="41">
                  <c:v>1.67E-2</c:v>
                </c:pt>
                <c:pt idx="42">
                  <c:v>1.7499999999999998E-2</c:v>
                </c:pt>
                <c:pt idx="43">
                  <c:v>1.84E-2</c:v>
                </c:pt>
                <c:pt idx="44">
                  <c:v>0.02</c:v>
                </c:pt>
                <c:pt idx="45">
                  <c:v>2.1999999999999999E-2</c:v>
                </c:pt>
                <c:pt idx="46">
                  <c:v>2.4E-2</c:v>
                </c:pt>
                <c:pt idx="47">
                  <c:v>2.6000000000000002E-2</c:v>
                </c:pt>
                <c:pt idx="48">
                  <c:v>2.8000000000000004E-2</c:v>
                </c:pt>
                <c:pt idx="49">
                  <c:v>2.9899999999999999E-2</c:v>
                </c:pt>
                <c:pt idx="50">
                  <c:v>3.1899999999999998E-2</c:v>
                </c:pt>
                <c:pt idx="51">
                  <c:v>3.39E-2</c:v>
                </c:pt>
                <c:pt idx="52">
                  <c:v>3.5799999999999998E-2</c:v>
                </c:pt>
                <c:pt idx="53">
                  <c:v>3.9699999999999999E-2</c:v>
                </c:pt>
                <c:pt idx="54">
                  <c:v>4.36E-2</c:v>
                </c:pt>
                <c:pt idx="55">
                  <c:v>4.7399999999999998E-2</c:v>
                </c:pt>
                <c:pt idx="56">
                  <c:v>5.1299999999999998E-2</c:v>
                </c:pt>
                <c:pt idx="57">
                  <c:v>5.5100000000000003E-2</c:v>
                </c:pt>
                <c:pt idx="58">
                  <c:v>5.8899999999999994E-2</c:v>
                </c:pt>
                <c:pt idx="59">
                  <c:v>6.6600000000000006E-2</c:v>
                </c:pt>
                <c:pt idx="60">
                  <c:v>7.4200000000000002E-2</c:v>
                </c:pt>
                <c:pt idx="61">
                  <c:v>8.1900000000000001E-2</c:v>
                </c:pt>
                <c:pt idx="62">
                  <c:v>8.9499999999999996E-2</c:v>
                </c:pt>
                <c:pt idx="63">
                  <c:v>9.7199999999999995E-2</c:v>
                </c:pt>
                <c:pt idx="64">
                  <c:v>0.10489999999999999</c:v>
                </c:pt>
                <c:pt idx="65">
                  <c:v>0.1125</c:v>
                </c:pt>
                <c:pt idx="66">
                  <c:v>0.12010000000000001</c:v>
                </c:pt>
                <c:pt idx="67">
                  <c:v>0.1278</c:v>
                </c:pt>
                <c:pt idx="68">
                  <c:v>0.13540000000000002</c:v>
                </c:pt>
                <c:pt idx="69">
                  <c:v>0.1429</c:v>
                </c:pt>
                <c:pt idx="70">
                  <c:v>0.15809999999999999</c:v>
                </c:pt>
                <c:pt idx="71">
                  <c:v>0.1769</c:v>
                </c:pt>
                <c:pt idx="72">
                  <c:v>0.1956</c:v>
                </c:pt>
                <c:pt idx="73">
                  <c:v>0.21429999999999999</c:v>
                </c:pt>
                <c:pt idx="74">
                  <c:v>0.23279999999999998</c:v>
                </c:pt>
                <c:pt idx="75">
                  <c:v>0.25129999999999997</c:v>
                </c:pt>
                <c:pt idx="76">
                  <c:v>0.26960000000000001</c:v>
                </c:pt>
                <c:pt idx="77">
                  <c:v>0.2878</c:v>
                </c:pt>
                <c:pt idx="78">
                  <c:v>0.30590000000000001</c:v>
                </c:pt>
                <c:pt idx="79">
                  <c:v>0.34189999999999998</c:v>
                </c:pt>
                <c:pt idx="80">
                  <c:v>0.37740000000000001</c:v>
                </c:pt>
                <c:pt idx="81">
                  <c:v>0.41239999999999999</c:v>
                </c:pt>
                <c:pt idx="82">
                  <c:v>0.4471</c:v>
                </c:pt>
                <c:pt idx="83">
                  <c:v>0.48129999999999995</c:v>
                </c:pt>
                <c:pt idx="84">
                  <c:v>0.51500000000000001</c:v>
                </c:pt>
                <c:pt idx="85">
                  <c:v>0.58109999999999995</c:v>
                </c:pt>
                <c:pt idx="86">
                  <c:v>0.64529999999999998</c:v>
                </c:pt>
                <c:pt idx="87">
                  <c:v>0.70750000000000002</c:v>
                </c:pt>
                <c:pt idx="88">
                  <c:v>0.76800000000000002</c:v>
                </c:pt>
                <c:pt idx="89">
                  <c:v>0.82669999999999999</c:v>
                </c:pt>
                <c:pt idx="90" formatCode="0.00">
                  <c:v>0.88390000000000002</c:v>
                </c:pt>
                <c:pt idx="91" formatCode="0.00">
                  <c:v>0.9395</c:v>
                </c:pt>
                <c:pt idx="92" formatCode="0.00">
                  <c:v>0.99369999999999992</c:v>
                </c:pt>
                <c:pt idx="93" formatCode="0.00">
                  <c:v>1.05</c:v>
                </c:pt>
                <c:pt idx="94" formatCode="0.00">
                  <c:v>1.1000000000000001</c:v>
                </c:pt>
                <c:pt idx="95" formatCode="0.00">
                  <c:v>1.1499999999999999</c:v>
                </c:pt>
                <c:pt idx="96" formatCode="0.00">
                  <c:v>1.25</c:v>
                </c:pt>
                <c:pt idx="97" formatCode="0.00">
                  <c:v>1.36</c:v>
                </c:pt>
                <c:pt idx="98" formatCode="0.00">
                  <c:v>1.47</c:v>
                </c:pt>
                <c:pt idx="99" formatCode="0.00">
                  <c:v>1.58</c:v>
                </c:pt>
                <c:pt idx="100" formatCode="0.00">
                  <c:v>1.68</c:v>
                </c:pt>
                <c:pt idx="101" formatCode="0.00">
                  <c:v>1.78</c:v>
                </c:pt>
                <c:pt idx="102" formatCode="0.00">
                  <c:v>1.88</c:v>
                </c:pt>
                <c:pt idx="103" formatCode="0.00">
                  <c:v>1.97</c:v>
                </c:pt>
                <c:pt idx="104" formatCode="0.00">
                  <c:v>2.06</c:v>
                </c:pt>
                <c:pt idx="105" formatCode="0.00">
                  <c:v>2.23</c:v>
                </c:pt>
                <c:pt idx="106" formatCode="0.00">
                  <c:v>2.39</c:v>
                </c:pt>
                <c:pt idx="107" formatCode="0.00">
                  <c:v>2.54</c:v>
                </c:pt>
                <c:pt idx="108" formatCode="0.00">
                  <c:v>2.68</c:v>
                </c:pt>
                <c:pt idx="109" formatCode="0.00">
                  <c:v>2.82</c:v>
                </c:pt>
                <c:pt idx="110" formatCode="0.00">
                  <c:v>2.95</c:v>
                </c:pt>
                <c:pt idx="111" formatCode="0.00">
                  <c:v>3.2</c:v>
                </c:pt>
                <c:pt idx="112" formatCode="0.00">
                  <c:v>3.44</c:v>
                </c:pt>
                <c:pt idx="113" formatCode="0.00">
                  <c:v>3.66</c:v>
                </c:pt>
                <c:pt idx="114" formatCode="0.00">
                  <c:v>3.87</c:v>
                </c:pt>
                <c:pt idx="115" formatCode="0.00">
                  <c:v>4.08</c:v>
                </c:pt>
                <c:pt idx="116" formatCode="0.00">
                  <c:v>4.28</c:v>
                </c:pt>
                <c:pt idx="117" formatCode="0.00">
                  <c:v>4.47</c:v>
                </c:pt>
                <c:pt idx="118" formatCode="0.00">
                  <c:v>4.66</c:v>
                </c:pt>
                <c:pt idx="119" formatCode="0.00">
                  <c:v>4.8499999999999996</c:v>
                </c:pt>
                <c:pt idx="120" formatCode="0.00">
                  <c:v>5.03</c:v>
                </c:pt>
                <c:pt idx="121" formatCode="0.00">
                  <c:v>5.21</c:v>
                </c:pt>
                <c:pt idx="122" formatCode="0.00">
                  <c:v>5.57</c:v>
                </c:pt>
                <c:pt idx="123" formatCode="0.00">
                  <c:v>6.01</c:v>
                </c:pt>
                <c:pt idx="124" formatCode="0.00">
                  <c:v>6.44</c:v>
                </c:pt>
                <c:pt idx="125" formatCode="0.00">
                  <c:v>6.87</c:v>
                </c:pt>
                <c:pt idx="126" formatCode="0.00">
                  <c:v>7.29</c:v>
                </c:pt>
                <c:pt idx="127" formatCode="0.00">
                  <c:v>7.72</c:v>
                </c:pt>
                <c:pt idx="128" formatCode="0.00">
                  <c:v>8.15</c:v>
                </c:pt>
                <c:pt idx="129" formatCode="0.00">
                  <c:v>8.58</c:v>
                </c:pt>
                <c:pt idx="130" formatCode="0.00">
                  <c:v>9.01</c:v>
                </c:pt>
                <c:pt idx="131" formatCode="0.00">
                  <c:v>9.8800000000000008</c:v>
                </c:pt>
                <c:pt idx="132" formatCode="0.00">
                  <c:v>10.77</c:v>
                </c:pt>
                <c:pt idx="133" formatCode="0.00">
                  <c:v>11.67</c:v>
                </c:pt>
                <c:pt idx="134" formatCode="0.00">
                  <c:v>12.59</c:v>
                </c:pt>
                <c:pt idx="135" formatCode="0.00">
                  <c:v>13.52</c:v>
                </c:pt>
                <c:pt idx="136" formatCode="0.00">
                  <c:v>14.47</c:v>
                </c:pt>
                <c:pt idx="137" formatCode="0.00">
                  <c:v>16.420000000000002</c:v>
                </c:pt>
                <c:pt idx="138" formatCode="0.00">
                  <c:v>18.440000000000001</c:v>
                </c:pt>
                <c:pt idx="139" formatCode="0.00">
                  <c:v>20.51</c:v>
                </c:pt>
                <c:pt idx="140" formatCode="0.00">
                  <c:v>22.66</c:v>
                </c:pt>
                <c:pt idx="141" formatCode="0.00">
                  <c:v>24.87</c:v>
                </c:pt>
                <c:pt idx="142" formatCode="0.00">
                  <c:v>27.15</c:v>
                </c:pt>
                <c:pt idx="143" formatCode="0.00">
                  <c:v>29.49</c:v>
                </c:pt>
                <c:pt idx="144" formatCode="0.00">
                  <c:v>31.89</c:v>
                </c:pt>
                <c:pt idx="145" formatCode="0.00">
                  <c:v>34.36</c:v>
                </c:pt>
                <c:pt idx="146" formatCode="0.00">
                  <c:v>36.89</c:v>
                </c:pt>
                <c:pt idx="147" formatCode="0.00">
                  <c:v>39.479999999999997</c:v>
                </c:pt>
                <c:pt idx="148" formatCode="0.00">
                  <c:v>44.86</c:v>
                </c:pt>
                <c:pt idx="149" formatCode="0.00">
                  <c:v>51.94</c:v>
                </c:pt>
                <c:pt idx="150" formatCode="0.00">
                  <c:v>59.41</c:v>
                </c:pt>
                <c:pt idx="151" formatCode="0.00">
                  <c:v>67.27</c:v>
                </c:pt>
                <c:pt idx="152" formatCode="0.00">
                  <c:v>75.52</c:v>
                </c:pt>
                <c:pt idx="153" formatCode="0.00">
                  <c:v>84.15</c:v>
                </c:pt>
                <c:pt idx="154" formatCode="0.00">
                  <c:v>93.15</c:v>
                </c:pt>
                <c:pt idx="155" formatCode="0.00">
                  <c:v>102.53</c:v>
                </c:pt>
                <c:pt idx="156" formatCode="0.00">
                  <c:v>112.28</c:v>
                </c:pt>
                <c:pt idx="157" formatCode="0.00">
                  <c:v>132.86000000000001</c:v>
                </c:pt>
                <c:pt idx="158" formatCode="0.00">
                  <c:v>154.86000000000001</c:v>
                </c:pt>
                <c:pt idx="159" formatCode="0.00">
                  <c:v>178.25</c:v>
                </c:pt>
                <c:pt idx="160" formatCode="0.00">
                  <c:v>203</c:v>
                </c:pt>
                <c:pt idx="161" formatCode="0.00">
                  <c:v>229.08</c:v>
                </c:pt>
                <c:pt idx="162" formatCode="0.00">
                  <c:v>256.47000000000003</c:v>
                </c:pt>
                <c:pt idx="163" formatCode="0.00">
                  <c:v>315.04000000000002</c:v>
                </c:pt>
                <c:pt idx="164" formatCode="0.00">
                  <c:v>378.68</c:v>
                </c:pt>
                <c:pt idx="165" formatCode="0.00">
                  <c:v>447.34</c:v>
                </c:pt>
                <c:pt idx="166" formatCode="0.00">
                  <c:v>521.07000000000005</c:v>
                </c:pt>
                <c:pt idx="167" formatCode="0.00">
                  <c:v>599.98</c:v>
                </c:pt>
                <c:pt idx="168" formatCode="0.00">
                  <c:v>684.01</c:v>
                </c:pt>
                <c:pt idx="169" formatCode="0.00">
                  <c:v>772.96</c:v>
                </c:pt>
                <c:pt idx="170" formatCode="0.00">
                  <c:v>866.74</c:v>
                </c:pt>
                <c:pt idx="171" formatCode="0.00">
                  <c:v>965.27</c:v>
                </c:pt>
                <c:pt idx="172" formatCode="0.0">
                  <c:v>1070</c:v>
                </c:pt>
                <c:pt idx="173" formatCode="0.0">
                  <c:v>1180</c:v>
                </c:pt>
                <c:pt idx="174" formatCode="0.0">
                  <c:v>1410</c:v>
                </c:pt>
                <c:pt idx="175" formatCode="0.0">
                  <c:v>1720</c:v>
                </c:pt>
                <c:pt idx="176" formatCode="0.0">
                  <c:v>2060</c:v>
                </c:pt>
                <c:pt idx="177" formatCode="0.0">
                  <c:v>2430</c:v>
                </c:pt>
                <c:pt idx="178" formatCode="0.0">
                  <c:v>2820</c:v>
                </c:pt>
                <c:pt idx="179" formatCode="0.0">
                  <c:v>3240</c:v>
                </c:pt>
                <c:pt idx="180" formatCode="0.0">
                  <c:v>3690</c:v>
                </c:pt>
                <c:pt idx="181" formatCode="0.0">
                  <c:v>4160</c:v>
                </c:pt>
                <c:pt idx="182" formatCode="0.0">
                  <c:v>4660</c:v>
                </c:pt>
                <c:pt idx="183" formatCode="0.0">
                  <c:v>5720</c:v>
                </c:pt>
                <c:pt idx="184" formatCode="0.0">
                  <c:v>6870</c:v>
                </c:pt>
                <c:pt idx="185" formatCode="0.0">
                  <c:v>8109.9999999999991</c:v>
                </c:pt>
                <c:pt idx="186" formatCode="0.0">
                  <c:v>9430</c:v>
                </c:pt>
                <c:pt idx="187" formatCode="0.0">
                  <c:v>10830</c:v>
                </c:pt>
                <c:pt idx="188" formatCode="0.0">
                  <c:v>12300</c:v>
                </c:pt>
                <c:pt idx="189" formatCode="0.0">
                  <c:v>15470</c:v>
                </c:pt>
                <c:pt idx="190" formatCode="0.0">
                  <c:v>18900</c:v>
                </c:pt>
                <c:pt idx="191" formatCode="0.0">
                  <c:v>22580</c:v>
                </c:pt>
                <c:pt idx="192" formatCode="0.0">
                  <c:v>26490</c:v>
                </c:pt>
                <c:pt idx="193" formatCode="0.0">
                  <c:v>30620</c:v>
                </c:pt>
                <c:pt idx="194" formatCode="0.0">
                  <c:v>34950</c:v>
                </c:pt>
                <c:pt idx="195" formatCode="0.0">
                  <c:v>39460</c:v>
                </c:pt>
                <c:pt idx="196" formatCode="0.0">
                  <c:v>44140</c:v>
                </c:pt>
                <c:pt idx="197" formatCode="0.0">
                  <c:v>48990</c:v>
                </c:pt>
                <c:pt idx="198" formatCode="0.0">
                  <c:v>53990</c:v>
                </c:pt>
                <c:pt idx="199" formatCode="0.0">
                  <c:v>59130</c:v>
                </c:pt>
                <c:pt idx="200" formatCode="0.0">
                  <c:v>69800</c:v>
                </c:pt>
                <c:pt idx="201" formatCode="0.0">
                  <c:v>83790</c:v>
                </c:pt>
                <c:pt idx="202" formatCode="0.0">
                  <c:v>98420</c:v>
                </c:pt>
                <c:pt idx="203" formatCode="0.0">
                  <c:v>113590</c:v>
                </c:pt>
                <c:pt idx="204" formatCode="0.0">
                  <c:v>129229.99999999999</c:v>
                </c:pt>
                <c:pt idx="205" formatCode="0.0">
                  <c:v>145290</c:v>
                </c:pt>
                <c:pt idx="206" formatCode="0.0">
                  <c:v>161710</c:v>
                </c:pt>
                <c:pt idx="207" formatCode="0.0">
                  <c:v>178440</c:v>
                </c:pt>
                <c:pt idx="208" formatCode="0.0">
                  <c:v>195450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1.5E-3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1.8E-3</c:v>
                </c:pt>
                <c:pt idx="26">
                  <c:v>1.9E-3</c:v>
                </c:pt>
                <c:pt idx="27">
                  <c:v>2E-3</c:v>
                </c:pt>
                <c:pt idx="28">
                  <c:v>2.1000000000000003E-3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2.8E-3</c:v>
                </c:pt>
                <c:pt idx="34">
                  <c:v>3.0000000000000001E-3</c:v>
                </c:pt>
                <c:pt idx="35">
                  <c:v>3.2000000000000002E-3</c:v>
                </c:pt>
                <c:pt idx="36">
                  <c:v>3.5000000000000005E-3</c:v>
                </c:pt>
                <c:pt idx="37">
                  <c:v>3.5999999999999999E-3</c:v>
                </c:pt>
                <c:pt idx="38">
                  <c:v>3.8E-3</c:v>
                </c:pt>
                <c:pt idx="39">
                  <c:v>4.0000000000000001E-3</c:v>
                </c:pt>
                <c:pt idx="40">
                  <c:v>4.2000000000000006E-3</c:v>
                </c:pt>
                <c:pt idx="41">
                  <c:v>4.3999999999999994E-3</c:v>
                </c:pt>
                <c:pt idx="42">
                  <c:v>4.5999999999999999E-3</c:v>
                </c:pt>
                <c:pt idx="43">
                  <c:v>4.8000000000000004E-3</c:v>
                </c:pt>
                <c:pt idx="44">
                  <c:v>5.0999999999999995E-3</c:v>
                </c:pt>
                <c:pt idx="45">
                  <c:v>5.4999999999999997E-3</c:v>
                </c:pt>
                <c:pt idx="46">
                  <c:v>6.0000000000000001E-3</c:v>
                </c:pt>
                <c:pt idx="47">
                  <c:v>6.4000000000000003E-3</c:v>
                </c:pt>
                <c:pt idx="48">
                  <c:v>6.8000000000000005E-3</c:v>
                </c:pt>
                <c:pt idx="49">
                  <c:v>7.1999999999999998E-3</c:v>
                </c:pt>
                <c:pt idx="50">
                  <c:v>7.4999999999999997E-3</c:v>
                </c:pt>
                <c:pt idx="51">
                  <c:v>7.9000000000000008E-3</c:v>
                </c:pt>
                <c:pt idx="52">
                  <c:v>8.3000000000000001E-3</c:v>
                </c:pt>
                <c:pt idx="53">
                  <c:v>8.9999999999999993E-3</c:v>
                </c:pt>
                <c:pt idx="54">
                  <c:v>9.7000000000000003E-3</c:v>
                </c:pt>
                <c:pt idx="55">
                  <c:v>1.04E-2</c:v>
                </c:pt>
                <c:pt idx="56">
                  <c:v>1.11E-2</c:v>
                </c:pt>
                <c:pt idx="57">
                  <c:v>1.17E-2</c:v>
                </c:pt>
                <c:pt idx="58">
                  <c:v>1.24E-2</c:v>
                </c:pt>
                <c:pt idx="59">
                  <c:v>1.3600000000000001E-2</c:v>
                </c:pt>
                <c:pt idx="60">
                  <c:v>1.4799999999999999E-2</c:v>
                </c:pt>
                <c:pt idx="61">
                  <c:v>1.5900000000000001E-2</c:v>
                </c:pt>
                <c:pt idx="62">
                  <c:v>1.7000000000000001E-2</c:v>
                </c:pt>
                <c:pt idx="63">
                  <c:v>1.8099999999999998E-2</c:v>
                </c:pt>
                <c:pt idx="64">
                  <c:v>1.9200000000000002E-2</c:v>
                </c:pt>
                <c:pt idx="65">
                  <c:v>2.0200000000000003E-2</c:v>
                </c:pt>
                <c:pt idx="66">
                  <c:v>2.1100000000000001E-2</c:v>
                </c:pt>
                <c:pt idx="67">
                  <c:v>2.2100000000000002E-2</c:v>
                </c:pt>
                <c:pt idx="68">
                  <c:v>2.3E-2</c:v>
                </c:pt>
                <c:pt idx="69">
                  <c:v>2.3899999999999998E-2</c:v>
                </c:pt>
                <c:pt idx="70">
                  <c:v>2.5600000000000001E-2</c:v>
                </c:pt>
                <c:pt idx="71">
                  <c:v>2.7700000000000002E-2</c:v>
                </c:pt>
                <c:pt idx="72">
                  <c:v>2.9699999999999997E-2</c:v>
                </c:pt>
                <c:pt idx="73">
                  <c:v>3.15E-2</c:v>
                </c:pt>
                <c:pt idx="74">
                  <c:v>3.3300000000000003E-2</c:v>
                </c:pt>
                <c:pt idx="75">
                  <c:v>3.4999999999999996E-2</c:v>
                </c:pt>
                <c:pt idx="76">
                  <c:v>3.6600000000000001E-2</c:v>
                </c:pt>
                <c:pt idx="77">
                  <c:v>3.8100000000000002E-2</c:v>
                </c:pt>
                <c:pt idx="78">
                  <c:v>3.9600000000000003E-2</c:v>
                </c:pt>
                <c:pt idx="79">
                  <c:v>4.2499999999999996E-2</c:v>
                </c:pt>
                <c:pt idx="80">
                  <c:v>4.5200000000000004E-2</c:v>
                </c:pt>
                <c:pt idx="81">
                  <c:v>4.7699999999999999E-2</c:v>
                </c:pt>
                <c:pt idx="82">
                  <c:v>0.05</c:v>
                </c:pt>
                <c:pt idx="83">
                  <c:v>5.2200000000000003E-2</c:v>
                </c:pt>
                <c:pt idx="84">
                  <c:v>5.4300000000000001E-2</c:v>
                </c:pt>
                <c:pt idx="85">
                  <c:v>5.8399999999999994E-2</c:v>
                </c:pt>
                <c:pt idx="86">
                  <c:v>6.2E-2</c:v>
                </c:pt>
                <c:pt idx="87">
                  <c:v>6.5299999999999997E-2</c:v>
                </c:pt>
                <c:pt idx="88">
                  <c:v>6.8200000000000011E-2</c:v>
                </c:pt>
                <c:pt idx="89">
                  <c:v>7.0899999999999991E-2</c:v>
                </c:pt>
                <c:pt idx="90">
                  <c:v>7.3300000000000004E-2</c:v>
                </c:pt>
                <c:pt idx="91">
                  <c:v>7.5600000000000001E-2</c:v>
                </c:pt>
                <c:pt idx="92">
                  <c:v>7.7600000000000002E-2</c:v>
                </c:pt>
                <c:pt idx="93">
                  <c:v>7.9500000000000001E-2</c:v>
                </c:pt>
                <c:pt idx="94">
                  <c:v>8.1299999999999997E-2</c:v>
                </c:pt>
                <c:pt idx="95">
                  <c:v>8.2900000000000001E-2</c:v>
                </c:pt>
                <c:pt idx="96">
                  <c:v>8.6400000000000005E-2</c:v>
                </c:pt>
                <c:pt idx="97">
                  <c:v>9.0499999999999997E-2</c:v>
                </c:pt>
                <c:pt idx="98">
                  <c:v>9.4099999999999989E-2</c:v>
                </c:pt>
                <c:pt idx="99">
                  <c:v>9.7199999999999995E-2</c:v>
                </c:pt>
                <c:pt idx="100">
                  <c:v>0.1</c:v>
                </c:pt>
                <c:pt idx="101">
                  <c:v>0.1024</c:v>
                </c:pt>
                <c:pt idx="102">
                  <c:v>0.1046</c:v>
                </c:pt>
                <c:pt idx="103">
                  <c:v>0.10669999999999999</c:v>
                </c:pt>
                <c:pt idx="104">
                  <c:v>0.1085</c:v>
                </c:pt>
                <c:pt idx="105">
                  <c:v>0.11299999999999999</c:v>
                </c:pt>
                <c:pt idx="106">
                  <c:v>0.11679999999999999</c:v>
                </c:pt>
                <c:pt idx="107">
                  <c:v>0.12010000000000001</c:v>
                </c:pt>
                <c:pt idx="108">
                  <c:v>0.123</c:v>
                </c:pt>
                <c:pt idx="109">
                  <c:v>0.1255</c:v>
                </c:pt>
                <c:pt idx="110">
                  <c:v>0.1278</c:v>
                </c:pt>
                <c:pt idx="111">
                  <c:v>0.1341</c:v>
                </c:pt>
                <c:pt idx="112">
                  <c:v>0.1394</c:v>
                </c:pt>
                <c:pt idx="113">
                  <c:v>0.1439</c:v>
                </c:pt>
                <c:pt idx="114">
                  <c:v>0.1479</c:v>
                </c:pt>
                <c:pt idx="115">
                  <c:v>0.1515</c:v>
                </c:pt>
                <c:pt idx="116">
                  <c:v>0.15479999999999999</c:v>
                </c:pt>
                <c:pt idx="117">
                  <c:v>0.1578</c:v>
                </c:pt>
                <c:pt idx="118">
                  <c:v>0.16060000000000002</c:v>
                </c:pt>
                <c:pt idx="119">
                  <c:v>0.16319999999999998</c:v>
                </c:pt>
                <c:pt idx="120">
                  <c:v>0.16570000000000001</c:v>
                </c:pt>
                <c:pt idx="121">
                  <c:v>0.1681</c:v>
                </c:pt>
                <c:pt idx="122">
                  <c:v>0.1762</c:v>
                </c:pt>
                <c:pt idx="123">
                  <c:v>0.18759999999999999</c:v>
                </c:pt>
                <c:pt idx="124">
                  <c:v>0.19800000000000001</c:v>
                </c:pt>
                <c:pt idx="125">
                  <c:v>0.2077</c:v>
                </c:pt>
                <c:pt idx="126">
                  <c:v>0.21690000000000001</c:v>
                </c:pt>
                <c:pt idx="127">
                  <c:v>0.22570000000000001</c:v>
                </c:pt>
                <c:pt idx="128">
                  <c:v>0.23410000000000003</c:v>
                </c:pt>
                <c:pt idx="129">
                  <c:v>0.2424</c:v>
                </c:pt>
                <c:pt idx="130">
                  <c:v>0.25040000000000001</c:v>
                </c:pt>
                <c:pt idx="131">
                  <c:v>0.27999999999999997</c:v>
                </c:pt>
                <c:pt idx="132">
                  <c:v>0.3075</c:v>
                </c:pt>
                <c:pt idx="133">
                  <c:v>0.33350000000000002</c:v>
                </c:pt>
                <c:pt idx="134">
                  <c:v>0.3584</c:v>
                </c:pt>
                <c:pt idx="135">
                  <c:v>0.38250000000000001</c:v>
                </c:pt>
                <c:pt idx="136">
                  <c:v>0.40590000000000004</c:v>
                </c:pt>
                <c:pt idx="137">
                  <c:v>0.49189999999999995</c:v>
                </c:pt>
                <c:pt idx="138">
                  <c:v>0.56920000000000004</c:v>
                </c:pt>
                <c:pt idx="139">
                  <c:v>0.64129999999999998</c:v>
                </c:pt>
                <c:pt idx="140">
                  <c:v>0.71029999999999993</c:v>
                </c:pt>
                <c:pt idx="141">
                  <c:v>0.77679999999999993</c:v>
                </c:pt>
                <c:pt idx="142">
                  <c:v>0.84149999999999991</c:v>
                </c:pt>
                <c:pt idx="143">
                  <c:v>0.90489999999999993</c:v>
                </c:pt>
                <c:pt idx="144" formatCode="0.00">
                  <c:v>0.96730000000000005</c:v>
                </c:pt>
                <c:pt idx="145" formatCode="0.00">
                  <c:v>1.03</c:v>
                </c:pt>
                <c:pt idx="146" formatCode="0.00">
                  <c:v>1.0900000000000001</c:v>
                </c:pt>
                <c:pt idx="147" formatCode="0.00">
                  <c:v>1.1499999999999999</c:v>
                </c:pt>
                <c:pt idx="148" formatCode="0.00">
                  <c:v>1.38</c:v>
                </c:pt>
                <c:pt idx="149" formatCode="0.00">
                  <c:v>1.71</c:v>
                </c:pt>
                <c:pt idx="150" formatCode="0.00">
                  <c:v>2.0099999999999998</c:v>
                </c:pt>
                <c:pt idx="151" formatCode="0.00">
                  <c:v>2.2999999999999998</c:v>
                </c:pt>
                <c:pt idx="152" formatCode="0.00">
                  <c:v>2.58</c:v>
                </c:pt>
                <c:pt idx="153" formatCode="0.00">
                  <c:v>2.85</c:v>
                </c:pt>
                <c:pt idx="154" formatCode="0.00">
                  <c:v>3.13</c:v>
                </c:pt>
                <c:pt idx="155" formatCode="0.00">
                  <c:v>3.4</c:v>
                </c:pt>
                <c:pt idx="156" formatCode="0.00">
                  <c:v>3.67</c:v>
                </c:pt>
                <c:pt idx="157" formatCode="0.00">
                  <c:v>4.68</c:v>
                </c:pt>
                <c:pt idx="158" formatCode="0.00">
                  <c:v>5.63</c:v>
                </c:pt>
                <c:pt idx="159" formatCode="0.00">
                  <c:v>6.53</c:v>
                </c:pt>
                <c:pt idx="160" formatCode="0.00">
                  <c:v>7.41</c:v>
                </c:pt>
                <c:pt idx="161" formatCode="0.00">
                  <c:v>8.2799999999999994</c:v>
                </c:pt>
                <c:pt idx="162" formatCode="0.00">
                  <c:v>9.15</c:v>
                </c:pt>
                <c:pt idx="163" formatCode="0.00">
                  <c:v>12.35</c:v>
                </c:pt>
                <c:pt idx="164" formatCode="0.00">
                  <c:v>15.28</c:v>
                </c:pt>
                <c:pt idx="165" formatCode="0.00">
                  <c:v>18.11</c:v>
                </c:pt>
                <c:pt idx="166" formatCode="0.00">
                  <c:v>20.91</c:v>
                </c:pt>
                <c:pt idx="167" formatCode="0.00">
                  <c:v>23.71</c:v>
                </c:pt>
                <c:pt idx="168" formatCode="0.00">
                  <c:v>26.52</c:v>
                </c:pt>
                <c:pt idx="169" formatCode="0.00">
                  <c:v>29.36</c:v>
                </c:pt>
                <c:pt idx="170" formatCode="0.00">
                  <c:v>32.229999999999997</c:v>
                </c:pt>
                <c:pt idx="171" formatCode="0.00">
                  <c:v>35.119999999999997</c:v>
                </c:pt>
                <c:pt idx="172" formatCode="0.00">
                  <c:v>38.04</c:v>
                </c:pt>
                <c:pt idx="173" formatCode="0.00">
                  <c:v>40.99</c:v>
                </c:pt>
                <c:pt idx="174" formatCode="0.00">
                  <c:v>52.29</c:v>
                </c:pt>
                <c:pt idx="175" formatCode="0.00">
                  <c:v>68.489999999999995</c:v>
                </c:pt>
                <c:pt idx="176" formatCode="0.00">
                  <c:v>83.78</c:v>
                </c:pt>
                <c:pt idx="177" formatCode="0.00">
                  <c:v>98.69</c:v>
                </c:pt>
                <c:pt idx="178" formatCode="0.00">
                  <c:v>113.45</c:v>
                </c:pt>
                <c:pt idx="179" formatCode="0.00">
                  <c:v>128.18</c:v>
                </c:pt>
                <c:pt idx="180" formatCode="0.00">
                  <c:v>142.94</c:v>
                </c:pt>
                <c:pt idx="181" formatCode="0.00">
                  <c:v>157.77000000000001</c:v>
                </c:pt>
                <c:pt idx="182" formatCode="0.00">
                  <c:v>172.68</c:v>
                </c:pt>
                <c:pt idx="183" formatCode="0.00">
                  <c:v>228.86</c:v>
                </c:pt>
                <c:pt idx="184" formatCode="0.00">
                  <c:v>280.97000000000003</c:v>
                </c:pt>
                <c:pt idx="185" formatCode="0.00">
                  <c:v>331.12</c:v>
                </c:pt>
                <c:pt idx="186" formatCode="0.00">
                  <c:v>380.22</c:v>
                </c:pt>
                <c:pt idx="187" formatCode="0.00">
                  <c:v>428.72</c:v>
                </c:pt>
                <c:pt idx="188" formatCode="0.00">
                  <c:v>476.87</c:v>
                </c:pt>
                <c:pt idx="189" formatCode="0.00">
                  <c:v>654.04</c:v>
                </c:pt>
                <c:pt idx="190" formatCode="0.00">
                  <c:v>814.67</c:v>
                </c:pt>
                <c:pt idx="191" formatCode="0.00">
                  <c:v>966.99</c:v>
                </c:pt>
                <c:pt idx="192" formatCode="0.0">
                  <c:v>1110</c:v>
                </c:pt>
                <c:pt idx="193" formatCode="0.0">
                  <c:v>1260</c:v>
                </c:pt>
                <c:pt idx="194" formatCode="0.0">
                  <c:v>1400</c:v>
                </c:pt>
                <c:pt idx="195" formatCode="0.0">
                  <c:v>1540</c:v>
                </c:pt>
                <c:pt idx="196" formatCode="0.0">
                  <c:v>1670</c:v>
                </c:pt>
                <c:pt idx="197" formatCode="0.0">
                  <c:v>1810</c:v>
                </c:pt>
                <c:pt idx="198" formatCode="0.0">
                  <c:v>1940</c:v>
                </c:pt>
                <c:pt idx="199" formatCode="0.0">
                  <c:v>2070</c:v>
                </c:pt>
                <c:pt idx="200" formatCode="0.0">
                  <c:v>2570</c:v>
                </c:pt>
                <c:pt idx="201" formatCode="0.0">
                  <c:v>3240</c:v>
                </c:pt>
                <c:pt idx="202" formatCode="0.0">
                  <c:v>3840</c:v>
                </c:pt>
                <c:pt idx="203" formatCode="0.0">
                  <c:v>4400</c:v>
                </c:pt>
                <c:pt idx="204" formatCode="0.0">
                  <c:v>4930</c:v>
                </c:pt>
                <c:pt idx="205" formatCode="0.0">
                  <c:v>5430</c:v>
                </c:pt>
                <c:pt idx="206" formatCode="0.0">
                  <c:v>5900</c:v>
                </c:pt>
                <c:pt idx="207" formatCode="0.0">
                  <c:v>6360</c:v>
                </c:pt>
                <c:pt idx="208" formatCode="0.0">
                  <c:v>6800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srim40Ar_C!$D$20:$D$228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srim40Ar_C!$P$20:$P$228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6.9999999999999999E-4</c:v>
                </c:pt>
                <c:pt idx="11">
                  <c:v>8.0000000000000004E-4</c:v>
                </c:pt>
                <c:pt idx="12">
                  <c:v>8.0000000000000004E-4</c:v>
                </c:pt>
                <c:pt idx="13">
                  <c:v>8.0000000000000004E-4</c:v>
                </c:pt>
                <c:pt idx="14">
                  <c:v>8.9999999999999998E-4</c:v>
                </c:pt>
                <c:pt idx="15">
                  <c:v>8.9999999999999998E-4</c:v>
                </c:pt>
                <c:pt idx="16">
                  <c:v>8.9999999999999998E-4</c:v>
                </c:pt>
                <c:pt idx="17">
                  <c:v>8.9999999999999998E-4</c:v>
                </c:pt>
                <c:pt idx="18">
                  <c:v>1E-3</c:v>
                </c:pt>
                <c:pt idx="19">
                  <c:v>1.0999999999999998E-3</c:v>
                </c:pt>
                <c:pt idx="20">
                  <c:v>1.0999999999999998E-3</c:v>
                </c:pt>
                <c:pt idx="21">
                  <c:v>1.2000000000000001E-3</c:v>
                </c:pt>
                <c:pt idx="22">
                  <c:v>1.2999999999999999E-3</c:v>
                </c:pt>
                <c:pt idx="23">
                  <c:v>1.2999999999999999E-3</c:v>
                </c:pt>
                <c:pt idx="24">
                  <c:v>1.4E-3</c:v>
                </c:pt>
                <c:pt idx="25">
                  <c:v>1.4E-3</c:v>
                </c:pt>
                <c:pt idx="26">
                  <c:v>1.5E-3</c:v>
                </c:pt>
                <c:pt idx="27">
                  <c:v>1.6000000000000001E-3</c:v>
                </c:pt>
                <c:pt idx="28">
                  <c:v>1.7000000000000001E-3</c:v>
                </c:pt>
                <c:pt idx="29">
                  <c:v>1.8E-3</c:v>
                </c:pt>
                <c:pt idx="30">
                  <c:v>1.9E-3</c:v>
                </c:pt>
                <c:pt idx="31">
                  <c:v>2E-3</c:v>
                </c:pt>
                <c:pt idx="32">
                  <c:v>2.1000000000000003E-3</c:v>
                </c:pt>
                <c:pt idx="33">
                  <c:v>2.3E-3</c:v>
                </c:pt>
                <c:pt idx="34">
                  <c:v>2.4000000000000002E-3</c:v>
                </c:pt>
                <c:pt idx="35">
                  <c:v>2.5999999999999999E-3</c:v>
                </c:pt>
                <c:pt idx="36">
                  <c:v>2.8E-3</c:v>
                </c:pt>
                <c:pt idx="37">
                  <c:v>2.9000000000000002E-3</c:v>
                </c:pt>
                <c:pt idx="38">
                  <c:v>3.0999999999999999E-3</c:v>
                </c:pt>
                <c:pt idx="39">
                  <c:v>3.2000000000000002E-3</c:v>
                </c:pt>
                <c:pt idx="40">
                  <c:v>3.4000000000000002E-3</c:v>
                </c:pt>
                <c:pt idx="41">
                  <c:v>3.5000000000000005E-3</c:v>
                </c:pt>
                <c:pt idx="42">
                  <c:v>3.6999999999999997E-3</c:v>
                </c:pt>
                <c:pt idx="43">
                  <c:v>3.8E-3</c:v>
                </c:pt>
                <c:pt idx="44">
                  <c:v>4.1000000000000003E-3</c:v>
                </c:pt>
                <c:pt idx="45">
                  <c:v>4.4999999999999997E-3</c:v>
                </c:pt>
                <c:pt idx="46">
                  <c:v>4.8000000000000004E-3</c:v>
                </c:pt>
                <c:pt idx="47">
                  <c:v>5.1999999999999998E-3</c:v>
                </c:pt>
                <c:pt idx="48">
                  <c:v>5.4999999999999997E-3</c:v>
                </c:pt>
                <c:pt idx="49">
                  <c:v>5.8000000000000005E-3</c:v>
                </c:pt>
                <c:pt idx="50">
                  <c:v>6.0999999999999995E-3</c:v>
                </c:pt>
                <c:pt idx="51">
                  <c:v>6.4000000000000003E-3</c:v>
                </c:pt>
                <c:pt idx="52">
                  <c:v>6.8000000000000005E-3</c:v>
                </c:pt>
                <c:pt idx="53">
                  <c:v>7.3999999999999995E-3</c:v>
                </c:pt>
                <c:pt idx="54">
                  <c:v>8.0000000000000002E-3</c:v>
                </c:pt>
                <c:pt idx="55">
                  <c:v>8.5000000000000006E-3</c:v>
                </c:pt>
                <c:pt idx="56">
                  <c:v>9.1000000000000004E-3</c:v>
                </c:pt>
                <c:pt idx="57">
                  <c:v>9.7000000000000003E-3</c:v>
                </c:pt>
                <c:pt idx="58">
                  <c:v>1.0199999999999999E-2</c:v>
                </c:pt>
                <c:pt idx="59">
                  <c:v>1.1300000000000001E-2</c:v>
                </c:pt>
                <c:pt idx="60">
                  <c:v>1.24E-2</c:v>
                </c:pt>
                <c:pt idx="61">
                  <c:v>1.34E-2</c:v>
                </c:pt>
                <c:pt idx="62">
                  <c:v>1.44E-2</c:v>
                </c:pt>
                <c:pt idx="63">
                  <c:v>1.55E-2</c:v>
                </c:pt>
                <c:pt idx="64">
                  <c:v>1.6400000000000001E-2</c:v>
                </c:pt>
                <c:pt idx="65">
                  <c:v>1.7399999999999999E-2</c:v>
                </c:pt>
                <c:pt idx="66">
                  <c:v>1.84E-2</c:v>
                </c:pt>
                <c:pt idx="67">
                  <c:v>1.9300000000000001E-2</c:v>
                </c:pt>
                <c:pt idx="68">
                  <c:v>2.0200000000000003E-2</c:v>
                </c:pt>
                <c:pt idx="69">
                  <c:v>2.12E-2</c:v>
                </c:pt>
                <c:pt idx="70">
                  <c:v>2.3E-2</c:v>
                </c:pt>
                <c:pt idx="71">
                  <c:v>2.5100000000000001E-2</c:v>
                </c:pt>
                <c:pt idx="72">
                  <c:v>2.7200000000000002E-2</c:v>
                </c:pt>
                <c:pt idx="73">
                  <c:v>2.93E-2</c:v>
                </c:pt>
                <c:pt idx="74">
                  <c:v>3.1300000000000001E-2</c:v>
                </c:pt>
                <c:pt idx="75">
                  <c:v>3.32E-2</c:v>
                </c:pt>
                <c:pt idx="76">
                  <c:v>3.5099999999999999E-2</c:v>
                </c:pt>
                <c:pt idx="77">
                  <c:v>3.6900000000000002E-2</c:v>
                </c:pt>
                <c:pt idx="78">
                  <c:v>3.8699999999999998E-2</c:v>
                </c:pt>
                <c:pt idx="79">
                  <c:v>4.2200000000000001E-2</c:v>
                </c:pt>
                <c:pt idx="80">
                  <c:v>4.5499999999999999E-2</c:v>
                </c:pt>
                <c:pt idx="81">
                  <c:v>4.8599999999999997E-2</c:v>
                </c:pt>
                <c:pt idx="82">
                  <c:v>5.16E-2</c:v>
                </c:pt>
                <c:pt idx="83">
                  <c:v>5.4500000000000007E-2</c:v>
                </c:pt>
                <c:pt idx="84">
                  <c:v>5.7199999999999994E-2</c:v>
                </c:pt>
                <c:pt idx="85">
                  <c:v>6.25E-2</c:v>
                </c:pt>
                <c:pt idx="86">
                  <c:v>6.7299999999999999E-2</c:v>
                </c:pt>
                <c:pt idx="87">
                  <c:v>7.17E-2</c:v>
                </c:pt>
                <c:pt idx="88">
                  <c:v>7.5899999999999995E-2</c:v>
                </c:pt>
                <c:pt idx="89">
                  <c:v>7.980000000000001E-2</c:v>
                </c:pt>
                <c:pt idx="90">
                  <c:v>8.3400000000000002E-2</c:v>
                </c:pt>
                <c:pt idx="91">
                  <c:v>8.6800000000000002E-2</c:v>
                </c:pt>
                <c:pt idx="92">
                  <c:v>0.09</c:v>
                </c:pt>
                <c:pt idx="93">
                  <c:v>9.2999999999999999E-2</c:v>
                </c:pt>
                <c:pt idx="94">
                  <c:v>9.5799999999999996E-2</c:v>
                </c:pt>
                <c:pt idx="95">
                  <c:v>9.8500000000000004E-2</c:v>
                </c:pt>
                <c:pt idx="96">
                  <c:v>0.10349999999999999</c:v>
                </c:pt>
                <c:pt idx="97">
                  <c:v>0.10900000000000001</c:v>
                </c:pt>
                <c:pt idx="98">
                  <c:v>0.11399999999999999</c:v>
                </c:pt>
                <c:pt idx="99">
                  <c:v>0.11850000000000001</c:v>
                </c:pt>
                <c:pt idx="100">
                  <c:v>0.12250000000000001</c:v>
                </c:pt>
                <c:pt idx="101">
                  <c:v>0.12620000000000001</c:v>
                </c:pt>
                <c:pt idx="102">
                  <c:v>0.12959999999999999</c:v>
                </c:pt>
                <c:pt idx="103">
                  <c:v>0.1328</c:v>
                </c:pt>
                <c:pt idx="104">
                  <c:v>0.13569999999999999</c:v>
                </c:pt>
                <c:pt idx="105">
                  <c:v>0.14079999999999998</c:v>
                </c:pt>
                <c:pt idx="106">
                  <c:v>0.1454</c:v>
                </c:pt>
                <c:pt idx="107">
                  <c:v>0.14930000000000002</c:v>
                </c:pt>
                <c:pt idx="108">
                  <c:v>0.15289999999999998</c:v>
                </c:pt>
                <c:pt idx="109">
                  <c:v>0.15609999999999999</c:v>
                </c:pt>
                <c:pt idx="110">
                  <c:v>0.159</c:v>
                </c:pt>
                <c:pt idx="111">
                  <c:v>0.16399999999999998</c:v>
                </c:pt>
                <c:pt idx="112">
                  <c:v>0.16830000000000001</c:v>
                </c:pt>
                <c:pt idx="113">
                  <c:v>0.17199999999999999</c:v>
                </c:pt>
                <c:pt idx="114">
                  <c:v>0.17529999999999998</c:v>
                </c:pt>
                <c:pt idx="115">
                  <c:v>0.17829999999999999</c:v>
                </c:pt>
                <c:pt idx="116">
                  <c:v>0.18090000000000001</c:v>
                </c:pt>
                <c:pt idx="117">
                  <c:v>0.18340000000000001</c:v>
                </c:pt>
                <c:pt idx="118">
                  <c:v>0.18560000000000001</c:v>
                </c:pt>
                <c:pt idx="119">
                  <c:v>0.18770000000000001</c:v>
                </c:pt>
                <c:pt idx="120">
                  <c:v>0.18970000000000001</c:v>
                </c:pt>
                <c:pt idx="121">
                  <c:v>0.19159999999999999</c:v>
                </c:pt>
                <c:pt idx="122">
                  <c:v>0.19500000000000001</c:v>
                </c:pt>
                <c:pt idx="123">
                  <c:v>0.19890000000000002</c:v>
                </c:pt>
                <c:pt idx="124">
                  <c:v>0.20249999999999999</c:v>
                </c:pt>
                <c:pt idx="125">
                  <c:v>0.20579999999999998</c:v>
                </c:pt>
                <c:pt idx="126">
                  <c:v>0.2089</c:v>
                </c:pt>
                <c:pt idx="127">
                  <c:v>0.21190000000000003</c:v>
                </c:pt>
                <c:pt idx="128">
                  <c:v>0.21469999999999997</c:v>
                </c:pt>
                <c:pt idx="129">
                  <c:v>0.21739999999999998</c:v>
                </c:pt>
                <c:pt idx="130">
                  <c:v>0.22010000000000002</c:v>
                </c:pt>
                <c:pt idx="131">
                  <c:v>0.22519999999999998</c:v>
                </c:pt>
                <c:pt idx="132">
                  <c:v>0.23010000000000003</c:v>
                </c:pt>
                <c:pt idx="133">
                  <c:v>0.23490000000000003</c:v>
                </c:pt>
                <c:pt idx="134">
                  <c:v>0.23959999999999998</c:v>
                </c:pt>
                <c:pt idx="135">
                  <c:v>0.24430000000000002</c:v>
                </c:pt>
                <c:pt idx="136">
                  <c:v>0.24889999999999998</c:v>
                </c:pt>
                <c:pt idx="137">
                  <c:v>0.2581</c:v>
                </c:pt>
                <c:pt idx="138">
                  <c:v>0.26739999999999997</c:v>
                </c:pt>
                <c:pt idx="139">
                  <c:v>0.27679999999999999</c:v>
                </c:pt>
                <c:pt idx="140">
                  <c:v>0.2863</c:v>
                </c:pt>
                <c:pt idx="141">
                  <c:v>0.2959</c:v>
                </c:pt>
                <c:pt idx="142">
                  <c:v>0.30579999999999996</c:v>
                </c:pt>
                <c:pt idx="143">
                  <c:v>0.31579999999999997</c:v>
                </c:pt>
                <c:pt idx="144">
                  <c:v>0.3261</c:v>
                </c:pt>
                <c:pt idx="145">
                  <c:v>0.33660000000000001</c:v>
                </c:pt>
                <c:pt idx="146">
                  <c:v>0.3473</c:v>
                </c:pt>
                <c:pt idx="147">
                  <c:v>0.35830000000000001</c:v>
                </c:pt>
                <c:pt idx="148">
                  <c:v>0.38090000000000002</c:v>
                </c:pt>
                <c:pt idx="149">
                  <c:v>0.41050000000000003</c:v>
                </c:pt>
                <c:pt idx="150">
                  <c:v>0.44169999999999998</c:v>
                </c:pt>
                <c:pt idx="151">
                  <c:v>0.47439999999999999</c:v>
                </c:pt>
                <c:pt idx="152">
                  <c:v>0.50849999999999995</c:v>
                </c:pt>
                <c:pt idx="153">
                  <c:v>0.54410000000000003</c:v>
                </c:pt>
                <c:pt idx="154">
                  <c:v>0.58120000000000005</c:v>
                </c:pt>
                <c:pt idx="155" formatCode="0.00">
                  <c:v>0.61970000000000003</c:v>
                </c:pt>
                <c:pt idx="156" formatCode="0.00">
                  <c:v>0.65959999999999996</c:v>
                </c:pt>
                <c:pt idx="157" formatCode="0.00">
                  <c:v>0.74349999999999994</c:v>
                </c:pt>
                <c:pt idx="158" formatCode="0.00">
                  <c:v>0.83260000000000001</c:v>
                </c:pt>
                <c:pt idx="159" formatCode="0.00">
                  <c:v>0.92669999999999997</c:v>
                </c:pt>
                <c:pt idx="160" formatCode="0.00">
                  <c:v>1.03</c:v>
                </c:pt>
                <c:pt idx="161" formatCode="0.00">
                  <c:v>1.1299999999999999</c:v>
                </c:pt>
                <c:pt idx="162" formatCode="0.00">
                  <c:v>1.24</c:v>
                </c:pt>
                <c:pt idx="163" formatCode="0.00">
                  <c:v>1.47</c:v>
                </c:pt>
                <c:pt idx="164" formatCode="0.00">
                  <c:v>1.71</c:v>
                </c:pt>
                <c:pt idx="165" formatCode="0.00">
                  <c:v>1.98</c:v>
                </c:pt>
                <c:pt idx="166" formatCode="0.00">
                  <c:v>2.2599999999999998</c:v>
                </c:pt>
                <c:pt idx="167" formatCode="0.00">
                  <c:v>2.5499999999999998</c:v>
                </c:pt>
                <c:pt idx="168" formatCode="0.00">
                  <c:v>2.87</c:v>
                </c:pt>
                <c:pt idx="169" formatCode="0.00">
                  <c:v>3.2</c:v>
                </c:pt>
                <c:pt idx="170" formatCode="0.00">
                  <c:v>3.55</c:v>
                </c:pt>
                <c:pt idx="171" formatCode="0.00">
                  <c:v>3.91</c:v>
                </c:pt>
                <c:pt idx="172" formatCode="0.00">
                  <c:v>4.29</c:v>
                </c:pt>
                <c:pt idx="173" formatCode="0.00">
                  <c:v>4.68</c:v>
                </c:pt>
                <c:pt idx="174" formatCode="0.00">
                  <c:v>5.51</c:v>
                </c:pt>
                <c:pt idx="175" formatCode="0.00">
                  <c:v>6.64</c:v>
                </c:pt>
                <c:pt idx="176" formatCode="0.00">
                  <c:v>7.86</c:v>
                </c:pt>
                <c:pt idx="177" formatCode="0.00">
                  <c:v>9.16</c:v>
                </c:pt>
                <c:pt idx="178" formatCode="0.00">
                  <c:v>10.56</c:v>
                </c:pt>
                <c:pt idx="179" formatCode="0.00">
                  <c:v>12.04</c:v>
                </c:pt>
                <c:pt idx="180" formatCode="0.00">
                  <c:v>13.6</c:v>
                </c:pt>
                <c:pt idx="181" formatCode="0.00">
                  <c:v>15.24</c:v>
                </c:pt>
                <c:pt idx="182" formatCode="0.00">
                  <c:v>16.96</c:v>
                </c:pt>
                <c:pt idx="183" formatCode="0.00">
                  <c:v>20.61</c:v>
                </c:pt>
                <c:pt idx="184" formatCode="0.00">
                  <c:v>24.54</c:v>
                </c:pt>
                <c:pt idx="185" formatCode="0.00">
                  <c:v>28.74</c:v>
                </c:pt>
                <c:pt idx="186" formatCode="0.00">
                  <c:v>33.18</c:v>
                </c:pt>
                <c:pt idx="187" formatCode="0.00">
                  <c:v>37.85</c:v>
                </c:pt>
                <c:pt idx="188" formatCode="0.00">
                  <c:v>42.74</c:v>
                </c:pt>
                <c:pt idx="189" formatCode="0.00">
                  <c:v>53.12</c:v>
                </c:pt>
                <c:pt idx="190" formatCode="0.00">
                  <c:v>64.239999999999995</c:v>
                </c:pt>
                <c:pt idx="191" formatCode="0.00">
                  <c:v>76.010000000000005</c:v>
                </c:pt>
                <c:pt idx="192" formatCode="0.00">
                  <c:v>88.37</c:v>
                </c:pt>
                <c:pt idx="193" formatCode="0.00">
                  <c:v>101.24</c:v>
                </c:pt>
                <c:pt idx="194" formatCode="0.00">
                  <c:v>114.57</c:v>
                </c:pt>
                <c:pt idx="195" formatCode="0.00">
                  <c:v>128.32</c:v>
                </c:pt>
                <c:pt idx="196" formatCode="0.00">
                  <c:v>142.43</c:v>
                </c:pt>
                <c:pt idx="197" formatCode="0.00">
                  <c:v>156.87</c:v>
                </c:pt>
                <c:pt idx="198" formatCode="0.00">
                  <c:v>171.6</c:v>
                </c:pt>
                <c:pt idx="199" formatCode="0.00">
                  <c:v>186.58</c:v>
                </c:pt>
                <c:pt idx="200" formatCode="0.00">
                  <c:v>217.22</c:v>
                </c:pt>
                <c:pt idx="201" formatCode="0.00">
                  <c:v>256.49</c:v>
                </c:pt>
                <c:pt idx="202" formatCode="0.00">
                  <c:v>296.55</c:v>
                </c:pt>
                <c:pt idx="203" formatCode="0.00">
                  <c:v>337.14</c:v>
                </c:pt>
                <c:pt idx="204" formatCode="0.00">
                  <c:v>378.06</c:v>
                </c:pt>
                <c:pt idx="205" formatCode="0.00">
                  <c:v>419.14</c:v>
                </c:pt>
                <c:pt idx="206" formatCode="0.00">
                  <c:v>460.27</c:v>
                </c:pt>
                <c:pt idx="207" formatCode="0.00">
                  <c:v>501.33</c:v>
                </c:pt>
                <c:pt idx="208" formatCode="0.00">
                  <c:v>542.26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9600"/>
        <c:axId val="480844896"/>
      </c:scatterChart>
      <c:valAx>
        <c:axId val="4808496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44896"/>
        <c:crosses val="autoZero"/>
        <c:crossBetween val="midCat"/>
        <c:majorUnit val="10"/>
      </c:valAx>
      <c:valAx>
        <c:axId val="4808448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496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srim40Ar_Air!$P$5</c:f>
          <c:strCache>
            <c:ptCount val="1"/>
            <c:pt idx="0">
              <c:v>srim40Ar_Air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srim40Ar_Air!$E$20:$E$228</c:f>
              <c:numCache>
                <c:formatCode>0.000E+00</c:formatCode>
                <c:ptCount val="209"/>
                <c:pt idx="0">
                  <c:v>0.1036</c:v>
                </c:pt>
                <c:pt idx="1">
                  <c:v>0.1099</c:v>
                </c:pt>
                <c:pt idx="2">
                  <c:v>0.1158</c:v>
                </c:pt>
                <c:pt idx="3">
                  <c:v>0.1215</c:v>
                </c:pt>
                <c:pt idx="4">
                  <c:v>0.12690000000000001</c:v>
                </c:pt>
                <c:pt idx="5">
                  <c:v>0.13200000000000001</c:v>
                </c:pt>
                <c:pt idx="6">
                  <c:v>0.13700000000000001</c:v>
                </c:pt>
                <c:pt idx="7">
                  <c:v>0.14649999999999999</c:v>
                </c:pt>
                <c:pt idx="8">
                  <c:v>0.15540000000000001</c:v>
                </c:pt>
                <c:pt idx="9">
                  <c:v>0.1638</c:v>
                </c:pt>
                <c:pt idx="10">
                  <c:v>0.17180000000000001</c:v>
                </c:pt>
                <c:pt idx="11">
                  <c:v>0.1794</c:v>
                </c:pt>
                <c:pt idx="12">
                  <c:v>0.1867</c:v>
                </c:pt>
                <c:pt idx="13">
                  <c:v>0.1938</c:v>
                </c:pt>
                <c:pt idx="14">
                  <c:v>0.2006</c:v>
                </c:pt>
                <c:pt idx="15">
                  <c:v>0.2072</c:v>
                </c:pt>
                <c:pt idx="16">
                  <c:v>0.21360000000000001</c:v>
                </c:pt>
                <c:pt idx="17">
                  <c:v>0.21970000000000001</c:v>
                </c:pt>
                <c:pt idx="18">
                  <c:v>0.2316</c:v>
                </c:pt>
                <c:pt idx="19">
                  <c:v>0.2457</c:v>
                </c:pt>
                <c:pt idx="20">
                  <c:v>0.25900000000000001</c:v>
                </c:pt>
                <c:pt idx="21">
                  <c:v>0.27160000000000001</c:v>
                </c:pt>
                <c:pt idx="22">
                  <c:v>0.28370000000000001</c:v>
                </c:pt>
                <c:pt idx="23">
                  <c:v>0.29530000000000001</c:v>
                </c:pt>
                <c:pt idx="24">
                  <c:v>0.30640000000000001</c:v>
                </c:pt>
                <c:pt idx="25">
                  <c:v>0.31719999999999998</c:v>
                </c:pt>
                <c:pt idx="26">
                  <c:v>0.3276</c:v>
                </c:pt>
                <c:pt idx="27">
                  <c:v>0.34739999999999999</c:v>
                </c:pt>
                <c:pt idx="28">
                  <c:v>0.36620000000000003</c:v>
                </c:pt>
                <c:pt idx="29">
                  <c:v>0.3841</c:v>
                </c:pt>
                <c:pt idx="30">
                  <c:v>0.4012</c:v>
                </c:pt>
                <c:pt idx="31">
                  <c:v>0.41760000000000003</c:v>
                </c:pt>
                <c:pt idx="32">
                  <c:v>0.43330000000000002</c:v>
                </c:pt>
                <c:pt idx="33">
                  <c:v>0.46329999999999999</c:v>
                </c:pt>
                <c:pt idx="34">
                  <c:v>0.4914</c:v>
                </c:pt>
                <c:pt idx="35">
                  <c:v>0.51790000000000003</c:v>
                </c:pt>
                <c:pt idx="36">
                  <c:v>0.54320000000000002</c:v>
                </c:pt>
                <c:pt idx="37">
                  <c:v>0.56740000000000002</c:v>
                </c:pt>
                <c:pt idx="38">
                  <c:v>0.59050000000000002</c:v>
                </c:pt>
                <c:pt idx="39">
                  <c:v>0.61280000000000001</c:v>
                </c:pt>
                <c:pt idx="40">
                  <c:v>0.63429999999999997</c:v>
                </c:pt>
                <c:pt idx="41">
                  <c:v>0.65510000000000002</c:v>
                </c:pt>
                <c:pt idx="42">
                  <c:v>0.67530000000000001</c:v>
                </c:pt>
                <c:pt idx="43">
                  <c:v>0.69489999999999996</c:v>
                </c:pt>
                <c:pt idx="44">
                  <c:v>0.73250000000000004</c:v>
                </c:pt>
                <c:pt idx="45">
                  <c:v>0.77690000000000003</c:v>
                </c:pt>
                <c:pt idx="46">
                  <c:v>0.81889999999999996</c:v>
                </c:pt>
                <c:pt idx="47">
                  <c:v>0.8589</c:v>
                </c:pt>
                <c:pt idx="48">
                  <c:v>0.89710000000000001</c:v>
                </c:pt>
                <c:pt idx="49">
                  <c:v>0.93369999999999997</c:v>
                </c:pt>
                <c:pt idx="50">
                  <c:v>0.96899999999999997</c:v>
                </c:pt>
                <c:pt idx="51">
                  <c:v>1.0029999999999999</c:v>
                </c:pt>
                <c:pt idx="52">
                  <c:v>1.036</c:v>
                </c:pt>
                <c:pt idx="53">
                  <c:v>1.099</c:v>
                </c:pt>
                <c:pt idx="54">
                  <c:v>1.1579999999999999</c:v>
                </c:pt>
                <c:pt idx="55">
                  <c:v>1.2150000000000001</c:v>
                </c:pt>
                <c:pt idx="56">
                  <c:v>1.2689999999999999</c:v>
                </c:pt>
                <c:pt idx="57">
                  <c:v>1.32</c:v>
                </c:pt>
                <c:pt idx="58">
                  <c:v>1.37</c:v>
                </c:pt>
                <c:pt idx="59">
                  <c:v>1.4650000000000001</c:v>
                </c:pt>
                <c:pt idx="60">
                  <c:v>1.5660000000000001</c:v>
                </c:pt>
                <c:pt idx="61">
                  <c:v>1.651</c:v>
                </c:pt>
                <c:pt idx="62">
                  <c:v>1.7250000000000001</c:v>
                </c:pt>
                <c:pt idx="63">
                  <c:v>1.7909999999999999</c:v>
                </c:pt>
                <c:pt idx="64">
                  <c:v>1.851</c:v>
                </c:pt>
                <c:pt idx="65">
                  <c:v>1.907</c:v>
                </c:pt>
                <c:pt idx="66">
                  <c:v>1.96</c:v>
                </c:pt>
                <c:pt idx="67">
                  <c:v>2.0099999999999998</c:v>
                </c:pt>
                <c:pt idx="68">
                  <c:v>2.0579999999999998</c:v>
                </c:pt>
                <c:pt idx="69">
                  <c:v>2.1040000000000001</c:v>
                </c:pt>
                <c:pt idx="70">
                  <c:v>2.1930000000000001</c:v>
                </c:pt>
                <c:pt idx="71">
                  <c:v>2.2989999999999999</c:v>
                </c:pt>
                <c:pt idx="72">
                  <c:v>2.4</c:v>
                </c:pt>
                <c:pt idx="73">
                  <c:v>2.4969999999999999</c:v>
                </c:pt>
                <c:pt idx="74">
                  <c:v>2.5920000000000001</c:v>
                </c:pt>
                <c:pt idx="75">
                  <c:v>2.6840000000000002</c:v>
                </c:pt>
                <c:pt idx="76">
                  <c:v>2.774</c:v>
                </c:pt>
                <c:pt idx="77">
                  <c:v>2.8620000000000001</c:v>
                </c:pt>
                <c:pt idx="78">
                  <c:v>2.9470000000000001</c:v>
                </c:pt>
                <c:pt idx="79">
                  <c:v>3.1120000000000001</c:v>
                </c:pt>
                <c:pt idx="80">
                  <c:v>3.2679999999999998</c:v>
                </c:pt>
                <c:pt idx="81">
                  <c:v>3.4169999999999998</c:v>
                </c:pt>
                <c:pt idx="82">
                  <c:v>3.5579999999999998</c:v>
                </c:pt>
                <c:pt idx="83">
                  <c:v>3.6920000000000002</c:v>
                </c:pt>
                <c:pt idx="84">
                  <c:v>3.82</c:v>
                </c:pt>
                <c:pt idx="85">
                  <c:v>4.0579999999999998</c:v>
                </c:pt>
                <c:pt idx="86">
                  <c:v>4.2750000000000004</c:v>
                </c:pt>
                <c:pt idx="87">
                  <c:v>4.4749999999999996</c:v>
                </c:pt>
                <c:pt idx="88">
                  <c:v>4.6630000000000003</c:v>
                </c:pt>
                <c:pt idx="89">
                  <c:v>4.84</c:v>
                </c:pt>
                <c:pt idx="90">
                  <c:v>5.0090000000000003</c:v>
                </c:pt>
                <c:pt idx="91">
                  <c:v>5.1719999999999997</c:v>
                </c:pt>
                <c:pt idx="92">
                  <c:v>5.3319999999999999</c:v>
                </c:pt>
                <c:pt idx="93">
                  <c:v>5.4880000000000004</c:v>
                </c:pt>
                <c:pt idx="94">
                  <c:v>5.6429999999999998</c:v>
                </c:pt>
                <c:pt idx="95">
                  <c:v>5.7969999999999997</c:v>
                </c:pt>
                <c:pt idx="96">
                  <c:v>6.1050000000000004</c:v>
                </c:pt>
                <c:pt idx="97">
                  <c:v>6.4939999999999998</c:v>
                </c:pt>
                <c:pt idx="98">
                  <c:v>6.8920000000000003</c:v>
                </c:pt>
                <c:pt idx="99">
                  <c:v>7.3</c:v>
                </c:pt>
                <c:pt idx="100">
                  <c:v>7.72</c:v>
                </c:pt>
                <c:pt idx="101">
                  <c:v>8.15</c:v>
                </c:pt>
                <c:pt idx="102">
                  <c:v>8.59</c:v>
                </c:pt>
                <c:pt idx="103">
                  <c:v>9.0380000000000003</c:v>
                </c:pt>
                <c:pt idx="104">
                  <c:v>9.4930000000000003</c:v>
                </c:pt>
                <c:pt idx="105">
                  <c:v>10.42</c:v>
                </c:pt>
                <c:pt idx="106">
                  <c:v>11.35</c:v>
                </c:pt>
                <c:pt idx="107">
                  <c:v>12.27</c:v>
                </c:pt>
                <c:pt idx="108">
                  <c:v>13.18</c:v>
                </c:pt>
                <c:pt idx="109">
                  <c:v>14.06</c:v>
                </c:pt>
                <c:pt idx="110">
                  <c:v>14.91</c:v>
                </c:pt>
                <c:pt idx="111">
                  <c:v>16.48</c:v>
                </c:pt>
                <c:pt idx="112">
                  <c:v>17.87</c:v>
                </c:pt>
                <c:pt idx="113">
                  <c:v>19.079999999999998</c:v>
                </c:pt>
                <c:pt idx="114">
                  <c:v>20.11</c:v>
                </c:pt>
                <c:pt idx="115">
                  <c:v>20.98</c:v>
                </c:pt>
                <c:pt idx="116">
                  <c:v>21.72</c:v>
                </c:pt>
                <c:pt idx="117">
                  <c:v>22.34</c:v>
                </c:pt>
                <c:pt idx="118">
                  <c:v>22.85</c:v>
                </c:pt>
                <c:pt idx="119">
                  <c:v>23.29</c:v>
                </c:pt>
                <c:pt idx="120">
                  <c:v>23.65</c:v>
                </c:pt>
                <c:pt idx="121">
                  <c:v>23.96</c:v>
                </c:pt>
                <c:pt idx="122">
                  <c:v>24.42</c:v>
                </c:pt>
                <c:pt idx="123">
                  <c:v>24.79</c:v>
                </c:pt>
                <c:pt idx="124">
                  <c:v>24.99</c:v>
                </c:pt>
                <c:pt idx="125">
                  <c:v>25.08</c:v>
                </c:pt>
                <c:pt idx="126">
                  <c:v>25.07</c:v>
                </c:pt>
                <c:pt idx="127">
                  <c:v>25.01</c:v>
                </c:pt>
                <c:pt idx="128">
                  <c:v>24.89</c:v>
                </c:pt>
                <c:pt idx="129">
                  <c:v>24.73</c:v>
                </c:pt>
                <c:pt idx="130">
                  <c:v>24.55</c:v>
                </c:pt>
                <c:pt idx="131">
                  <c:v>24.13</c:v>
                </c:pt>
                <c:pt idx="132">
                  <c:v>23.66</c:v>
                </c:pt>
                <c:pt idx="133">
                  <c:v>23.18</c:v>
                </c:pt>
                <c:pt idx="134">
                  <c:v>22.7</c:v>
                </c:pt>
                <c:pt idx="135">
                  <c:v>22.22</c:v>
                </c:pt>
                <c:pt idx="136">
                  <c:v>21.76</c:v>
                </c:pt>
                <c:pt idx="137">
                  <c:v>20.89</c:v>
                </c:pt>
                <c:pt idx="138">
                  <c:v>20.309999999999999</c:v>
                </c:pt>
                <c:pt idx="139">
                  <c:v>19.61</c:v>
                </c:pt>
                <c:pt idx="140">
                  <c:v>19.04</c:v>
                </c:pt>
                <c:pt idx="141">
                  <c:v>18.52</c:v>
                </c:pt>
                <c:pt idx="142">
                  <c:v>18.05</c:v>
                </c:pt>
                <c:pt idx="143">
                  <c:v>17.61</c:v>
                </c:pt>
                <c:pt idx="144">
                  <c:v>17.2</c:v>
                </c:pt>
                <c:pt idx="145">
                  <c:v>16.82</c:v>
                </c:pt>
                <c:pt idx="146">
                  <c:v>16.46</c:v>
                </c:pt>
                <c:pt idx="147">
                  <c:v>16.13</c:v>
                </c:pt>
                <c:pt idx="148">
                  <c:v>15.5</c:v>
                </c:pt>
                <c:pt idx="149">
                  <c:v>14.8</c:v>
                </c:pt>
                <c:pt idx="150">
                  <c:v>14.16</c:v>
                </c:pt>
                <c:pt idx="151">
                  <c:v>13.57</c:v>
                </c:pt>
                <c:pt idx="152">
                  <c:v>13.02</c:v>
                </c:pt>
                <c:pt idx="153">
                  <c:v>12.51</c:v>
                </c:pt>
                <c:pt idx="154">
                  <c:v>12.04</c:v>
                </c:pt>
                <c:pt idx="155">
                  <c:v>11.59</c:v>
                </c:pt>
                <c:pt idx="156">
                  <c:v>11.17</c:v>
                </c:pt>
                <c:pt idx="157">
                  <c:v>10.4</c:v>
                </c:pt>
                <c:pt idx="158">
                  <c:v>9.7129999999999992</c:v>
                </c:pt>
                <c:pt idx="159">
                  <c:v>9.1010000000000009</c:v>
                </c:pt>
                <c:pt idx="160">
                  <c:v>8.5559999999999992</c:v>
                </c:pt>
                <c:pt idx="161">
                  <c:v>8.0709999999999997</c:v>
                </c:pt>
                <c:pt idx="162">
                  <c:v>7.64</c:v>
                </c:pt>
                <c:pt idx="163">
                  <c:v>6.9169999999999998</c:v>
                </c:pt>
                <c:pt idx="164">
                  <c:v>6.3520000000000003</c:v>
                </c:pt>
                <c:pt idx="165">
                  <c:v>5.915</c:v>
                </c:pt>
                <c:pt idx="166">
                  <c:v>5.5839999999999996</c:v>
                </c:pt>
                <c:pt idx="167">
                  <c:v>5.3410000000000002</c:v>
                </c:pt>
                <c:pt idx="168">
                  <c:v>5.0359999999999996</c:v>
                </c:pt>
                <c:pt idx="169">
                  <c:v>4.7690000000000001</c:v>
                </c:pt>
                <c:pt idx="170">
                  <c:v>4.5330000000000004</c:v>
                </c:pt>
                <c:pt idx="171">
                  <c:v>4.3220000000000001</c:v>
                </c:pt>
                <c:pt idx="172">
                  <c:v>4.133</c:v>
                </c:pt>
                <c:pt idx="173">
                  <c:v>3.9620000000000002</c:v>
                </c:pt>
                <c:pt idx="174">
                  <c:v>3.6560000000000001</c:v>
                </c:pt>
                <c:pt idx="175">
                  <c:v>3.3359999999999999</c:v>
                </c:pt>
                <c:pt idx="176">
                  <c:v>3.0750000000000002</c:v>
                </c:pt>
                <c:pt idx="177">
                  <c:v>2.8570000000000002</c:v>
                </c:pt>
                <c:pt idx="178">
                  <c:v>2.673</c:v>
                </c:pt>
                <c:pt idx="179">
                  <c:v>2.5150000000000001</c:v>
                </c:pt>
                <c:pt idx="180">
                  <c:v>2.3780000000000001</c:v>
                </c:pt>
                <c:pt idx="181">
                  <c:v>2.258</c:v>
                </c:pt>
                <c:pt idx="182">
                  <c:v>2.1520000000000001</c:v>
                </c:pt>
                <c:pt idx="183">
                  <c:v>1.974</c:v>
                </c:pt>
                <c:pt idx="184">
                  <c:v>1.829</c:v>
                </c:pt>
                <c:pt idx="185">
                  <c:v>1.7090000000000001</c:v>
                </c:pt>
                <c:pt idx="186">
                  <c:v>1.609</c:v>
                </c:pt>
                <c:pt idx="187">
                  <c:v>1.5229999999999999</c:v>
                </c:pt>
                <c:pt idx="188">
                  <c:v>1.448</c:v>
                </c:pt>
                <c:pt idx="189">
                  <c:v>1.327</c:v>
                </c:pt>
                <c:pt idx="190">
                  <c:v>1.232</c:v>
                </c:pt>
                <c:pt idx="191">
                  <c:v>1.155</c:v>
                </c:pt>
                <c:pt idx="192">
                  <c:v>1.0920000000000001</c:v>
                </c:pt>
                <c:pt idx="193">
                  <c:v>1.0389999999999999</c:v>
                </c:pt>
                <c:pt idx="194">
                  <c:v>0.99460000000000004</c:v>
                </c:pt>
                <c:pt idx="195">
                  <c:v>0.95650000000000002</c:v>
                </c:pt>
                <c:pt idx="196">
                  <c:v>0.92349999999999999</c:v>
                </c:pt>
                <c:pt idx="197">
                  <c:v>0.89470000000000005</c:v>
                </c:pt>
                <c:pt idx="198">
                  <c:v>0.86929999999999996</c:v>
                </c:pt>
                <c:pt idx="199">
                  <c:v>0.84689999999999999</c:v>
                </c:pt>
                <c:pt idx="200">
                  <c:v>0.80910000000000004</c:v>
                </c:pt>
                <c:pt idx="201">
                  <c:v>0.77190000000000003</c:v>
                </c:pt>
                <c:pt idx="202">
                  <c:v>0.74270000000000003</c:v>
                </c:pt>
                <c:pt idx="203">
                  <c:v>0.71940000000000004</c:v>
                </c:pt>
                <c:pt idx="204">
                  <c:v>0.70040000000000002</c:v>
                </c:pt>
                <c:pt idx="205">
                  <c:v>0.68479999999999996</c:v>
                </c:pt>
                <c:pt idx="206">
                  <c:v>0.67190000000000005</c:v>
                </c:pt>
                <c:pt idx="207">
                  <c:v>0.66110000000000002</c:v>
                </c:pt>
                <c:pt idx="208">
                  <c:v>0.65200000000000002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srim40Ar_Air!$F$20:$F$228</c:f>
              <c:numCache>
                <c:formatCode>0.000E+00</c:formatCode>
                <c:ptCount val="209"/>
                <c:pt idx="0">
                  <c:v>1.3919999999999999</c:v>
                </c:pt>
                <c:pt idx="1">
                  <c:v>1.4610000000000001</c:v>
                </c:pt>
                <c:pt idx="2">
                  <c:v>1.524</c:v>
                </c:pt>
                <c:pt idx="3">
                  <c:v>1.5820000000000001</c:v>
                </c:pt>
                <c:pt idx="4">
                  <c:v>1.6359999999999999</c:v>
                </c:pt>
                <c:pt idx="5">
                  <c:v>1.6859999999999999</c:v>
                </c:pt>
                <c:pt idx="6">
                  <c:v>1.7330000000000001</c:v>
                </c:pt>
                <c:pt idx="7">
                  <c:v>1.819</c:v>
                </c:pt>
                <c:pt idx="8">
                  <c:v>1.8959999999999999</c:v>
                </c:pt>
                <c:pt idx="9">
                  <c:v>1.966</c:v>
                </c:pt>
                <c:pt idx="10">
                  <c:v>2.0289999999999999</c:v>
                </c:pt>
                <c:pt idx="11">
                  <c:v>2.0880000000000001</c:v>
                </c:pt>
                <c:pt idx="12">
                  <c:v>2.1419999999999999</c:v>
                </c:pt>
                <c:pt idx="13">
                  <c:v>2.1920000000000002</c:v>
                </c:pt>
                <c:pt idx="14">
                  <c:v>2.238</c:v>
                </c:pt>
                <c:pt idx="15">
                  <c:v>2.282</c:v>
                </c:pt>
                <c:pt idx="16">
                  <c:v>2.3220000000000001</c:v>
                </c:pt>
                <c:pt idx="17">
                  <c:v>2.3610000000000002</c:v>
                </c:pt>
                <c:pt idx="18">
                  <c:v>2.431</c:v>
                </c:pt>
                <c:pt idx="19">
                  <c:v>2.5089999999999999</c:v>
                </c:pt>
                <c:pt idx="20">
                  <c:v>2.5779999999999998</c:v>
                </c:pt>
                <c:pt idx="21">
                  <c:v>2.6389999999999998</c:v>
                </c:pt>
                <c:pt idx="22">
                  <c:v>2.694</c:v>
                </c:pt>
                <c:pt idx="23">
                  <c:v>2.7429999999999999</c:v>
                </c:pt>
                <c:pt idx="24">
                  <c:v>2.7879999999999998</c:v>
                </c:pt>
                <c:pt idx="25">
                  <c:v>2.8290000000000002</c:v>
                </c:pt>
                <c:pt idx="26">
                  <c:v>2.867</c:v>
                </c:pt>
                <c:pt idx="27">
                  <c:v>2.9329999999999998</c:v>
                </c:pt>
                <c:pt idx="28">
                  <c:v>2.9889999999999999</c:v>
                </c:pt>
                <c:pt idx="29">
                  <c:v>3.0379999999999998</c:v>
                </c:pt>
                <c:pt idx="30">
                  <c:v>3.08</c:v>
                </c:pt>
                <c:pt idx="31">
                  <c:v>3.117</c:v>
                </c:pt>
                <c:pt idx="32">
                  <c:v>3.149</c:v>
                </c:pt>
                <c:pt idx="33">
                  <c:v>3.202</c:v>
                </c:pt>
                <c:pt idx="34">
                  <c:v>3.2429999999999999</c:v>
                </c:pt>
                <c:pt idx="35">
                  <c:v>3.2749999999999999</c:v>
                </c:pt>
                <c:pt idx="36">
                  <c:v>3.2989999999999999</c:v>
                </c:pt>
                <c:pt idx="37">
                  <c:v>3.3180000000000001</c:v>
                </c:pt>
                <c:pt idx="38">
                  <c:v>3.3319999999999999</c:v>
                </c:pt>
                <c:pt idx="39">
                  <c:v>3.3420000000000001</c:v>
                </c:pt>
                <c:pt idx="40">
                  <c:v>3.3490000000000002</c:v>
                </c:pt>
                <c:pt idx="41">
                  <c:v>3.3530000000000002</c:v>
                </c:pt>
                <c:pt idx="42">
                  <c:v>3.355</c:v>
                </c:pt>
                <c:pt idx="43">
                  <c:v>3.3540000000000001</c:v>
                </c:pt>
                <c:pt idx="44">
                  <c:v>3.3490000000000002</c:v>
                </c:pt>
                <c:pt idx="45">
                  <c:v>3.3359999999999999</c:v>
                </c:pt>
                <c:pt idx="46">
                  <c:v>3.3170000000000002</c:v>
                </c:pt>
                <c:pt idx="47">
                  <c:v>3.294</c:v>
                </c:pt>
                <c:pt idx="48">
                  <c:v>3.2690000000000001</c:v>
                </c:pt>
                <c:pt idx="49">
                  <c:v>3.2410000000000001</c:v>
                </c:pt>
                <c:pt idx="50">
                  <c:v>3.2130000000000001</c:v>
                </c:pt>
                <c:pt idx="51">
                  <c:v>3.1829999999999998</c:v>
                </c:pt>
                <c:pt idx="52">
                  <c:v>3.153</c:v>
                </c:pt>
                <c:pt idx="53">
                  <c:v>3.093</c:v>
                </c:pt>
                <c:pt idx="54">
                  <c:v>3.032</c:v>
                </c:pt>
                <c:pt idx="55">
                  <c:v>2.9729999999999999</c:v>
                </c:pt>
                <c:pt idx="56">
                  <c:v>2.915</c:v>
                </c:pt>
                <c:pt idx="57">
                  <c:v>2.859</c:v>
                </c:pt>
                <c:pt idx="58">
                  <c:v>2.8050000000000002</c:v>
                </c:pt>
                <c:pt idx="59">
                  <c:v>2.702</c:v>
                </c:pt>
                <c:pt idx="60">
                  <c:v>2.6070000000000002</c:v>
                </c:pt>
                <c:pt idx="61">
                  <c:v>2.5190000000000001</c:v>
                </c:pt>
                <c:pt idx="62">
                  <c:v>2.4369999999999998</c:v>
                </c:pt>
                <c:pt idx="63">
                  <c:v>2.3610000000000002</c:v>
                </c:pt>
                <c:pt idx="64">
                  <c:v>2.2909999999999999</c:v>
                </c:pt>
                <c:pt idx="65">
                  <c:v>2.2250000000000001</c:v>
                </c:pt>
                <c:pt idx="66">
                  <c:v>2.1629999999999998</c:v>
                </c:pt>
                <c:pt idx="67">
                  <c:v>2.105</c:v>
                </c:pt>
                <c:pt idx="68">
                  <c:v>2.0510000000000002</c:v>
                </c:pt>
                <c:pt idx="69">
                  <c:v>2</c:v>
                </c:pt>
                <c:pt idx="70">
                  <c:v>1.907</c:v>
                </c:pt>
                <c:pt idx="71">
                  <c:v>1.8029999999999999</c:v>
                </c:pt>
                <c:pt idx="72">
                  <c:v>1.712</c:v>
                </c:pt>
                <c:pt idx="73">
                  <c:v>1.631</c:v>
                </c:pt>
                <c:pt idx="74">
                  <c:v>1.5589999999999999</c:v>
                </c:pt>
                <c:pt idx="75">
                  <c:v>1.494</c:v>
                </c:pt>
                <c:pt idx="76">
                  <c:v>1.4350000000000001</c:v>
                </c:pt>
                <c:pt idx="77">
                  <c:v>1.381</c:v>
                </c:pt>
                <c:pt idx="78">
                  <c:v>1.331</c:v>
                </c:pt>
                <c:pt idx="79">
                  <c:v>1.244</c:v>
                </c:pt>
                <c:pt idx="80">
                  <c:v>1.169</c:v>
                </c:pt>
                <c:pt idx="81">
                  <c:v>1.1040000000000001</c:v>
                </c:pt>
                <c:pt idx="82">
                  <c:v>1.0469999999999999</c:v>
                </c:pt>
                <c:pt idx="83">
                  <c:v>0.99570000000000003</c:v>
                </c:pt>
                <c:pt idx="84">
                  <c:v>0.95020000000000004</c:v>
                </c:pt>
                <c:pt idx="85">
                  <c:v>0.87219999999999998</c:v>
                </c:pt>
                <c:pt idx="86">
                  <c:v>0.8075</c:v>
                </c:pt>
                <c:pt idx="87">
                  <c:v>0.75280000000000002</c:v>
                </c:pt>
                <c:pt idx="88">
                  <c:v>0.70589999999999997</c:v>
                </c:pt>
                <c:pt idx="89">
                  <c:v>0.66520000000000001</c:v>
                </c:pt>
                <c:pt idx="90">
                  <c:v>0.62949999999999995</c:v>
                </c:pt>
                <c:pt idx="91">
                  <c:v>0.59789999999999999</c:v>
                </c:pt>
                <c:pt idx="92">
                  <c:v>0.5696</c:v>
                </c:pt>
                <c:pt idx="93">
                  <c:v>0.54420000000000002</c:v>
                </c:pt>
                <c:pt idx="94">
                  <c:v>0.5212</c:v>
                </c:pt>
                <c:pt idx="95">
                  <c:v>0.50029999999999997</c:v>
                </c:pt>
                <c:pt idx="96">
                  <c:v>0.4637</c:v>
                </c:pt>
                <c:pt idx="97">
                  <c:v>0.42549999999999999</c:v>
                </c:pt>
                <c:pt idx="98">
                  <c:v>0.39379999999999998</c:v>
                </c:pt>
                <c:pt idx="99">
                  <c:v>0.36680000000000001</c:v>
                </c:pt>
                <c:pt idx="100">
                  <c:v>0.34370000000000001</c:v>
                </c:pt>
                <c:pt idx="101">
                  <c:v>0.3236</c:v>
                </c:pt>
                <c:pt idx="102">
                  <c:v>0.30590000000000001</c:v>
                </c:pt>
                <c:pt idx="103">
                  <c:v>0.2903</c:v>
                </c:pt>
                <c:pt idx="104">
                  <c:v>0.27629999999999999</c:v>
                </c:pt>
                <c:pt idx="105">
                  <c:v>0.25230000000000002</c:v>
                </c:pt>
                <c:pt idx="106">
                  <c:v>0.23250000000000001</c:v>
                </c:pt>
                <c:pt idx="107">
                  <c:v>0.21579999999999999</c:v>
                </c:pt>
                <c:pt idx="108">
                  <c:v>0.2016</c:v>
                </c:pt>
                <c:pt idx="109">
                  <c:v>0.1893</c:v>
                </c:pt>
                <c:pt idx="110">
                  <c:v>0.17849999999999999</c:v>
                </c:pt>
                <c:pt idx="111">
                  <c:v>0.1605</c:v>
                </c:pt>
                <c:pt idx="112">
                  <c:v>0.14599999999999999</c:v>
                </c:pt>
                <c:pt idx="113">
                  <c:v>0.13420000000000001</c:v>
                </c:pt>
                <c:pt idx="114">
                  <c:v>0.1242</c:v>
                </c:pt>
                <c:pt idx="115">
                  <c:v>0.1157</c:v>
                </c:pt>
                <c:pt idx="116">
                  <c:v>0.1084</c:v>
                </c:pt>
                <c:pt idx="117">
                  <c:v>0.10199999999999999</c:v>
                </c:pt>
                <c:pt idx="118">
                  <c:v>9.6420000000000006E-2</c:v>
                </c:pt>
                <c:pt idx="119">
                  <c:v>9.1429999999999997E-2</c:v>
                </c:pt>
                <c:pt idx="120">
                  <c:v>8.6970000000000006E-2</c:v>
                </c:pt>
                <c:pt idx="121">
                  <c:v>8.2960000000000006E-2</c:v>
                </c:pt>
                <c:pt idx="122">
                  <c:v>7.603E-2</c:v>
                </c:pt>
                <c:pt idx="123">
                  <c:v>6.8930000000000005E-2</c:v>
                </c:pt>
                <c:pt idx="124">
                  <c:v>6.3119999999999996E-2</c:v>
                </c:pt>
                <c:pt idx="125">
                  <c:v>5.8279999999999998E-2</c:v>
                </c:pt>
                <c:pt idx="126">
                  <c:v>5.4170000000000003E-2</c:v>
                </c:pt>
                <c:pt idx="127">
                  <c:v>5.0639999999999998E-2</c:v>
                </c:pt>
                <c:pt idx="128">
                  <c:v>4.7570000000000001E-2</c:v>
                </c:pt>
                <c:pt idx="129">
                  <c:v>4.487E-2</c:v>
                </c:pt>
                <c:pt idx="130">
                  <c:v>4.2479999999999997E-2</c:v>
                </c:pt>
                <c:pt idx="131">
                  <c:v>3.8429999999999999E-2</c:v>
                </c:pt>
                <c:pt idx="132">
                  <c:v>3.5130000000000002E-2</c:v>
                </c:pt>
                <c:pt idx="133">
                  <c:v>3.2379999999999999E-2</c:v>
                </c:pt>
                <c:pt idx="134">
                  <c:v>3.006E-2</c:v>
                </c:pt>
                <c:pt idx="135">
                  <c:v>2.8060000000000002E-2</c:v>
                </c:pt>
                <c:pt idx="136">
                  <c:v>2.6329999999999999E-2</c:v>
                </c:pt>
                <c:pt idx="137">
                  <c:v>2.3470000000000001E-2</c:v>
                </c:pt>
                <c:pt idx="138">
                  <c:v>2.12E-2</c:v>
                </c:pt>
                <c:pt idx="139">
                  <c:v>1.9349999999999999E-2</c:v>
                </c:pt>
                <c:pt idx="140">
                  <c:v>1.7809999999999999E-2</c:v>
                </c:pt>
                <c:pt idx="141">
                  <c:v>1.651E-2</c:v>
                </c:pt>
                <c:pt idx="142">
                  <c:v>1.54E-2</c:v>
                </c:pt>
                <c:pt idx="143">
                  <c:v>1.444E-2</c:v>
                </c:pt>
                <c:pt idx="144">
                  <c:v>1.359E-2</c:v>
                </c:pt>
                <c:pt idx="145">
                  <c:v>1.2840000000000001E-2</c:v>
                </c:pt>
                <c:pt idx="146">
                  <c:v>1.218E-2</c:v>
                </c:pt>
                <c:pt idx="147">
                  <c:v>1.159E-2</c:v>
                </c:pt>
                <c:pt idx="148">
                  <c:v>1.056E-2</c:v>
                </c:pt>
                <c:pt idx="149">
                  <c:v>9.5219999999999992E-3</c:v>
                </c:pt>
                <c:pt idx="150">
                  <c:v>8.6779999999999999E-3</c:v>
                </c:pt>
                <c:pt idx="151">
                  <c:v>7.9769999999999997E-3</c:v>
                </c:pt>
                <c:pt idx="152">
                  <c:v>7.3870000000000003E-3</c:v>
                </c:pt>
                <c:pt idx="153">
                  <c:v>6.8820000000000001E-3</c:v>
                </c:pt>
                <c:pt idx="154">
                  <c:v>6.4440000000000001E-3</c:v>
                </c:pt>
                <c:pt idx="155">
                  <c:v>6.0619999999999997E-3</c:v>
                </c:pt>
                <c:pt idx="156">
                  <c:v>5.7239999999999999E-3</c:v>
                </c:pt>
                <c:pt idx="157">
                  <c:v>5.1549999999999999E-3</c:v>
                </c:pt>
                <c:pt idx="158">
                  <c:v>4.6930000000000001E-3</c:v>
                </c:pt>
                <c:pt idx="159">
                  <c:v>4.3109999999999997E-3</c:v>
                </c:pt>
                <c:pt idx="160">
                  <c:v>3.9880000000000002E-3</c:v>
                </c:pt>
                <c:pt idx="161">
                  <c:v>3.7130000000000002E-3</c:v>
                </c:pt>
                <c:pt idx="162">
                  <c:v>3.4749999999999998E-3</c:v>
                </c:pt>
                <c:pt idx="163">
                  <c:v>3.0829999999999998E-3</c:v>
                </c:pt>
                <c:pt idx="164">
                  <c:v>2.774E-3</c:v>
                </c:pt>
                <c:pt idx="165">
                  <c:v>2.5230000000000001E-3</c:v>
                </c:pt>
                <c:pt idx="166">
                  <c:v>2.3159999999999999E-3</c:v>
                </c:pt>
                <c:pt idx="167">
                  <c:v>2.1419999999999998E-3</c:v>
                </c:pt>
                <c:pt idx="168">
                  <c:v>1.9919999999999998E-3</c:v>
                </c:pt>
                <c:pt idx="169">
                  <c:v>1.864E-3</c:v>
                </c:pt>
                <c:pt idx="170">
                  <c:v>1.751E-3</c:v>
                </c:pt>
                <c:pt idx="171">
                  <c:v>1.652E-3</c:v>
                </c:pt>
                <c:pt idx="172">
                  <c:v>1.5640000000000001E-3</c:v>
                </c:pt>
                <c:pt idx="173">
                  <c:v>1.485E-3</c:v>
                </c:pt>
                <c:pt idx="174">
                  <c:v>1.3500000000000001E-3</c:v>
                </c:pt>
                <c:pt idx="175">
                  <c:v>1.2130000000000001E-3</c:v>
                </c:pt>
                <c:pt idx="176">
                  <c:v>1.103E-3</c:v>
                </c:pt>
                <c:pt idx="177">
                  <c:v>1.011E-3</c:v>
                </c:pt>
                <c:pt idx="178">
                  <c:v>9.3440000000000005E-4</c:v>
                </c:pt>
                <c:pt idx="179">
                  <c:v>8.6879999999999998E-4</c:v>
                </c:pt>
                <c:pt idx="180">
                  <c:v>8.1209999999999995E-4</c:v>
                </c:pt>
                <c:pt idx="181">
                  <c:v>7.626E-4</c:v>
                </c:pt>
                <c:pt idx="182">
                  <c:v>7.1909999999999997E-4</c:v>
                </c:pt>
                <c:pt idx="183">
                  <c:v>6.4579999999999998E-4</c:v>
                </c:pt>
                <c:pt idx="184">
                  <c:v>5.8659999999999995E-4</c:v>
                </c:pt>
                <c:pt idx="185">
                  <c:v>5.3770000000000001E-4</c:v>
                </c:pt>
                <c:pt idx="186">
                  <c:v>4.9660000000000004E-4</c:v>
                </c:pt>
                <c:pt idx="187">
                  <c:v>4.615E-4</c:v>
                </c:pt>
                <c:pt idx="188">
                  <c:v>4.3120000000000002E-4</c:v>
                </c:pt>
                <c:pt idx="189">
                  <c:v>3.8160000000000001E-4</c:v>
                </c:pt>
                <c:pt idx="190">
                  <c:v>3.4249999999999998E-4</c:v>
                </c:pt>
                <c:pt idx="191">
                  <c:v>3.1090000000000002E-4</c:v>
                </c:pt>
                <c:pt idx="192">
                  <c:v>2.8479999999999998E-4</c:v>
                </c:pt>
                <c:pt idx="193">
                  <c:v>2.63E-4</c:v>
                </c:pt>
                <c:pt idx="194">
                  <c:v>2.4429999999999998E-4</c:v>
                </c:pt>
                <c:pt idx="195">
                  <c:v>2.2819999999999999E-4</c:v>
                </c:pt>
                <c:pt idx="196">
                  <c:v>2.141E-4</c:v>
                </c:pt>
                <c:pt idx="197">
                  <c:v>2.018E-4</c:v>
                </c:pt>
                <c:pt idx="198">
                  <c:v>1.908E-4</c:v>
                </c:pt>
                <c:pt idx="199">
                  <c:v>1.8100000000000001E-4</c:v>
                </c:pt>
                <c:pt idx="200">
                  <c:v>1.6430000000000001E-4</c:v>
                </c:pt>
                <c:pt idx="201">
                  <c:v>1.473E-4</c:v>
                </c:pt>
                <c:pt idx="202">
                  <c:v>1.337E-4</c:v>
                </c:pt>
                <c:pt idx="203">
                  <c:v>1.2239999999999999E-4</c:v>
                </c:pt>
                <c:pt idx="204">
                  <c:v>1.1290000000000001E-4</c:v>
                </c:pt>
                <c:pt idx="205">
                  <c:v>1.049E-4</c:v>
                </c:pt>
                <c:pt idx="206">
                  <c:v>9.7919999999999998E-5</c:v>
                </c:pt>
                <c:pt idx="207">
                  <c:v>9.1860000000000005E-5</c:v>
                </c:pt>
                <c:pt idx="208">
                  <c:v>8.653E-5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srim40Ar_Air!$D$20:$D$228</c:f>
              <c:numCache>
                <c:formatCode>0.000000</c:formatCode>
                <c:ptCount val="209"/>
                <c:pt idx="0">
                  <c:v>9.9999750000000008E-6</c:v>
                </c:pt>
                <c:pt idx="1">
                  <c:v>1.1249975000000001E-5</c:v>
                </c:pt>
                <c:pt idx="2">
                  <c:v>1.2499975000000001E-5</c:v>
                </c:pt>
                <c:pt idx="3">
                  <c:v>1.3749975E-5</c:v>
                </c:pt>
                <c:pt idx="4">
                  <c:v>1.4999975E-5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2.2499975000000003E-5</c:v>
                </c:pt>
                <c:pt idx="9">
                  <c:v>2.4999975000000003E-5</c:v>
                </c:pt>
                <c:pt idx="10" formatCode="0.00000">
                  <c:v>2.7500000000000001E-5</c:v>
                </c:pt>
                <c:pt idx="11" formatCode="0.00000">
                  <c:v>2.9999999999999997E-5</c:v>
                </c:pt>
                <c:pt idx="12" formatCode="0.00000">
                  <c:v>3.2499999999999997E-5</c:v>
                </c:pt>
                <c:pt idx="13" formatCode="0.00000">
                  <c:v>3.4999999999999997E-5</c:v>
                </c:pt>
                <c:pt idx="14" formatCode="0.00000">
                  <c:v>3.7500000000000003E-5</c:v>
                </c:pt>
                <c:pt idx="15" formatCode="0.00000">
                  <c:v>4.0000000000000003E-5</c:v>
                </c:pt>
                <c:pt idx="16" formatCode="0.00000">
                  <c:v>4.2499999999999996E-5</c:v>
                </c:pt>
                <c:pt idx="17" formatCode="0.00000">
                  <c:v>4.4999999999999996E-5</c:v>
                </c:pt>
                <c:pt idx="18" formatCode="0.00000">
                  <c:v>5.0000000000000002E-5</c:v>
                </c:pt>
                <c:pt idx="19" formatCode="0.00000">
                  <c:v>5.6249999999999998E-5</c:v>
                </c:pt>
                <c:pt idx="20" formatCode="0.00000">
                  <c:v>6.2500000000000001E-5</c:v>
                </c:pt>
                <c:pt idx="21" formatCode="0.00000">
                  <c:v>6.8749999999999991E-5</c:v>
                </c:pt>
                <c:pt idx="22" formatCode="0.00000">
                  <c:v>7.5000000000000007E-5</c:v>
                </c:pt>
                <c:pt idx="23" formatCode="0.00000">
                  <c:v>8.1249999999999996E-5</c:v>
                </c:pt>
                <c:pt idx="24" formatCode="0.00000">
                  <c:v>8.7499999999999999E-5</c:v>
                </c:pt>
                <c:pt idx="25" formatCode="0.00000">
                  <c:v>9.3750000000000002E-5</c:v>
                </c:pt>
                <c:pt idx="26" formatCode="0.00000">
                  <c:v>1E-4</c:v>
                </c:pt>
                <c:pt idx="27" formatCode="0.00000">
                  <c:v>1.125E-4</c:v>
                </c:pt>
                <c:pt idx="28" formatCode="0.00000">
                  <c:v>1.25E-4</c:v>
                </c:pt>
                <c:pt idx="29" formatCode="0.00000">
                  <c:v>1.3749999999999998E-4</c:v>
                </c:pt>
                <c:pt idx="30" formatCode="0.00000">
                  <c:v>1.5000000000000001E-4</c:v>
                </c:pt>
                <c:pt idx="31" formatCode="0.00000">
                  <c:v>1.6249999999999999E-4</c:v>
                </c:pt>
                <c:pt idx="32" formatCode="0.00000">
                  <c:v>1.75E-4</c:v>
                </c:pt>
                <c:pt idx="33" formatCode="0.00000">
                  <c:v>2.0000000000000001E-4</c:v>
                </c:pt>
                <c:pt idx="34" formatCode="0.00000">
                  <c:v>2.2499999999999999E-4</c:v>
                </c:pt>
                <c:pt idx="35" formatCode="0.00000">
                  <c:v>2.5000000000000001E-4</c:v>
                </c:pt>
                <c:pt idx="36" formatCode="0.00000">
                  <c:v>2.7499999999999996E-4</c:v>
                </c:pt>
                <c:pt idx="37" formatCode="0.00000">
                  <c:v>3.0000000000000003E-4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4.2500000000000003E-4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8.1250000000000007E-4</c:v>
                </c:pt>
                <c:pt idx="50" formatCode="0.00000">
                  <c:v>8.7500000000000013E-4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1.6250000000000001E-3</c:v>
                </c:pt>
                <c:pt idx="58" formatCode="0.00000">
                  <c:v>1.7500000000000003E-3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3.2500000000000003E-3</c:v>
                </c:pt>
                <c:pt idx="65" formatCode="0.00000">
                  <c:v>3.5000000000000005E-3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6.8750000000000009E-3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8.7499999999999991E-3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1.3750000000000002E-2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1.7499999999999998E-2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2.7500000000000004E-2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3.4999999999999996E-2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4.2499999999999996E-2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srim40Ar_Air!$G$20:$G$228</c:f>
              <c:numCache>
                <c:formatCode>0.000E+00</c:formatCode>
                <c:ptCount val="209"/>
                <c:pt idx="0">
                  <c:v>1.4955999999999998</c:v>
                </c:pt>
                <c:pt idx="1">
                  <c:v>1.5709</c:v>
                </c:pt>
                <c:pt idx="2">
                  <c:v>1.6397999999999999</c:v>
                </c:pt>
                <c:pt idx="3">
                  <c:v>1.7035</c:v>
                </c:pt>
                <c:pt idx="4">
                  <c:v>1.7628999999999999</c:v>
                </c:pt>
                <c:pt idx="5">
                  <c:v>1.8180000000000001</c:v>
                </c:pt>
                <c:pt idx="6">
                  <c:v>1.87</c:v>
                </c:pt>
                <c:pt idx="7">
                  <c:v>1.9655</c:v>
                </c:pt>
                <c:pt idx="8">
                  <c:v>2.0514000000000001</c:v>
                </c:pt>
                <c:pt idx="9">
                  <c:v>2.1297999999999999</c:v>
                </c:pt>
                <c:pt idx="10">
                  <c:v>2.2008000000000001</c:v>
                </c:pt>
                <c:pt idx="11">
                  <c:v>2.2674000000000003</c:v>
                </c:pt>
                <c:pt idx="12">
                  <c:v>2.3287</c:v>
                </c:pt>
                <c:pt idx="13">
                  <c:v>2.3858000000000001</c:v>
                </c:pt>
                <c:pt idx="14">
                  <c:v>2.4386000000000001</c:v>
                </c:pt>
                <c:pt idx="15">
                  <c:v>2.4891999999999999</c:v>
                </c:pt>
                <c:pt idx="16">
                  <c:v>2.5356000000000001</c:v>
                </c:pt>
                <c:pt idx="17">
                  <c:v>2.5807000000000002</c:v>
                </c:pt>
                <c:pt idx="18">
                  <c:v>2.6625999999999999</c:v>
                </c:pt>
                <c:pt idx="19">
                  <c:v>2.7546999999999997</c:v>
                </c:pt>
                <c:pt idx="20">
                  <c:v>2.8369999999999997</c:v>
                </c:pt>
                <c:pt idx="21">
                  <c:v>2.9105999999999996</c:v>
                </c:pt>
                <c:pt idx="22">
                  <c:v>2.9777</c:v>
                </c:pt>
                <c:pt idx="23">
                  <c:v>3.0383</c:v>
                </c:pt>
                <c:pt idx="24">
                  <c:v>3.0943999999999998</c:v>
                </c:pt>
                <c:pt idx="25">
                  <c:v>3.1462000000000003</c:v>
                </c:pt>
                <c:pt idx="26">
                  <c:v>3.1945999999999999</c:v>
                </c:pt>
                <c:pt idx="27">
                  <c:v>3.2803999999999998</c:v>
                </c:pt>
                <c:pt idx="28">
                  <c:v>3.3552</c:v>
                </c:pt>
                <c:pt idx="29">
                  <c:v>3.4220999999999999</c:v>
                </c:pt>
                <c:pt idx="30">
                  <c:v>3.4812000000000003</c:v>
                </c:pt>
                <c:pt idx="31">
                  <c:v>3.5346000000000002</c:v>
                </c:pt>
                <c:pt idx="32">
                  <c:v>3.5823</c:v>
                </c:pt>
                <c:pt idx="33">
                  <c:v>3.6652999999999998</c:v>
                </c:pt>
                <c:pt idx="34">
                  <c:v>3.7343999999999999</c:v>
                </c:pt>
                <c:pt idx="35">
                  <c:v>3.7928999999999999</c:v>
                </c:pt>
                <c:pt idx="36">
                  <c:v>3.8422000000000001</c:v>
                </c:pt>
                <c:pt idx="37">
                  <c:v>3.8854000000000002</c:v>
                </c:pt>
                <c:pt idx="38">
                  <c:v>3.9224999999999999</c:v>
                </c:pt>
                <c:pt idx="39">
                  <c:v>3.9548000000000001</c:v>
                </c:pt>
                <c:pt idx="40">
                  <c:v>3.9833000000000003</c:v>
                </c:pt>
                <c:pt idx="41">
                  <c:v>4.0081000000000007</c:v>
                </c:pt>
                <c:pt idx="42">
                  <c:v>4.0303000000000004</c:v>
                </c:pt>
                <c:pt idx="43">
                  <c:v>4.0488999999999997</c:v>
                </c:pt>
                <c:pt idx="44">
                  <c:v>4.0815000000000001</c:v>
                </c:pt>
                <c:pt idx="45">
                  <c:v>4.1128999999999998</c:v>
                </c:pt>
                <c:pt idx="46">
                  <c:v>4.1359000000000004</c:v>
                </c:pt>
                <c:pt idx="47">
                  <c:v>4.1528999999999998</c:v>
                </c:pt>
                <c:pt idx="48">
                  <c:v>4.1661000000000001</c:v>
                </c:pt>
                <c:pt idx="49">
                  <c:v>4.1746999999999996</c:v>
                </c:pt>
                <c:pt idx="50">
                  <c:v>4.1820000000000004</c:v>
                </c:pt>
                <c:pt idx="51">
                  <c:v>4.1859999999999999</c:v>
                </c:pt>
                <c:pt idx="52">
                  <c:v>4.1890000000000001</c:v>
                </c:pt>
                <c:pt idx="53">
                  <c:v>4.1920000000000002</c:v>
                </c:pt>
                <c:pt idx="54">
                  <c:v>4.1899999999999995</c:v>
                </c:pt>
                <c:pt idx="55">
                  <c:v>4.1879999999999997</c:v>
                </c:pt>
                <c:pt idx="56">
                  <c:v>4.1840000000000002</c:v>
                </c:pt>
                <c:pt idx="57">
                  <c:v>4.1790000000000003</c:v>
                </c:pt>
                <c:pt idx="58">
                  <c:v>4.1750000000000007</c:v>
                </c:pt>
                <c:pt idx="59">
                  <c:v>4.1669999999999998</c:v>
                </c:pt>
                <c:pt idx="60">
                  <c:v>4.173</c:v>
                </c:pt>
                <c:pt idx="61">
                  <c:v>4.17</c:v>
                </c:pt>
                <c:pt idx="62">
                  <c:v>4.1619999999999999</c:v>
                </c:pt>
                <c:pt idx="63">
                  <c:v>4.1520000000000001</c:v>
                </c:pt>
                <c:pt idx="64">
                  <c:v>4.1419999999999995</c:v>
                </c:pt>
                <c:pt idx="65">
                  <c:v>4.1319999999999997</c:v>
                </c:pt>
                <c:pt idx="66">
                  <c:v>4.1229999999999993</c:v>
                </c:pt>
                <c:pt idx="67">
                  <c:v>4.1150000000000002</c:v>
                </c:pt>
                <c:pt idx="68">
                  <c:v>4.109</c:v>
                </c:pt>
                <c:pt idx="69">
                  <c:v>4.1040000000000001</c:v>
                </c:pt>
                <c:pt idx="70">
                  <c:v>4.0999999999999996</c:v>
                </c:pt>
                <c:pt idx="71">
                  <c:v>4.1020000000000003</c:v>
                </c:pt>
                <c:pt idx="72">
                  <c:v>4.1120000000000001</c:v>
                </c:pt>
                <c:pt idx="73">
                  <c:v>4.1280000000000001</c:v>
                </c:pt>
                <c:pt idx="74">
                  <c:v>4.1509999999999998</c:v>
                </c:pt>
                <c:pt idx="75">
                  <c:v>4.1779999999999999</c:v>
                </c:pt>
                <c:pt idx="76">
                  <c:v>4.2089999999999996</c:v>
                </c:pt>
                <c:pt idx="77">
                  <c:v>4.2430000000000003</c:v>
                </c:pt>
                <c:pt idx="78">
                  <c:v>4.2780000000000005</c:v>
                </c:pt>
                <c:pt idx="79">
                  <c:v>4.3559999999999999</c:v>
                </c:pt>
                <c:pt idx="80">
                  <c:v>4.4369999999999994</c:v>
                </c:pt>
                <c:pt idx="81">
                  <c:v>4.5209999999999999</c:v>
                </c:pt>
                <c:pt idx="82">
                  <c:v>4.6049999999999995</c:v>
                </c:pt>
                <c:pt idx="83">
                  <c:v>4.6877000000000004</c:v>
                </c:pt>
                <c:pt idx="84">
                  <c:v>4.7702</c:v>
                </c:pt>
                <c:pt idx="85">
                  <c:v>4.9302000000000001</c:v>
                </c:pt>
                <c:pt idx="86">
                  <c:v>5.0825000000000005</c:v>
                </c:pt>
                <c:pt idx="87">
                  <c:v>5.2277999999999993</c:v>
                </c:pt>
                <c:pt idx="88">
                  <c:v>5.3689</c:v>
                </c:pt>
                <c:pt idx="89">
                  <c:v>5.5052000000000003</c:v>
                </c:pt>
                <c:pt idx="90">
                  <c:v>5.6385000000000005</c:v>
                </c:pt>
                <c:pt idx="91">
                  <c:v>5.7698999999999998</c:v>
                </c:pt>
                <c:pt idx="92">
                  <c:v>5.9016000000000002</c:v>
                </c:pt>
                <c:pt idx="93">
                  <c:v>6.0322000000000005</c:v>
                </c:pt>
                <c:pt idx="94">
                  <c:v>6.1642000000000001</c:v>
                </c:pt>
                <c:pt idx="95">
                  <c:v>6.2972999999999999</c:v>
                </c:pt>
                <c:pt idx="96">
                  <c:v>6.5687000000000006</c:v>
                </c:pt>
                <c:pt idx="97">
                  <c:v>6.9194999999999993</c:v>
                </c:pt>
                <c:pt idx="98">
                  <c:v>7.2858000000000001</c:v>
                </c:pt>
                <c:pt idx="99">
                  <c:v>7.6668000000000003</c:v>
                </c:pt>
                <c:pt idx="100">
                  <c:v>8.063699999999999</c:v>
                </c:pt>
                <c:pt idx="101">
                  <c:v>8.4736000000000011</c:v>
                </c:pt>
                <c:pt idx="102">
                  <c:v>8.8958999999999993</c:v>
                </c:pt>
                <c:pt idx="103">
                  <c:v>9.3283000000000005</c:v>
                </c:pt>
                <c:pt idx="104">
                  <c:v>9.7693000000000012</c:v>
                </c:pt>
                <c:pt idx="105">
                  <c:v>10.6723</c:v>
                </c:pt>
                <c:pt idx="106">
                  <c:v>11.5825</c:v>
                </c:pt>
                <c:pt idx="107">
                  <c:v>12.485799999999999</c:v>
                </c:pt>
                <c:pt idx="108">
                  <c:v>13.381599999999999</c:v>
                </c:pt>
                <c:pt idx="109">
                  <c:v>14.2493</c:v>
                </c:pt>
                <c:pt idx="110">
                  <c:v>15.0885</c:v>
                </c:pt>
                <c:pt idx="111">
                  <c:v>16.640499999999999</c:v>
                </c:pt>
                <c:pt idx="112">
                  <c:v>18.016000000000002</c:v>
                </c:pt>
                <c:pt idx="113">
                  <c:v>19.214199999999998</c:v>
                </c:pt>
                <c:pt idx="114">
                  <c:v>20.234199999999998</c:v>
                </c:pt>
                <c:pt idx="115">
                  <c:v>21.095700000000001</c:v>
                </c:pt>
                <c:pt idx="116">
                  <c:v>21.828399999999998</c:v>
                </c:pt>
                <c:pt idx="117">
                  <c:v>22.442</c:v>
                </c:pt>
                <c:pt idx="118">
                  <c:v>22.94642</c:v>
                </c:pt>
                <c:pt idx="119">
                  <c:v>23.381429999999998</c:v>
                </c:pt>
                <c:pt idx="120">
                  <c:v>23.736969999999999</c:v>
                </c:pt>
                <c:pt idx="121">
                  <c:v>24.042960000000001</c:v>
                </c:pt>
                <c:pt idx="122">
                  <c:v>24.496030000000001</c:v>
                </c:pt>
                <c:pt idx="123">
                  <c:v>24.858930000000001</c:v>
                </c:pt>
                <c:pt idx="124">
                  <c:v>25.05312</c:v>
                </c:pt>
                <c:pt idx="125">
                  <c:v>25.138279999999998</c:v>
                </c:pt>
                <c:pt idx="126">
                  <c:v>25.124169999999999</c:v>
                </c:pt>
                <c:pt idx="127">
                  <c:v>25.060640000000003</c:v>
                </c:pt>
                <c:pt idx="128">
                  <c:v>24.937570000000001</c:v>
                </c:pt>
                <c:pt idx="129">
                  <c:v>24.77487</c:v>
                </c:pt>
                <c:pt idx="130">
                  <c:v>24.592480000000002</c:v>
                </c:pt>
                <c:pt idx="131">
                  <c:v>24.168430000000001</c:v>
                </c:pt>
                <c:pt idx="132">
                  <c:v>23.695129999999999</c:v>
                </c:pt>
                <c:pt idx="133">
                  <c:v>23.21238</c:v>
                </c:pt>
                <c:pt idx="134">
                  <c:v>22.730059999999998</c:v>
                </c:pt>
                <c:pt idx="135">
                  <c:v>22.248059999999999</c:v>
                </c:pt>
                <c:pt idx="136">
                  <c:v>21.786330000000003</c:v>
                </c:pt>
                <c:pt idx="137">
                  <c:v>20.91347</c:v>
                </c:pt>
                <c:pt idx="138">
                  <c:v>20.331199999999999</c:v>
                </c:pt>
                <c:pt idx="139">
                  <c:v>19.629349999999999</c:v>
                </c:pt>
                <c:pt idx="140">
                  <c:v>19.05781</c:v>
                </c:pt>
                <c:pt idx="141">
                  <c:v>18.53651</c:v>
                </c:pt>
                <c:pt idx="142">
                  <c:v>18.0654</c:v>
                </c:pt>
                <c:pt idx="143">
                  <c:v>17.62444</c:v>
                </c:pt>
                <c:pt idx="144">
                  <c:v>17.21359</c:v>
                </c:pt>
                <c:pt idx="145">
                  <c:v>16.832840000000001</c:v>
                </c:pt>
                <c:pt idx="146">
                  <c:v>16.472180000000002</c:v>
                </c:pt>
                <c:pt idx="147">
                  <c:v>16.141590000000001</c:v>
                </c:pt>
                <c:pt idx="148">
                  <c:v>15.51056</c:v>
                </c:pt>
                <c:pt idx="149">
                  <c:v>14.809522000000001</c:v>
                </c:pt>
                <c:pt idx="150">
                  <c:v>14.168678</c:v>
                </c:pt>
                <c:pt idx="151">
                  <c:v>13.577977000000001</c:v>
                </c:pt>
                <c:pt idx="152">
                  <c:v>13.027386999999999</c:v>
                </c:pt>
                <c:pt idx="153">
                  <c:v>12.516881999999999</c:v>
                </c:pt>
                <c:pt idx="154">
                  <c:v>12.046443999999999</c:v>
                </c:pt>
                <c:pt idx="155">
                  <c:v>11.596062</c:v>
                </c:pt>
                <c:pt idx="156">
                  <c:v>11.175724000000001</c:v>
                </c:pt>
                <c:pt idx="157">
                  <c:v>10.405155000000001</c:v>
                </c:pt>
                <c:pt idx="158">
                  <c:v>9.7176929999999988</c:v>
                </c:pt>
                <c:pt idx="159">
                  <c:v>9.1053110000000004</c:v>
                </c:pt>
                <c:pt idx="160">
                  <c:v>8.5599879999999988</c:v>
                </c:pt>
                <c:pt idx="161">
                  <c:v>8.0747129999999991</c:v>
                </c:pt>
                <c:pt idx="162">
                  <c:v>7.6434749999999996</c:v>
                </c:pt>
                <c:pt idx="163">
                  <c:v>6.920083</c:v>
                </c:pt>
                <c:pt idx="164">
                  <c:v>6.3547739999999999</c:v>
                </c:pt>
                <c:pt idx="165">
                  <c:v>5.9175230000000001</c:v>
                </c:pt>
                <c:pt idx="166">
                  <c:v>5.5863160000000001</c:v>
                </c:pt>
                <c:pt idx="167">
                  <c:v>5.3431420000000003</c:v>
                </c:pt>
                <c:pt idx="168">
                  <c:v>5.037992</c:v>
                </c:pt>
                <c:pt idx="169">
                  <c:v>4.7708640000000004</c:v>
                </c:pt>
                <c:pt idx="170">
                  <c:v>4.534751</c:v>
                </c:pt>
                <c:pt idx="171">
                  <c:v>4.3236520000000001</c:v>
                </c:pt>
                <c:pt idx="172">
                  <c:v>4.1345640000000001</c:v>
                </c:pt>
                <c:pt idx="173">
                  <c:v>3.9634850000000004</c:v>
                </c:pt>
                <c:pt idx="174">
                  <c:v>3.6573500000000001</c:v>
                </c:pt>
                <c:pt idx="175">
                  <c:v>3.3372129999999998</c:v>
                </c:pt>
                <c:pt idx="176">
                  <c:v>3.0761030000000003</c:v>
                </c:pt>
                <c:pt idx="177">
                  <c:v>2.8580110000000003</c:v>
                </c:pt>
                <c:pt idx="178">
                  <c:v>2.6739343999999998</c:v>
                </c:pt>
                <c:pt idx="179">
                  <c:v>2.5158688000000002</c:v>
                </c:pt>
                <c:pt idx="180">
                  <c:v>2.3788121000000002</c:v>
                </c:pt>
                <c:pt idx="181">
                  <c:v>2.2587625999999998</c:v>
                </c:pt>
                <c:pt idx="182">
                  <c:v>2.1527191000000001</c:v>
                </c:pt>
                <c:pt idx="183">
                  <c:v>1.9746458</c:v>
                </c:pt>
                <c:pt idx="184">
                  <c:v>1.8295866000000001</c:v>
                </c:pt>
                <c:pt idx="185">
                  <c:v>1.7095377</c:v>
                </c:pt>
                <c:pt idx="186">
                  <c:v>1.6094965999999999</c:v>
                </c:pt>
                <c:pt idx="187">
                  <c:v>1.5234614999999998</c:v>
                </c:pt>
                <c:pt idx="188">
                  <c:v>1.4484311999999999</c:v>
                </c:pt>
                <c:pt idx="189">
                  <c:v>1.3273816000000001</c:v>
                </c:pt>
                <c:pt idx="190">
                  <c:v>1.2323424999999999</c:v>
                </c:pt>
                <c:pt idx="191">
                  <c:v>1.1553108999999999</c:v>
                </c:pt>
                <c:pt idx="192">
                  <c:v>1.0922848000000001</c:v>
                </c:pt>
                <c:pt idx="193">
                  <c:v>1.0392629999999998</c:v>
                </c:pt>
                <c:pt idx="194">
                  <c:v>0.99484430000000001</c:v>
                </c:pt>
                <c:pt idx="195">
                  <c:v>0.95672820000000003</c:v>
                </c:pt>
                <c:pt idx="196">
                  <c:v>0.92371409999999998</c:v>
                </c:pt>
                <c:pt idx="197">
                  <c:v>0.89490180000000008</c:v>
                </c:pt>
                <c:pt idx="198">
                  <c:v>0.86949080000000001</c:v>
                </c:pt>
                <c:pt idx="199">
                  <c:v>0.84708099999999997</c:v>
                </c:pt>
                <c:pt idx="200">
                  <c:v>0.80926430000000005</c:v>
                </c:pt>
                <c:pt idx="201">
                  <c:v>0.77204729999999999</c:v>
                </c:pt>
                <c:pt idx="202">
                  <c:v>0.74283370000000004</c:v>
                </c:pt>
                <c:pt idx="203">
                  <c:v>0.71952240000000001</c:v>
                </c:pt>
                <c:pt idx="204">
                  <c:v>0.70051289999999999</c:v>
                </c:pt>
                <c:pt idx="205">
                  <c:v>0.68490489999999993</c:v>
                </c:pt>
                <c:pt idx="206">
                  <c:v>0.67199792000000003</c:v>
                </c:pt>
                <c:pt idx="207">
                  <c:v>0.66119186000000008</c:v>
                </c:pt>
                <c:pt idx="208">
                  <c:v>0.65208653000000005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2736"/>
        <c:axId val="480851952"/>
      </c:scatterChart>
      <c:valAx>
        <c:axId val="4808527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51952"/>
        <c:crosses val="autoZero"/>
        <c:crossBetween val="midCat"/>
        <c:majorUnit val="10"/>
      </c:valAx>
      <c:valAx>
        <c:axId val="48085195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8527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024138153665"/>
          <c:y val="3.8944960457184201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tabSelected="1" zoomScale="70" zoomScaleNormal="70" workbookViewId="0">
      <selection activeCell="T12" sqref="T1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3"/>
      <c r="T2" s="25"/>
      <c r="U2" s="46"/>
      <c r="V2" s="125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srim40Ar_Si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105</v>
      </c>
      <c r="P6" s="137" t="s">
        <v>111</v>
      </c>
      <c r="Q6" s="136"/>
      <c r="R6" s="135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0.4</v>
      </c>
      <c r="E12" s="21" t="s">
        <v>103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40000000</v>
      </c>
      <c r="E13" s="21" t="s">
        <v>82</v>
      </c>
      <c r="F13" s="49"/>
      <c r="G13" s="50"/>
      <c r="H13" s="50"/>
      <c r="I13" s="51"/>
      <c r="J13" s="4">
        <v>8</v>
      </c>
      <c r="K13" s="52">
        <v>0.13255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223</v>
      </c>
      <c r="C14" s="102"/>
      <c r="D14" s="21" t="s">
        <v>224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225</v>
      </c>
      <c r="C15" s="103"/>
      <c r="D15" s="101" t="s">
        <v>226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88" t="s">
        <v>59</v>
      </c>
      <c r="F18" s="189"/>
      <c r="G18" s="190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8.8800000000000004E-2</v>
      </c>
      <c r="F20" s="87">
        <v>0.9204</v>
      </c>
      <c r="G20" s="88">
        <f>E20+F20</f>
        <v>1.0092000000000001</v>
      </c>
      <c r="H20" s="84">
        <v>21</v>
      </c>
      <c r="I20" s="85" t="s">
        <v>64</v>
      </c>
      <c r="J20" s="97">
        <f>H20/1000/10</f>
        <v>2.1000000000000003E-3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25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9.418E-2</v>
      </c>
      <c r="F21" s="92">
        <v>0.96819999999999995</v>
      </c>
      <c r="G21" s="88">
        <f t="shared" ref="G21:G84" si="3">E21+F21</f>
        <v>1.0623799999999999</v>
      </c>
      <c r="H21" s="89">
        <v>22</v>
      </c>
      <c r="I21" s="90" t="s">
        <v>64</v>
      </c>
      <c r="J21" s="74">
        <f t="shared" ref="J21:J84" si="4">H21/1000/10</f>
        <v>2.1999999999999997E-3</v>
      </c>
      <c r="K21" s="89">
        <v>13</v>
      </c>
      <c r="L21" s="90" t="s">
        <v>64</v>
      </c>
      <c r="M21" s="74">
        <f t="shared" si="0"/>
        <v>1.2999999999999999E-3</v>
      </c>
      <c r="N21" s="89">
        <v>9</v>
      </c>
      <c r="O21" s="90" t="s">
        <v>64</v>
      </c>
      <c r="P21" s="74">
        <f t="shared" si="1"/>
        <v>8.9999999999999998E-4</v>
      </c>
    </row>
    <row r="22" spans="1:25">
      <c r="B22" s="89">
        <v>499.99900000000002</v>
      </c>
      <c r="C22" s="90" t="s">
        <v>101</v>
      </c>
      <c r="D22" s="120">
        <f t="shared" si="2"/>
        <v>1.2499975000000001E-5</v>
      </c>
      <c r="E22" s="91">
        <v>9.9279999999999993E-2</v>
      </c>
      <c r="F22" s="92">
        <v>1.012</v>
      </c>
      <c r="G22" s="88">
        <f t="shared" si="3"/>
        <v>1.11128</v>
      </c>
      <c r="H22" s="89">
        <v>23</v>
      </c>
      <c r="I22" s="90" t="s">
        <v>64</v>
      </c>
      <c r="J22" s="74">
        <f t="shared" si="4"/>
        <v>2.3E-3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25">
      <c r="B23" s="89">
        <v>549.99900000000002</v>
      </c>
      <c r="C23" s="90" t="s">
        <v>101</v>
      </c>
      <c r="D23" s="120">
        <f t="shared" si="2"/>
        <v>1.3749975E-5</v>
      </c>
      <c r="E23" s="91">
        <v>0.1041</v>
      </c>
      <c r="F23" s="92">
        <v>1.0529999999999999</v>
      </c>
      <c r="G23" s="88">
        <f t="shared" si="3"/>
        <v>1.1571</v>
      </c>
      <c r="H23" s="89">
        <v>24</v>
      </c>
      <c r="I23" s="90" t="s">
        <v>64</v>
      </c>
      <c r="J23" s="74">
        <f t="shared" si="4"/>
        <v>2.4000000000000002E-3</v>
      </c>
      <c r="K23" s="89">
        <v>14</v>
      </c>
      <c r="L23" s="90" t="s">
        <v>64</v>
      </c>
      <c r="M23" s="74">
        <f t="shared" si="0"/>
        <v>1.4E-3</v>
      </c>
      <c r="N23" s="89">
        <v>10</v>
      </c>
      <c r="O23" s="90" t="s">
        <v>64</v>
      </c>
      <c r="P23" s="74">
        <f t="shared" si="1"/>
        <v>1E-3</v>
      </c>
    </row>
    <row r="24" spans="1:25">
      <c r="B24" s="89">
        <v>599.99900000000002</v>
      </c>
      <c r="C24" s="90" t="s">
        <v>101</v>
      </c>
      <c r="D24" s="120">
        <f t="shared" si="2"/>
        <v>1.4999975E-5</v>
      </c>
      <c r="E24" s="91">
        <v>0.10879999999999999</v>
      </c>
      <c r="F24" s="92">
        <v>1.091</v>
      </c>
      <c r="G24" s="88">
        <f t="shared" si="3"/>
        <v>1.1998</v>
      </c>
      <c r="H24" s="89">
        <v>26</v>
      </c>
      <c r="I24" s="90" t="s">
        <v>64</v>
      </c>
      <c r="J24" s="74">
        <f t="shared" si="4"/>
        <v>2.5999999999999999E-3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25">
      <c r="B25" s="89">
        <v>649.99900000000002</v>
      </c>
      <c r="C25" s="90" t="s">
        <v>101</v>
      </c>
      <c r="D25" s="120">
        <f t="shared" si="2"/>
        <v>1.6249975E-5</v>
      </c>
      <c r="E25" s="91">
        <v>0.1132</v>
      </c>
      <c r="F25" s="92">
        <v>1.127</v>
      </c>
      <c r="G25" s="88">
        <f t="shared" si="3"/>
        <v>1.2402</v>
      </c>
      <c r="H25" s="89">
        <v>27</v>
      </c>
      <c r="I25" s="90" t="s">
        <v>64</v>
      </c>
      <c r="J25" s="74">
        <f t="shared" si="4"/>
        <v>2.7000000000000001E-3</v>
      </c>
      <c r="K25" s="89">
        <v>15</v>
      </c>
      <c r="L25" s="90" t="s">
        <v>64</v>
      </c>
      <c r="M25" s="74">
        <f t="shared" si="0"/>
        <v>1.5E-3</v>
      </c>
      <c r="N25" s="89">
        <v>11</v>
      </c>
      <c r="O25" s="90" t="s">
        <v>64</v>
      </c>
      <c r="P25" s="74">
        <f t="shared" si="1"/>
        <v>1.0999999999999998E-3</v>
      </c>
    </row>
    <row r="26" spans="1:25">
      <c r="B26" s="89">
        <v>699.99900000000002</v>
      </c>
      <c r="C26" s="90" t="s">
        <v>101</v>
      </c>
      <c r="D26" s="120">
        <f t="shared" si="2"/>
        <v>1.7499975E-5</v>
      </c>
      <c r="E26" s="91">
        <v>0.11749999999999999</v>
      </c>
      <c r="F26" s="92">
        <v>1.1599999999999999</v>
      </c>
      <c r="G26" s="88">
        <f t="shared" si="3"/>
        <v>1.2774999999999999</v>
      </c>
      <c r="H26" s="89">
        <v>28</v>
      </c>
      <c r="I26" s="90" t="s">
        <v>64</v>
      </c>
      <c r="J26" s="74">
        <f t="shared" si="4"/>
        <v>2.8E-3</v>
      </c>
      <c r="K26" s="89">
        <v>16</v>
      </c>
      <c r="L26" s="90" t="s">
        <v>64</v>
      </c>
      <c r="M26" s="74">
        <f t="shared" si="0"/>
        <v>1.6000000000000001E-3</v>
      </c>
      <c r="N26" s="89">
        <v>11</v>
      </c>
      <c r="O26" s="90" t="s">
        <v>64</v>
      </c>
      <c r="P26" s="74">
        <f t="shared" si="1"/>
        <v>1.0999999999999998E-3</v>
      </c>
    </row>
    <row r="27" spans="1:25">
      <c r="B27" s="89">
        <v>799.99900000000002</v>
      </c>
      <c r="C27" s="90" t="s">
        <v>101</v>
      </c>
      <c r="D27" s="120">
        <f t="shared" si="2"/>
        <v>1.9999975E-5</v>
      </c>
      <c r="E27" s="91">
        <v>0.12559999999999999</v>
      </c>
      <c r="F27" s="92">
        <v>1.2210000000000001</v>
      </c>
      <c r="G27" s="88">
        <f t="shared" si="3"/>
        <v>1.3466</v>
      </c>
      <c r="H27" s="89">
        <v>30</v>
      </c>
      <c r="I27" s="90" t="s">
        <v>64</v>
      </c>
      <c r="J27" s="74">
        <f t="shared" si="4"/>
        <v>3.0000000000000001E-3</v>
      </c>
      <c r="K27" s="89">
        <v>17</v>
      </c>
      <c r="L27" s="90" t="s">
        <v>64</v>
      </c>
      <c r="M27" s="74">
        <f t="shared" si="0"/>
        <v>1.7000000000000001E-3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25">
      <c r="B28" s="89">
        <v>899.99900000000002</v>
      </c>
      <c r="C28" s="90" t="s">
        <v>101</v>
      </c>
      <c r="D28" s="120">
        <f t="shared" si="2"/>
        <v>2.2499975000000003E-5</v>
      </c>
      <c r="E28" s="91">
        <v>0.13320000000000001</v>
      </c>
      <c r="F28" s="92">
        <v>1.2769999999999999</v>
      </c>
      <c r="G28" s="88">
        <f t="shared" si="3"/>
        <v>1.4101999999999999</v>
      </c>
      <c r="H28" s="89">
        <v>32</v>
      </c>
      <c r="I28" s="90" t="s">
        <v>64</v>
      </c>
      <c r="J28" s="74">
        <f t="shared" si="4"/>
        <v>3.2000000000000002E-3</v>
      </c>
      <c r="K28" s="89">
        <v>18</v>
      </c>
      <c r="L28" s="90" t="s">
        <v>64</v>
      </c>
      <c r="M28" s="74">
        <f t="shared" si="0"/>
        <v>1.8E-3</v>
      </c>
      <c r="N28" s="89">
        <v>13</v>
      </c>
      <c r="O28" s="90" t="s">
        <v>64</v>
      </c>
      <c r="P28" s="74">
        <f t="shared" si="1"/>
        <v>1.2999999999999999E-3</v>
      </c>
    </row>
    <row r="29" spans="1:25">
      <c r="B29" s="89">
        <v>999.99900000000002</v>
      </c>
      <c r="C29" s="90" t="s">
        <v>101</v>
      </c>
      <c r="D29" s="120">
        <f t="shared" si="2"/>
        <v>2.4999975000000003E-5</v>
      </c>
      <c r="E29" s="91">
        <v>0.1404</v>
      </c>
      <c r="F29" s="92">
        <v>1.327</v>
      </c>
      <c r="G29" s="88">
        <f t="shared" si="3"/>
        <v>1.4674</v>
      </c>
      <c r="H29" s="89">
        <v>34</v>
      </c>
      <c r="I29" s="90" t="s">
        <v>64</v>
      </c>
      <c r="J29" s="74">
        <f t="shared" si="4"/>
        <v>3.4000000000000002E-3</v>
      </c>
      <c r="K29" s="89">
        <v>19</v>
      </c>
      <c r="L29" s="90" t="s">
        <v>64</v>
      </c>
      <c r="M29" s="74">
        <f t="shared" si="0"/>
        <v>1.9E-3</v>
      </c>
      <c r="N29" s="89">
        <v>14</v>
      </c>
      <c r="O29" s="90" t="s">
        <v>64</v>
      </c>
      <c r="P29" s="74">
        <f t="shared" si="1"/>
        <v>1.4E-3</v>
      </c>
    </row>
    <row r="30" spans="1:25">
      <c r="B30" s="89">
        <v>1.1000000000000001</v>
      </c>
      <c r="C30" s="93" t="s">
        <v>63</v>
      </c>
      <c r="D30" s="118">
        <f t="shared" ref="D30:D83" si="5">B30/1000/$C$5</f>
        <v>2.7500000000000001E-5</v>
      </c>
      <c r="E30" s="91">
        <v>0.14729999999999999</v>
      </c>
      <c r="F30" s="92">
        <v>1.3740000000000001</v>
      </c>
      <c r="G30" s="88">
        <f t="shared" si="3"/>
        <v>1.5213000000000001</v>
      </c>
      <c r="H30" s="89">
        <v>36</v>
      </c>
      <c r="I30" s="90" t="s">
        <v>64</v>
      </c>
      <c r="J30" s="74">
        <f t="shared" si="4"/>
        <v>3.5999999999999999E-3</v>
      </c>
      <c r="K30" s="89">
        <v>20</v>
      </c>
      <c r="L30" s="90" t="s">
        <v>64</v>
      </c>
      <c r="M30" s="74">
        <f t="shared" si="0"/>
        <v>2E-3</v>
      </c>
      <c r="N30" s="89">
        <v>14</v>
      </c>
      <c r="O30" s="90" t="s">
        <v>64</v>
      </c>
      <c r="P30" s="74">
        <f t="shared" si="1"/>
        <v>1.4E-3</v>
      </c>
    </row>
    <row r="31" spans="1:25">
      <c r="B31" s="89">
        <v>1.2</v>
      </c>
      <c r="C31" s="90" t="s">
        <v>63</v>
      </c>
      <c r="D31" s="118">
        <f t="shared" si="5"/>
        <v>2.9999999999999997E-5</v>
      </c>
      <c r="E31" s="91">
        <v>0.15379999999999999</v>
      </c>
      <c r="F31" s="92">
        <v>1.4159999999999999</v>
      </c>
      <c r="G31" s="88">
        <f t="shared" si="3"/>
        <v>1.5697999999999999</v>
      </c>
      <c r="H31" s="89">
        <v>37</v>
      </c>
      <c r="I31" s="90" t="s">
        <v>64</v>
      </c>
      <c r="J31" s="74">
        <f t="shared" si="4"/>
        <v>3.6999999999999997E-3</v>
      </c>
      <c r="K31" s="89">
        <v>20</v>
      </c>
      <c r="L31" s="90" t="s">
        <v>64</v>
      </c>
      <c r="M31" s="74">
        <f t="shared" si="0"/>
        <v>2E-3</v>
      </c>
      <c r="N31" s="89">
        <v>15</v>
      </c>
      <c r="O31" s="90" t="s">
        <v>64</v>
      </c>
      <c r="P31" s="74">
        <f t="shared" si="1"/>
        <v>1.5E-3</v>
      </c>
    </row>
    <row r="32" spans="1:25">
      <c r="B32" s="89">
        <v>1.3</v>
      </c>
      <c r="C32" s="90" t="s">
        <v>63</v>
      </c>
      <c r="D32" s="118">
        <f t="shared" si="5"/>
        <v>3.2499999999999997E-5</v>
      </c>
      <c r="E32" s="91">
        <v>0.16009999999999999</v>
      </c>
      <c r="F32" s="92">
        <v>1.456</v>
      </c>
      <c r="G32" s="88">
        <f t="shared" si="3"/>
        <v>1.6160999999999999</v>
      </c>
      <c r="H32" s="89">
        <v>39</v>
      </c>
      <c r="I32" s="90" t="s">
        <v>64</v>
      </c>
      <c r="J32" s="74">
        <f t="shared" si="4"/>
        <v>3.8999999999999998E-3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0.1661</v>
      </c>
      <c r="F33" s="92">
        <v>1.4930000000000001</v>
      </c>
      <c r="G33" s="88">
        <f t="shared" si="3"/>
        <v>1.6591</v>
      </c>
      <c r="H33" s="89">
        <v>41</v>
      </c>
      <c r="I33" s="90" t="s">
        <v>64</v>
      </c>
      <c r="J33" s="74">
        <f t="shared" si="4"/>
        <v>4.1000000000000003E-3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0.17199999999999999</v>
      </c>
      <c r="F34" s="92">
        <v>1.5269999999999999</v>
      </c>
      <c r="G34" s="88">
        <f t="shared" si="3"/>
        <v>1.6989999999999998</v>
      </c>
      <c r="H34" s="89">
        <v>43</v>
      </c>
      <c r="I34" s="90" t="s">
        <v>64</v>
      </c>
      <c r="J34" s="74">
        <f t="shared" si="4"/>
        <v>4.3E-3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0.17760000000000001</v>
      </c>
      <c r="F35" s="92">
        <v>1.5589999999999999</v>
      </c>
      <c r="G35" s="88">
        <f t="shared" si="3"/>
        <v>1.7365999999999999</v>
      </c>
      <c r="H35" s="89">
        <v>44</v>
      </c>
      <c r="I35" s="90" t="s">
        <v>64</v>
      </c>
      <c r="J35" s="74">
        <f t="shared" si="4"/>
        <v>4.3999999999999994E-3</v>
      </c>
      <c r="K35" s="89">
        <v>24</v>
      </c>
      <c r="L35" s="90" t="s">
        <v>64</v>
      </c>
      <c r="M35" s="74">
        <f t="shared" si="0"/>
        <v>2.4000000000000002E-3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0.18310000000000001</v>
      </c>
      <c r="F36" s="92">
        <v>1.59</v>
      </c>
      <c r="G36" s="88">
        <f t="shared" si="3"/>
        <v>1.7731000000000001</v>
      </c>
      <c r="H36" s="89">
        <v>46</v>
      </c>
      <c r="I36" s="90" t="s">
        <v>64</v>
      </c>
      <c r="J36" s="74">
        <f t="shared" si="4"/>
        <v>4.5999999999999999E-3</v>
      </c>
      <c r="K36" s="89">
        <v>24</v>
      </c>
      <c r="L36" s="90" t="s">
        <v>64</v>
      </c>
      <c r="M36" s="74">
        <f t="shared" si="0"/>
        <v>2.4000000000000002E-3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0.18840000000000001</v>
      </c>
      <c r="F37" s="92">
        <v>1.619</v>
      </c>
      <c r="G37" s="88">
        <f t="shared" si="3"/>
        <v>1.8073999999999999</v>
      </c>
      <c r="H37" s="89">
        <v>47</v>
      </c>
      <c r="I37" s="90" t="s">
        <v>64</v>
      </c>
      <c r="J37" s="74">
        <f t="shared" si="4"/>
        <v>4.7000000000000002E-3</v>
      </c>
      <c r="K37" s="89">
        <v>25</v>
      </c>
      <c r="L37" s="90" t="s">
        <v>64</v>
      </c>
      <c r="M37" s="74">
        <f t="shared" si="0"/>
        <v>2.5000000000000001E-3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0.1986</v>
      </c>
      <c r="F38" s="92">
        <v>1.6719999999999999</v>
      </c>
      <c r="G38" s="88">
        <f t="shared" si="3"/>
        <v>1.8706</v>
      </c>
      <c r="H38" s="89">
        <v>51</v>
      </c>
      <c r="I38" s="90" t="s">
        <v>64</v>
      </c>
      <c r="J38" s="74">
        <f t="shared" si="4"/>
        <v>5.0999999999999995E-3</v>
      </c>
      <c r="K38" s="89">
        <v>27</v>
      </c>
      <c r="L38" s="90" t="s">
        <v>64</v>
      </c>
      <c r="M38" s="74">
        <f t="shared" si="0"/>
        <v>2.7000000000000001E-3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0.21060000000000001</v>
      </c>
      <c r="F39" s="92">
        <v>1.7310000000000001</v>
      </c>
      <c r="G39" s="88">
        <f t="shared" si="3"/>
        <v>1.9416000000000002</v>
      </c>
      <c r="H39" s="89">
        <v>54</v>
      </c>
      <c r="I39" s="90" t="s">
        <v>64</v>
      </c>
      <c r="J39" s="74">
        <f t="shared" si="4"/>
        <v>5.4000000000000003E-3</v>
      </c>
      <c r="K39" s="89">
        <v>28</v>
      </c>
      <c r="L39" s="90" t="s">
        <v>64</v>
      </c>
      <c r="M39" s="74">
        <f t="shared" si="0"/>
        <v>2.8E-3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0.222</v>
      </c>
      <c r="F40" s="92">
        <v>1.784</v>
      </c>
      <c r="G40" s="88">
        <f t="shared" si="3"/>
        <v>2.0060000000000002</v>
      </c>
      <c r="H40" s="89">
        <v>58</v>
      </c>
      <c r="I40" s="90" t="s">
        <v>64</v>
      </c>
      <c r="J40" s="74">
        <f t="shared" si="4"/>
        <v>5.8000000000000005E-3</v>
      </c>
      <c r="K40" s="89">
        <v>30</v>
      </c>
      <c r="L40" s="90" t="s">
        <v>64</v>
      </c>
      <c r="M40" s="74">
        <f t="shared" si="0"/>
        <v>3.0000000000000001E-3</v>
      </c>
      <c r="N40" s="89">
        <v>22</v>
      </c>
      <c r="O40" s="90" t="s">
        <v>64</v>
      </c>
      <c r="P40" s="74">
        <f t="shared" si="1"/>
        <v>2.1999999999999997E-3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0.23280000000000001</v>
      </c>
      <c r="F41" s="92">
        <v>1.831</v>
      </c>
      <c r="G41" s="88">
        <f t="shared" si="3"/>
        <v>2.0638000000000001</v>
      </c>
      <c r="H41" s="89">
        <v>62</v>
      </c>
      <c r="I41" s="90" t="s">
        <v>64</v>
      </c>
      <c r="J41" s="74">
        <f t="shared" si="4"/>
        <v>6.1999999999999998E-3</v>
      </c>
      <c r="K41" s="89">
        <v>31</v>
      </c>
      <c r="L41" s="90" t="s">
        <v>64</v>
      </c>
      <c r="M41" s="74">
        <f t="shared" si="0"/>
        <v>3.0999999999999999E-3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0.2432</v>
      </c>
      <c r="F42" s="92">
        <v>1.8740000000000001</v>
      </c>
      <c r="G42" s="88">
        <f t="shared" si="3"/>
        <v>2.1172</v>
      </c>
      <c r="H42" s="89">
        <v>65</v>
      </c>
      <c r="I42" s="90" t="s">
        <v>64</v>
      </c>
      <c r="J42" s="74">
        <f t="shared" si="4"/>
        <v>6.5000000000000006E-3</v>
      </c>
      <c r="K42" s="89">
        <v>33</v>
      </c>
      <c r="L42" s="90" t="s">
        <v>64</v>
      </c>
      <c r="M42" s="74">
        <f t="shared" si="0"/>
        <v>3.3E-3</v>
      </c>
      <c r="N42" s="89">
        <v>24</v>
      </c>
      <c r="O42" s="90" t="s">
        <v>64</v>
      </c>
      <c r="P42" s="74">
        <f t="shared" si="1"/>
        <v>2.4000000000000002E-3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0.25309999999999999</v>
      </c>
      <c r="F43" s="92">
        <v>1.913</v>
      </c>
      <c r="G43" s="88">
        <f t="shared" si="3"/>
        <v>2.1661000000000001</v>
      </c>
      <c r="H43" s="89">
        <v>69</v>
      </c>
      <c r="I43" s="90" t="s">
        <v>64</v>
      </c>
      <c r="J43" s="74">
        <f t="shared" si="4"/>
        <v>6.9000000000000008E-3</v>
      </c>
      <c r="K43" s="89">
        <v>34</v>
      </c>
      <c r="L43" s="90" t="s">
        <v>64</v>
      </c>
      <c r="M43" s="74">
        <f t="shared" si="0"/>
        <v>3.4000000000000002E-3</v>
      </c>
      <c r="N43" s="89">
        <v>25</v>
      </c>
      <c r="O43" s="90" t="s">
        <v>64</v>
      </c>
      <c r="P43" s="74">
        <f t="shared" si="1"/>
        <v>2.5000000000000001E-3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0.26269999999999999</v>
      </c>
      <c r="F44" s="92">
        <v>1.9490000000000001</v>
      </c>
      <c r="G44" s="88">
        <f t="shared" si="3"/>
        <v>2.2117</v>
      </c>
      <c r="H44" s="89">
        <v>72</v>
      </c>
      <c r="I44" s="90" t="s">
        <v>64</v>
      </c>
      <c r="J44" s="74">
        <f t="shared" si="4"/>
        <v>7.1999999999999998E-3</v>
      </c>
      <c r="K44" s="89">
        <v>36</v>
      </c>
      <c r="L44" s="90" t="s">
        <v>64</v>
      </c>
      <c r="M44" s="74">
        <f t="shared" si="0"/>
        <v>3.5999999999999999E-3</v>
      </c>
      <c r="N44" s="89">
        <v>26</v>
      </c>
      <c r="O44" s="90" t="s">
        <v>64</v>
      </c>
      <c r="P44" s="74">
        <f t="shared" si="1"/>
        <v>2.5999999999999999E-3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0.27189999999999998</v>
      </c>
      <c r="F45" s="92">
        <v>1.982</v>
      </c>
      <c r="G45" s="88">
        <f t="shared" si="3"/>
        <v>2.2538999999999998</v>
      </c>
      <c r="H45" s="89">
        <v>75</v>
      </c>
      <c r="I45" s="90" t="s">
        <v>64</v>
      </c>
      <c r="J45" s="74">
        <f t="shared" si="4"/>
        <v>7.4999999999999997E-3</v>
      </c>
      <c r="K45" s="89">
        <v>37</v>
      </c>
      <c r="L45" s="90" t="s">
        <v>64</v>
      </c>
      <c r="M45" s="74">
        <f t="shared" si="0"/>
        <v>3.6999999999999997E-3</v>
      </c>
      <c r="N45" s="89">
        <v>27</v>
      </c>
      <c r="O45" s="90" t="s">
        <v>64</v>
      </c>
      <c r="P45" s="74">
        <f t="shared" si="1"/>
        <v>2.7000000000000001E-3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0.28079999999999999</v>
      </c>
      <c r="F46" s="92">
        <v>2.012</v>
      </c>
      <c r="G46" s="88">
        <f t="shared" si="3"/>
        <v>2.2928000000000002</v>
      </c>
      <c r="H46" s="89">
        <v>79</v>
      </c>
      <c r="I46" s="90" t="s">
        <v>64</v>
      </c>
      <c r="J46" s="74">
        <f t="shared" si="4"/>
        <v>7.9000000000000008E-3</v>
      </c>
      <c r="K46" s="89">
        <v>39</v>
      </c>
      <c r="L46" s="90" t="s">
        <v>64</v>
      </c>
      <c r="M46" s="74">
        <f t="shared" si="0"/>
        <v>3.8999999999999998E-3</v>
      </c>
      <c r="N46" s="89">
        <v>29</v>
      </c>
      <c r="O46" s="90" t="s">
        <v>64</v>
      </c>
      <c r="P46" s="74">
        <f t="shared" si="1"/>
        <v>2.9000000000000002E-3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0.29780000000000001</v>
      </c>
      <c r="F47" s="92">
        <v>2.0670000000000002</v>
      </c>
      <c r="G47" s="88">
        <f t="shared" si="3"/>
        <v>2.3648000000000002</v>
      </c>
      <c r="H47" s="89">
        <v>85</v>
      </c>
      <c r="I47" s="90" t="s">
        <v>64</v>
      </c>
      <c r="J47" s="74">
        <f t="shared" si="4"/>
        <v>8.5000000000000006E-3</v>
      </c>
      <c r="K47" s="89">
        <v>41</v>
      </c>
      <c r="L47" s="90" t="s">
        <v>64</v>
      </c>
      <c r="M47" s="74">
        <f t="shared" si="0"/>
        <v>4.1000000000000003E-3</v>
      </c>
      <c r="N47" s="89">
        <v>31</v>
      </c>
      <c r="O47" s="90" t="s">
        <v>64</v>
      </c>
      <c r="P47" s="74">
        <f t="shared" si="1"/>
        <v>3.0999999999999999E-3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0.314</v>
      </c>
      <c r="F48" s="92">
        <v>2.1139999999999999</v>
      </c>
      <c r="G48" s="88">
        <f t="shared" si="3"/>
        <v>2.4279999999999999</v>
      </c>
      <c r="H48" s="89">
        <v>92</v>
      </c>
      <c r="I48" s="90" t="s">
        <v>64</v>
      </c>
      <c r="J48" s="74">
        <f t="shared" si="4"/>
        <v>9.1999999999999998E-3</v>
      </c>
      <c r="K48" s="89">
        <v>44</v>
      </c>
      <c r="L48" s="90" t="s">
        <v>64</v>
      </c>
      <c r="M48" s="74">
        <f t="shared" si="0"/>
        <v>4.3999999999999994E-3</v>
      </c>
      <c r="N48" s="89">
        <v>33</v>
      </c>
      <c r="O48" s="90" t="s">
        <v>64</v>
      </c>
      <c r="P48" s="74">
        <f t="shared" si="1"/>
        <v>3.3E-3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0.32929999999999998</v>
      </c>
      <c r="F49" s="92">
        <v>2.1549999999999998</v>
      </c>
      <c r="G49" s="88">
        <f t="shared" si="3"/>
        <v>2.4842999999999997</v>
      </c>
      <c r="H49" s="89">
        <v>98</v>
      </c>
      <c r="I49" s="90" t="s">
        <v>64</v>
      </c>
      <c r="J49" s="74">
        <f t="shared" si="4"/>
        <v>9.7999999999999997E-3</v>
      </c>
      <c r="K49" s="89">
        <v>47</v>
      </c>
      <c r="L49" s="90" t="s">
        <v>64</v>
      </c>
      <c r="M49" s="74">
        <f t="shared" si="0"/>
        <v>4.7000000000000002E-3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0.34389999999999998</v>
      </c>
      <c r="F50" s="92">
        <v>2.1909999999999998</v>
      </c>
      <c r="G50" s="88">
        <f t="shared" si="3"/>
        <v>2.5348999999999999</v>
      </c>
      <c r="H50" s="89">
        <v>104</v>
      </c>
      <c r="I50" s="90" t="s">
        <v>64</v>
      </c>
      <c r="J50" s="74">
        <f t="shared" si="4"/>
        <v>1.04E-2</v>
      </c>
      <c r="K50" s="89">
        <v>49</v>
      </c>
      <c r="L50" s="90" t="s">
        <v>64</v>
      </c>
      <c r="M50" s="74">
        <f t="shared" si="0"/>
        <v>4.8999999999999998E-3</v>
      </c>
      <c r="N50" s="89">
        <v>36</v>
      </c>
      <c r="O50" s="90" t="s">
        <v>64</v>
      </c>
      <c r="P50" s="74">
        <f t="shared" si="1"/>
        <v>3.5999999999999999E-3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0.35799999999999998</v>
      </c>
      <c r="F51" s="92">
        <v>2.2229999999999999</v>
      </c>
      <c r="G51" s="88">
        <f t="shared" si="3"/>
        <v>2.581</v>
      </c>
      <c r="H51" s="89">
        <v>110</v>
      </c>
      <c r="I51" s="90" t="s">
        <v>64</v>
      </c>
      <c r="J51" s="74">
        <f t="shared" si="4"/>
        <v>1.0999999999999999E-2</v>
      </c>
      <c r="K51" s="89">
        <v>51</v>
      </c>
      <c r="L51" s="90" t="s">
        <v>64</v>
      </c>
      <c r="M51" s="74">
        <f t="shared" si="0"/>
        <v>5.0999999999999995E-3</v>
      </c>
      <c r="N51" s="89">
        <v>38</v>
      </c>
      <c r="O51" s="90" t="s">
        <v>64</v>
      </c>
      <c r="P51" s="74">
        <f t="shared" si="1"/>
        <v>3.8E-3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0.3715</v>
      </c>
      <c r="F52" s="92">
        <v>2.2519999999999998</v>
      </c>
      <c r="G52" s="88">
        <f t="shared" si="3"/>
        <v>2.6234999999999999</v>
      </c>
      <c r="H52" s="89">
        <v>116</v>
      </c>
      <c r="I52" s="90" t="s">
        <v>64</v>
      </c>
      <c r="J52" s="74">
        <f t="shared" si="4"/>
        <v>1.1600000000000001E-2</v>
      </c>
      <c r="K52" s="89">
        <v>54</v>
      </c>
      <c r="L52" s="90" t="s">
        <v>64</v>
      </c>
      <c r="M52" s="74">
        <f t="shared" si="0"/>
        <v>5.4000000000000003E-3</v>
      </c>
      <c r="N52" s="89">
        <v>40</v>
      </c>
      <c r="O52" s="90" t="s">
        <v>64</v>
      </c>
      <c r="P52" s="74">
        <f t="shared" si="1"/>
        <v>4.0000000000000001E-3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0.39710000000000001</v>
      </c>
      <c r="F53" s="92">
        <v>2.3010000000000002</v>
      </c>
      <c r="G53" s="88">
        <f t="shared" si="3"/>
        <v>2.6981000000000002</v>
      </c>
      <c r="H53" s="89">
        <v>127</v>
      </c>
      <c r="I53" s="90" t="s">
        <v>64</v>
      </c>
      <c r="J53" s="74">
        <f t="shared" si="4"/>
        <v>1.2699999999999999E-2</v>
      </c>
      <c r="K53" s="89">
        <v>58</v>
      </c>
      <c r="L53" s="90" t="s">
        <v>64</v>
      </c>
      <c r="M53" s="74">
        <f t="shared" si="0"/>
        <v>5.8000000000000005E-3</v>
      </c>
      <c r="N53" s="89">
        <v>43</v>
      </c>
      <c r="O53" s="90" t="s">
        <v>64</v>
      </c>
      <c r="P53" s="74">
        <f t="shared" si="1"/>
        <v>4.3E-3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0.42120000000000002</v>
      </c>
      <c r="F54" s="92">
        <v>2.3410000000000002</v>
      </c>
      <c r="G54" s="88">
        <f t="shared" si="3"/>
        <v>2.7622</v>
      </c>
      <c r="H54" s="89">
        <v>139</v>
      </c>
      <c r="I54" s="90" t="s">
        <v>64</v>
      </c>
      <c r="J54" s="74">
        <f t="shared" si="4"/>
        <v>1.3900000000000001E-2</v>
      </c>
      <c r="K54" s="89">
        <v>63</v>
      </c>
      <c r="L54" s="90" t="s">
        <v>64</v>
      </c>
      <c r="M54" s="74">
        <f t="shared" si="0"/>
        <v>6.3E-3</v>
      </c>
      <c r="N54" s="89">
        <v>47</v>
      </c>
      <c r="O54" s="90" t="s">
        <v>64</v>
      </c>
      <c r="P54" s="74">
        <f t="shared" si="1"/>
        <v>4.7000000000000002E-3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0.44400000000000001</v>
      </c>
      <c r="F55" s="92">
        <v>2.3740000000000001</v>
      </c>
      <c r="G55" s="88">
        <f t="shared" si="3"/>
        <v>2.8180000000000001</v>
      </c>
      <c r="H55" s="89">
        <v>150</v>
      </c>
      <c r="I55" s="90" t="s">
        <v>64</v>
      </c>
      <c r="J55" s="74">
        <f t="shared" si="4"/>
        <v>1.4999999999999999E-2</v>
      </c>
      <c r="K55" s="89">
        <v>67</v>
      </c>
      <c r="L55" s="90" t="s">
        <v>64</v>
      </c>
      <c r="M55" s="74">
        <f t="shared" si="0"/>
        <v>6.7000000000000002E-3</v>
      </c>
      <c r="N55" s="89">
        <v>50</v>
      </c>
      <c r="O55" s="90" t="s">
        <v>64</v>
      </c>
      <c r="P55" s="74">
        <f t="shared" si="1"/>
        <v>5.0000000000000001E-3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0.4657</v>
      </c>
      <c r="F56" s="92">
        <v>2.4009999999999998</v>
      </c>
      <c r="G56" s="88">
        <f t="shared" si="3"/>
        <v>2.8666999999999998</v>
      </c>
      <c r="H56" s="89">
        <v>161</v>
      </c>
      <c r="I56" s="90" t="s">
        <v>64</v>
      </c>
      <c r="J56" s="74">
        <f t="shared" si="4"/>
        <v>1.61E-2</v>
      </c>
      <c r="K56" s="89">
        <v>72</v>
      </c>
      <c r="L56" s="90" t="s">
        <v>64</v>
      </c>
      <c r="M56" s="74">
        <f t="shared" si="0"/>
        <v>7.1999999999999998E-3</v>
      </c>
      <c r="N56" s="89">
        <v>53</v>
      </c>
      <c r="O56" s="90" t="s">
        <v>64</v>
      </c>
      <c r="P56" s="74">
        <f t="shared" si="1"/>
        <v>5.3E-3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0.4864</v>
      </c>
      <c r="F57" s="92">
        <v>2.423</v>
      </c>
      <c r="G57" s="88">
        <f t="shared" si="3"/>
        <v>2.9094000000000002</v>
      </c>
      <c r="H57" s="89">
        <v>172</v>
      </c>
      <c r="I57" s="90" t="s">
        <v>64</v>
      </c>
      <c r="J57" s="74">
        <f t="shared" si="4"/>
        <v>1.72E-2</v>
      </c>
      <c r="K57" s="89">
        <v>76</v>
      </c>
      <c r="L57" s="90" t="s">
        <v>64</v>
      </c>
      <c r="M57" s="74">
        <f t="shared" si="0"/>
        <v>7.6E-3</v>
      </c>
      <c r="N57" s="89">
        <v>56</v>
      </c>
      <c r="O57" s="90" t="s">
        <v>64</v>
      </c>
      <c r="P57" s="74">
        <f t="shared" si="1"/>
        <v>5.5999999999999999E-3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0.50619999999999998</v>
      </c>
      <c r="F58" s="92">
        <v>2.4409999999999998</v>
      </c>
      <c r="G58" s="88">
        <f t="shared" si="3"/>
        <v>2.9471999999999996</v>
      </c>
      <c r="H58" s="89">
        <v>183</v>
      </c>
      <c r="I58" s="90" t="s">
        <v>64</v>
      </c>
      <c r="J58" s="74">
        <f t="shared" si="4"/>
        <v>1.83E-2</v>
      </c>
      <c r="K58" s="89">
        <v>80</v>
      </c>
      <c r="L58" s="90" t="s">
        <v>64</v>
      </c>
      <c r="M58" s="74">
        <f t="shared" si="0"/>
        <v>8.0000000000000002E-3</v>
      </c>
      <c r="N58" s="89">
        <v>59</v>
      </c>
      <c r="O58" s="90" t="s">
        <v>64</v>
      </c>
      <c r="P58" s="74">
        <f t="shared" si="1"/>
        <v>5.8999999999999999E-3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0.52529999999999999</v>
      </c>
      <c r="F59" s="92">
        <v>2.4569999999999999</v>
      </c>
      <c r="G59" s="88">
        <f t="shared" si="3"/>
        <v>2.9823</v>
      </c>
      <c r="H59" s="89">
        <v>194</v>
      </c>
      <c r="I59" s="90" t="s">
        <v>64</v>
      </c>
      <c r="J59" s="74">
        <f t="shared" si="4"/>
        <v>1.9400000000000001E-2</v>
      </c>
      <c r="K59" s="89">
        <v>84</v>
      </c>
      <c r="L59" s="90" t="s">
        <v>64</v>
      </c>
      <c r="M59" s="74">
        <f t="shared" si="0"/>
        <v>8.4000000000000012E-3</v>
      </c>
      <c r="N59" s="89">
        <v>62</v>
      </c>
      <c r="O59" s="90" t="s">
        <v>64</v>
      </c>
      <c r="P59" s="74">
        <f t="shared" si="1"/>
        <v>6.1999999999999998E-3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0.54379999999999995</v>
      </c>
      <c r="F60" s="92">
        <v>2.4689999999999999</v>
      </c>
      <c r="G60" s="88">
        <f t="shared" si="3"/>
        <v>3.0127999999999999</v>
      </c>
      <c r="H60" s="89">
        <v>205</v>
      </c>
      <c r="I60" s="90" t="s">
        <v>64</v>
      </c>
      <c r="J60" s="74">
        <f t="shared" si="4"/>
        <v>2.0499999999999997E-2</v>
      </c>
      <c r="K60" s="89">
        <v>88</v>
      </c>
      <c r="L60" s="90" t="s">
        <v>64</v>
      </c>
      <c r="M60" s="74">
        <f t="shared" si="0"/>
        <v>8.7999999999999988E-3</v>
      </c>
      <c r="N60" s="89">
        <v>65</v>
      </c>
      <c r="O60" s="90" t="s">
        <v>64</v>
      </c>
      <c r="P60" s="74">
        <f t="shared" si="1"/>
        <v>6.5000000000000006E-3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0.56159999999999999</v>
      </c>
      <c r="F61" s="92">
        <v>2.4790000000000001</v>
      </c>
      <c r="G61" s="88">
        <f t="shared" si="3"/>
        <v>3.0406</v>
      </c>
      <c r="H61" s="89">
        <v>216</v>
      </c>
      <c r="I61" s="90" t="s">
        <v>64</v>
      </c>
      <c r="J61" s="74">
        <f t="shared" si="4"/>
        <v>2.1600000000000001E-2</v>
      </c>
      <c r="K61" s="89">
        <v>92</v>
      </c>
      <c r="L61" s="90" t="s">
        <v>64</v>
      </c>
      <c r="M61" s="74">
        <f t="shared" si="0"/>
        <v>9.1999999999999998E-3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0.57889999999999997</v>
      </c>
      <c r="F62" s="92">
        <v>2.488</v>
      </c>
      <c r="G62" s="88">
        <f t="shared" si="3"/>
        <v>3.0669</v>
      </c>
      <c r="H62" s="89">
        <v>226</v>
      </c>
      <c r="I62" s="90" t="s">
        <v>64</v>
      </c>
      <c r="J62" s="74">
        <f t="shared" si="4"/>
        <v>2.2600000000000002E-2</v>
      </c>
      <c r="K62" s="89">
        <v>96</v>
      </c>
      <c r="L62" s="90" t="s">
        <v>64</v>
      </c>
      <c r="M62" s="74">
        <f t="shared" si="0"/>
        <v>9.6000000000000009E-3</v>
      </c>
      <c r="N62" s="89">
        <v>71</v>
      </c>
      <c r="O62" s="90" t="s">
        <v>64</v>
      </c>
      <c r="P62" s="74">
        <f t="shared" si="1"/>
        <v>7.0999999999999995E-3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0.59570000000000001</v>
      </c>
      <c r="F63" s="92">
        <v>2.4940000000000002</v>
      </c>
      <c r="G63" s="88">
        <f t="shared" si="3"/>
        <v>3.0897000000000001</v>
      </c>
      <c r="H63" s="89">
        <v>237</v>
      </c>
      <c r="I63" s="90" t="s">
        <v>64</v>
      </c>
      <c r="J63" s="74">
        <f t="shared" si="4"/>
        <v>2.3699999999999999E-2</v>
      </c>
      <c r="K63" s="89">
        <v>100</v>
      </c>
      <c r="L63" s="90" t="s">
        <v>64</v>
      </c>
      <c r="M63" s="74">
        <f t="shared" si="0"/>
        <v>0.01</v>
      </c>
      <c r="N63" s="89">
        <v>74</v>
      </c>
      <c r="O63" s="90" t="s">
        <v>64</v>
      </c>
      <c r="P63" s="74">
        <f t="shared" si="1"/>
        <v>7.3999999999999995E-3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0.62790000000000001</v>
      </c>
      <c r="F64" s="92">
        <v>2.5030000000000001</v>
      </c>
      <c r="G64" s="88">
        <f t="shared" si="3"/>
        <v>3.1309</v>
      </c>
      <c r="H64" s="89">
        <v>258</v>
      </c>
      <c r="I64" s="90" t="s">
        <v>64</v>
      </c>
      <c r="J64" s="74">
        <f t="shared" si="4"/>
        <v>2.58E-2</v>
      </c>
      <c r="K64" s="89">
        <v>107</v>
      </c>
      <c r="L64" s="90" t="s">
        <v>64</v>
      </c>
      <c r="M64" s="74">
        <f t="shared" si="0"/>
        <v>1.0699999999999999E-2</v>
      </c>
      <c r="N64" s="89">
        <v>79</v>
      </c>
      <c r="O64" s="90" t="s">
        <v>64</v>
      </c>
      <c r="P64" s="74">
        <f t="shared" si="1"/>
        <v>7.9000000000000008E-3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0.66600000000000004</v>
      </c>
      <c r="F65" s="92">
        <v>2.5070000000000001</v>
      </c>
      <c r="G65" s="88">
        <f t="shared" si="3"/>
        <v>3.173</v>
      </c>
      <c r="H65" s="89">
        <v>284</v>
      </c>
      <c r="I65" s="90" t="s">
        <v>64</v>
      </c>
      <c r="J65" s="74">
        <f t="shared" si="4"/>
        <v>2.8399999999999998E-2</v>
      </c>
      <c r="K65" s="89">
        <v>117</v>
      </c>
      <c r="L65" s="90" t="s">
        <v>64</v>
      </c>
      <c r="M65" s="74">
        <f t="shared" si="0"/>
        <v>1.17E-2</v>
      </c>
      <c r="N65" s="89">
        <v>86</v>
      </c>
      <c r="O65" s="90" t="s">
        <v>64</v>
      </c>
      <c r="P65" s="74">
        <f t="shared" si="1"/>
        <v>8.6E-3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0.70199999999999996</v>
      </c>
      <c r="F66" s="92">
        <v>2.5059999999999998</v>
      </c>
      <c r="G66" s="88">
        <f t="shared" si="3"/>
        <v>3.2079999999999997</v>
      </c>
      <c r="H66" s="89">
        <v>310</v>
      </c>
      <c r="I66" s="90" t="s">
        <v>64</v>
      </c>
      <c r="J66" s="74">
        <f t="shared" si="4"/>
        <v>3.1E-2</v>
      </c>
      <c r="K66" s="89">
        <v>126</v>
      </c>
      <c r="L66" s="90" t="s">
        <v>64</v>
      </c>
      <c r="M66" s="74">
        <f t="shared" si="0"/>
        <v>1.26E-2</v>
      </c>
      <c r="N66" s="89">
        <v>93</v>
      </c>
      <c r="O66" s="90" t="s">
        <v>64</v>
      </c>
      <c r="P66" s="74">
        <f t="shared" si="1"/>
        <v>9.2999999999999992E-3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0.73629999999999995</v>
      </c>
      <c r="F67" s="92">
        <v>2.5009999999999999</v>
      </c>
      <c r="G67" s="88">
        <f t="shared" si="3"/>
        <v>3.2372999999999998</v>
      </c>
      <c r="H67" s="89">
        <v>336</v>
      </c>
      <c r="I67" s="90" t="s">
        <v>64</v>
      </c>
      <c r="J67" s="74">
        <f t="shared" si="4"/>
        <v>3.3600000000000005E-2</v>
      </c>
      <c r="K67" s="89">
        <v>135</v>
      </c>
      <c r="L67" s="90" t="s">
        <v>64</v>
      </c>
      <c r="M67" s="74">
        <f t="shared" si="0"/>
        <v>1.3500000000000002E-2</v>
      </c>
      <c r="N67" s="89">
        <v>99</v>
      </c>
      <c r="O67" s="90" t="s">
        <v>64</v>
      </c>
      <c r="P67" s="74">
        <f t="shared" si="1"/>
        <v>9.9000000000000008E-3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0.76900000000000002</v>
      </c>
      <c r="F68" s="92">
        <v>2.4929999999999999</v>
      </c>
      <c r="G68" s="88">
        <f t="shared" si="3"/>
        <v>3.262</v>
      </c>
      <c r="H68" s="89">
        <v>362</v>
      </c>
      <c r="I68" s="90" t="s">
        <v>64</v>
      </c>
      <c r="J68" s="74">
        <f t="shared" si="4"/>
        <v>3.6199999999999996E-2</v>
      </c>
      <c r="K68" s="89">
        <v>144</v>
      </c>
      <c r="L68" s="90" t="s">
        <v>64</v>
      </c>
      <c r="M68" s="74">
        <f t="shared" si="0"/>
        <v>1.44E-2</v>
      </c>
      <c r="N68" s="89">
        <v>106</v>
      </c>
      <c r="O68" s="90" t="s">
        <v>64</v>
      </c>
      <c r="P68" s="74">
        <f t="shared" si="1"/>
        <v>1.06E-2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0.80049999999999999</v>
      </c>
      <c r="F69" s="92">
        <v>2.4830000000000001</v>
      </c>
      <c r="G69" s="88">
        <f t="shared" si="3"/>
        <v>3.2835000000000001</v>
      </c>
      <c r="H69" s="89">
        <v>388</v>
      </c>
      <c r="I69" s="90" t="s">
        <v>64</v>
      </c>
      <c r="J69" s="74">
        <f t="shared" si="4"/>
        <v>3.8800000000000001E-2</v>
      </c>
      <c r="K69" s="89">
        <v>153</v>
      </c>
      <c r="L69" s="90" t="s">
        <v>64</v>
      </c>
      <c r="M69" s="74">
        <f t="shared" si="0"/>
        <v>1.5299999999999999E-2</v>
      </c>
      <c r="N69" s="89">
        <v>112</v>
      </c>
      <c r="O69" s="90" t="s">
        <v>64</v>
      </c>
      <c r="P69" s="74">
        <f t="shared" si="1"/>
        <v>1.12E-2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0.83069999999999999</v>
      </c>
      <c r="F70" s="92">
        <v>2.4710000000000001</v>
      </c>
      <c r="G70" s="88">
        <f t="shared" si="3"/>
        <v>3.3017000000000003</v>
      </c>
      <c r="H70" s="89">
        <v>414</v>
      </c>
      <c r="I70" s="90" t="s">
        <v>64</v>
      </c>
      <c r="J70" s="74">
        <f t="shared" si="4"/>
        <v>4.1399999999999999E-2</v>
      </c>
      <c r="K70" s="89">
        <v>161</v>
      </c>
      <c r="L70" s="90" t="s">
        <v>64</v>
      </c>
      <c r="M70" s="74">
        <f t="shared" si="0"/>
        <v>1.61E-2</v>
      </c>
      <c r="N70" s="89">
        <v>118</v>
      </c>
      <c r="O70" s="90" t="s">
        <v>64</v>
      </c>
      <c r="P70" s="74">
        <f t="shared" si="1"/>
        <v>1.18E-2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0.85980000000000001</v>
      </c>
      <c r="F71" s="92">
        <v>2.4580000000000002</v>
      </c>
      <c r="G71" s="88">
        <f t="shared" si="3"/>
        <v>3.3178000000000001</v>
      </c>
      <c r="H71" s="89">
        <v>439</v>
      </c>
      <c r="I71" s="90" t="s">
        <v>64</v>
      </c>
      <c r="J71" s="74">
        <f t="shared" si="4"/>
        <v>4.3900000000000002E-2</v>
      </c>
      <c r="K71" s="89">
        <v>170</v>
      </c>
      <c r="L71" s="90" t="s">
        <v>64</v>
      </c>
      <c r="M71" s="74">
        <f t="shared" si="0"/>
        <v>1.7000000000000001E-2</v>
      </c>
      <c r="N71" s="89">
        <v>124</v>
      </c>
      <c r="O71" s="90" t="s">
        <v>64</v>
      </c>
      <c r="P71" s="74">
        <f t="shared" si="1"/>
        <v>1.24E-2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0.88800000000000001</v>
      </c>
      <c r="F72" s="92">
        <v>2.4430000000000001</v>
      </c>
      <c r="G72" s="88">
        <f t="shared" si="3"/>
        <v>3.331</v>
      </c>
      <c r="H72" s="89">
        <v>465</v>
      </c>
      <c r="I72" s="90" t="s">
        <v>64</v>
      </c>
      <c r="J72" s="74">
        <f t="shared" si="4"/>
        <v>4.65E-2</v>
      </c>
      <c r="K72" s="89">
        <v>178</v>
      </c>
      <c r="L72" s="90" t="s">
        <v>64</v>
      </c>
      <c r="M72" s="74">
        <f t="shared" si="0"/>
        <v>1.78E-2</v>
      </c>
      <c r="N72" s="89">
        <v>130</v>
      </c>
      <c r="O72" s="90" t="s">
        <v>64</v>
      </c>
      <c r="P72" s="74">
        <f t="shared" si="1"/>
        <v>1.3000000000000001E-2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0.94189999999999996</v>
      </c>
      <c r="F73" s="92">
        <v>2.4119999999999999</v>
      </c>
      <c r="G73" s="88">
        <f t="shared" si="3"/>
        <v>3.3538999999999999</v>
      </c>
      <c r="H73" s="89">
        <v>516</v>
      </c>
      <c r="I73" s="90" t="s">
        <v>64</v>
      </c>
      <c r="J73" s="74">
        <f t="shared" si="4"/>
        <v>5.16E-2</v>
      </c>
      <c r="K73" s="89">
        <v>195</v>
      </c>
      <c r="L73" s="90" t="s">
        <v>64</v>
      </c>
      <c r="M73" s="74">
        <f t="shared" si="0"/>
        <v>1.95E-2</v>
      </c>
      <c r="N73" s="89">
        <v>142</v>
      </c>
      <c r="O73" s="90" t="s">
        <v>64</v>
      </c>
      <c r="P73" s="74">
        <f t="shared" si="1"/>
        <v>1.4199999999999999E-2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0.9929</v>
      </c>
      <c r="F74" s="92">
        <v>2.38</v>
      </c>
      <c r="G74" s="88">
        <f t="shared" si="3"/>
        <v>3.3729</v>
      </c>
      <c r="H74" s="89">
        <v>568</v>
      </c>
      <c r="I74" s="90" t="s">
        <v>64</v>
      </c>
      <c r="J74" s="74">
        <f t="shared" si="4"/>
        <v>5.6799999999999996E-2</v>
      </c>
      <c r="K74" s="89">
        <v>211</v>
      </c>
      <c r="L74" s="90" t="s">
        <v>64</v>
      </c>
      <c r="M74" s="74">
        <f t="shared" si="0"/>
        <v>2.1100000000000001E-2</v>
      </c>
      <c r="N74" s="89">
        <v>154</v>
      </c>
      <c r="O74" s="90" t="s">
        <v>64</v>
      </c>
      <c r="P74" s="74">
        <f t="shared" si="1"/>
        <v>1.54E-2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1.0409999999999999</v>
      </c>
      <c r="F75" s="92">
        <v>2.3460000000000001</v>
      </c>
      <c r="G75" s="88">
        <f t="shared" si="3"/>
        <v>3.387</v>
      </c>
      <c r="H75" s="89">
        <v>620</v>
      </c>
      <c r="I75" s="90" t="s">
        <v>64</v>
      </c>
      <c r="J75" s="74">
        <f t="shared" si="4"/>
        <v>6.2E-2</v>
      </c>
      <c r="K75" s="89">
        <v>227</v>
      </c>
      <c r="L75" s="90" t="s">
        <v>64</v>
      </c>
      <c r="M75" s="74">
        <f t="shared" si="0"/>
        <v>2.2700000000000001E-2</v>
      </c>
      <c r="N75" s="89">
        <v>166</v>
      </c>
      <c r="O75" s="90" t="s">
        <v>64</v>
      </c>
      <c r="P75" s="74">
        <f t="shared" si="1"/>
        <v>1.66E-2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1.0880000000000001</v>
      </c>
      <c r="F76" s="92">
        <v>2.3119999999999998</v>
      </c>
      <c r="G76" s="88">
        <f t="shared" si="3"/>
        <v>3.4</v>
      </c>
      <c r="H76" s="89">
        <v>671</v>
      </c>
      <c r="I76" s="90" t="s">
        <v>64</v>
      </c>
      <c r="J76" s="74">
        <f t="shared" si="4"/>
        <v>6.7100000000000007E-2</v>
      </c>
      <c r="K76" s="89">
        <v>243</v>
      </c>
      <c r="L76" s="90" t="s">
        <v>64</v>
      </c>
      <c r="M76" s="74">
        <f t="shared" si="0"/>
        <v>2.4299999999999999E-2</v>
      </c>
      <c r="N76" s="89">
        <v>178</v>
      </c>
      <c r="O76" s="90" t="s">
        <v>64</v>
      </c>
      <c r="P76" s="74">
        <f t="shared" si="1"/>
        <v>1.78E-2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1.1319999999999999</v>
      </c>
      <c r="F77" s="92">
        <v>2.278</v>
      </c>
      <c r="G77" s="88">
        <f t="shared" si="3"/>
        <v>3.41</v>
      </c>
      <c r="H77" s="89">
        <v>723</v>
      </c>
      <c r="I77" s="90" t="s">
        <v>64</v>
      </c>
      <c r="J77" s="74">
        <f t="shared" si="4"/>
        <v>7.2300000000000003E-2</v>
      </c>
      <c r="K77" s="89">
        <v>259</v>
      </c>
      <c r="L77" s="90" t="s">
        <v>64</v>
      </c>
      <c r="M77" s="74">
        <f t="shared" si="0"/>
        <v>2.5899999999999999E-2</v>
      </c>
      <c r="N77" s="89">
        <v>189</v>
      </c>
      <c r="O77" s="90" t="s">
        <v>64</v>
      </c>
      <c r="P77" s="74">
        <f t="shared" si="1"/>
        <v>1.89E-2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1.175</v>
      </c>
      <c r="F78" s="92">
        <v>2.2450000000000001</v>
      </c>
      <c r="G78" s="88">
        <f t="shared" si="3"/>
        <v>3.42</v>
      </c>
      <c r="H78" s="89">
        <v>775</v>
      </c>
      <c r="I78" s="90" t="s">
        <v>64</v>
      </c>
      <c r="J78" s="74">
        <f t="shared" si="4"/>
        <v>7.7499999999999999E-2</v>
      </c>
      <c r="K78" s="89">
        <v>274</v>
      </c>
      <c r="L78" s="90" t="s">
        <v>64</v>
      </c>
      <c r="M78" s="74">
        <f t="shared" si="0"/>
        <v>2.7400000000000001E-2</v>
      </c>
      <c r="N78" s="89">
        <v>200</v>
      </c>
      <c r="O78" s="90" t="s">
        <v>64</v>
      </c>
      <c r="P78" s="74">
        <f t="shared" si="1"/>
        <v>0.02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1.256</v>
      </c>
      <c r="F79" s="92">
        <v>2.1800000000000002</v>
      </c>
      <c r="G79" s="88">
        <f t="shared" si="3"/>
        <v>3.4359999999999999</v>
      </c>
      <c r="H79" s="89">
        <v>879</v>
      </c>
      <c r="I79" s="90" t="s">
        <v>64</v>
      </c>
      <c r="J79" s="74">
        <f t="shared" si="4"/>
        <v>8.7900000000000006E-2</v>
      </c>
      <c r="K79" s="89">
        <v>304</v>
      </c>
      <c r="L79" s="90" t="s">
        <v>64</v>
      </c>
      <c r="M79" s="74">
        <f t="shared" si="0"/>
        <v>3.04E-2</v>
      </c>
      <c r="N79" s="89">
        <v>223</v>
      </c>
      <c r="O79" s="90" t="s">
        <v>64</v>
      </c>
      <c r="P79" s="74">
        <f t="shared" si="1"/>
        <v>2.23E-2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1.4</v>
      </c>
      <c r="F80" s="92">
        <v>2.117</v>
      </c>
      <c r="G80" s="88">
        <f t="shared" si="3"/>
        <v>3.5169999999999999</v>
      </c>
      <c r="H80" s="89">
        <v>982</v>
      </c>
      <c r="I80" s="90" t="s">
        <v>64</v>
      </c>
      <c r="J80" s="74">
        <f t="shared" si="4"/>
        <v>9.8199999999999996E-2</v>
      </c>
      <c r="K80" s="89">
        <v>333</v>
      </c>
      <c r="L80" s="90" t="s">
        <v>64</v>
      </c>
      <c r="M80" s="74">
        <f t="shared" si="0"/>
        <v>3.3300000000000003E-2</v>
      </c>
      <c r="N80" s="89">
        <v>245</v>
      </c>
      <c r="O80" s="90" t="s">
        <v>64</v>
      </c>
      <c r="P80" s="74">
        <f t="shared" si="1"/>
        <v>2.4500000000000001E-2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1.516</v>
      </c>
      <c r="F81" s="92">
        <v>2.0579999999999998</v>
      </c>
      <c r="G81" s="88">
        <f t="shared" si="3"/>
        <v>3.5739999999999998</v>
      </c>
      <c r="H81" s="89">
        <v>1083</v>
      </c>
      <c r="I81" s="90" t="s">
        <v>64</v>
      </c>
      <c r="J81" s="74">
        <f t="shared" si="4"/>
        <v>0.10829999999999999</v>
      </c>
      <c r="K81" s="89">
        <v>360</v>
      </c>
      <c r="L81" s="90" t="s">
        <v>64</v>
      </c>
      <c r="M81" s="74">
        <f t="shared" si="0"/>
        <v>3.5999999999999997E-2</v>
      </c>
      <c r="N81" s="89">
        <v>267</v>
      </c>
      <c r="O81" s="90" t="s">
        <v>64</v>
      </c>
      <c r="P81" s="74">
        <f t="shared" si="1"/>
        <v>2.6700000000000002E-2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1.609</v>
      </c>
      <c r="F82" s="92">
        <v>2.0019999999999998</v>
      </c>
      <c r="G82" s="88">
        <f t="shared" si="3"/>
        <v>3.6109999999999998</v>
      </c>
      <c r="H82" s="89">
        <v>1185</v>
      </c>
      <c r="I82" s="90" t="s">
        <v>64</v>
      </c>
      <c r="J82" s="74">
        <f t="shared" si="4"/>
        <v>0.11850000000000001</v>
      </c>
      <c r="K82" s="89">
        <v>386</v>
      </c>
      <c r="L82" s="90" t="s">
        <v>64</v>
      </c>
      <c r="M82" s="74">
        <f t="shared" si="0"/>
        <v>3.8600000000000002E-2</v>
      </c>
      <c r="N82" s="89">
        <v>288</v>
      </c>
      <c r="O82" s="90" t="s">
        <v>64</v>
      </c>
      <c r="P82" s="74">
        <f t="shared" si="1"/>
        <v>2.8799999999999999E-2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1.6850000000000001</v>
      </c>
      <c r="F83" s="92">
        <v>1.9490000000000001</v>
      </c>
      <c r="G83" s="88">
        <f t="shared" si="3"/>
        <v>3.6340000000000003</v>
      </c>
      <c r="H83" s="89">
        <v>1285</v>
      </c>
      <c r="I83" s="90" t="s">
        <v>64</v>
      </c>
      <c r="J83" s="74">
        <f t="shared" si="4"/>
        <v>0.1285</v>
      </c>
      <c r="K83" s="89">
        <v>411</v>
      </c>
      <c r="L83" s="90" t="s">
        <v>64</v>
      </c>
      <c r="M83" s="74">
        <f t="shared" si="0"/>
        <v>4.1099999999999998E-2</v>
      </c>
      <c r="N83" s="89">
        <v>309</v>
      </c>
      <c r="O83" s="90" t="s">
        <v>64</v>
      </c>
      <c r="P83" s="74">
        <f t="shared" si="1"/>
        <v>3.09E-2</v>
      </c>
    </row>
    <row r="84" spans="2:16">
      <c r="B84" s="89">
        <v>130</v>
      </c>
      <c r="C84" s="90" t="s">
        <v>63</v>
      </c>
      <c r="D84" s="118">
        <f t="shared" ref="D84:D106" si="6">B84/1000/$C$5</f>
        <v>3.2500000000000003E-3</v>
      </c>
      <c r="E84" s="91">
        <v>1.7470000000000001</v>
      </c>
      <c r="F84" s="92">
        <v>1.9</v>
      </c>
      <c r="G84" s="88">
        <f t="shared" si="3"/>
        <v>3.6470000000000002</v>
      </c>
      <c r="H84" s="89">
        <v>1386</v>
      </c>
      <c r="I84" s="90" t="s">
        <v>64</v>
      </c>
      <c r="J84" s="74">
        <f t="shared" si="4"/>
        <v>0.1386</v>
      </c>
      <c r="K84" s="89">
        <v>435</v>
      </c>
      <c r="L84" s="90" t="s">
        <v>64</v>
      </c>
      <c r="M84" s="74">
        <f t="shared" ref="M84:M147" si="7">K84/1000/10</f>
        <v>4.3499999999999997E-2</v>
      </c>
      <c r="N84" s="89">
        <v>329</v>
      </c>
      <c r="O84" s="90" t="s">
        <v>64</v>
      </c>
      <c r="P84" s="74">
        <f t="shared" ref="P84:P147" si="8">N84/1000/10</f>
        <v>3.2899999999999999E-2</v>
      </c>
    </row>
    <row r="85" spans="2:16">
      <c r="B85" s="89">
        <v>140</v>
      </c>
      <c r="C85" s="90" t="s">
        <v>63</v>
      </c>
      <c r="D85" s="118">
        <f t="shared" si="6"/>
        <v>3.5000000000000005E-3</v>
      </c>
      <c r="E85" s="91">
        <v>1.7989999999999999</v>
      </c>
      <c r="F85" s="92">
        <v>1.8520000000000001</v>
      </c>
      <c r="G85" s="88">
        <f t="shared" ref="G85:G148" si="9">E85+F85</f>
        <v>3.6509999999999998</v>
      </c>
      <c r="H85" s="89">
        <v>1487</v>
      </c>
      <c r="I85" s="90" t="s">
        <v>64</v>
      </c>
      <c r="J85" s="74">
        <f t="shared" ref="J85:J107" si="10">H85/1000/10</f>
        <v>0.1487</v>
      </c>
      <c r="K85" s="89">
        <v>459</v>
      </c>
      <c r="L85" s="90" t="s">
        <v>64</v>
      </c>
      <c r="M85" s="74">
        <f t="shared" si="7"/>
        <v>4.5900000000000003E-2</v>
      </c>
      <c r="N85" s="89">
        <v>349</v>
      </c>
      <c r="O85" s="90" t="s">
        <v>64</v>
      </c>
      <c r="P85" s="74">
        <f t="shared" si="8"/>
        <v>3.49E-2</v>
      </c>
    </row>
    <row r="86" spans="2:16">
      <c r="B86" s="89">
        <v>150</v>
      </c>
      <c r="C86" s="90" t="s">
        <v>63</v>
      </c>
      <c r="D86" s="118">
        <f t="shared" si="6"/>
        <v>3.7499999999999999E-3</v>
      </c>
      <c r="E86" s="91">
        <v>1.845</v>
      </c>
      <c r="F86" s="92">
        <v>1.8080000000000001</v>
      </c>
      <c r="G86" s="88">
        <f t="shared" si="9"/>
        <v>3.653</v>
      </c>
      <c r="H86" s="89">
        <v>1589</v>
      </c>
      <c r="I86" s="90" t="s">
        <v>64</v>
      </c>
      <c r="J86" s="74">
        <f t="shared" si="10"/>
        <v>0.15889999999999999</v>
      </c>
      <c r="K86" s="89">
        <v>483</v>
      </c>
      <c r="L86" s="90" t="s">
        <v>64</v>
      </c>
      <c r="M86" s="74">
        <f t="shared" si="7"/>
        <v>4.8299999999999996E-2</v>
      </c>
      <c r="N86" s="89">
        <v>369</v>
      </c>
      <c r="O86" s="90" t="s">
        <v>64</v>
      </c>
      <c r="P86" s="74">
        <f t="shared" si="8"/>
        <v>3.6900000000000002E-2</v>
      </c>
    </row>
    <row r="87" spans="2:16">
      <c r="B87" s="89">
        <v>160</v>
      </c>
      <c r="C87" s="90" t="s">
        <v>63</v>
      </c>
      <c r="D87" s="118">
        <f t="shared" si="6"/>
        <v>4.0000000000000001E-3</v>
      </c>
      <c r="E87" s="91">
        <v>1.8859999999999999</v>
      </c>
      <c r="F87" s="92">
        <v>1.766</v>
      </c>
      <c r="G87" s="88">
        <f t="shared" si="9"/>
        <v>3.6520000000000001</v>
      </c>
      <c r="H87" s="89">
        <v>1691</v>
      </c>
      <c r="I87" s="90" t="s">
        <v>64</v>
      </c>
      <c r="J87" s="74">
        <f t="shared" si="10"/>
        <v>0.1691</v>
      </c>
      <c r="K87" s="89">
        <v>506</v>
      </c>
      <c r="L87" s="90" t="s">
        <v>64</v>
      </c>
      <c r="M87" s="74">
        <f t="shared" si="7"/>
        <v>5.0599999999999999E-2</v>
      </c>
      <c r="N87" s="89">
        <v>389</v>
      </c>
      <c r="O87" s="90" t="s">
        <v>64</v>
      </c>
      <c r="P87" s="74">
        <f t="shared" si="8"/>
        <v>3.8900000000000004E-2</v>
      </c>
    </row>
    <row r="88" spans="2:16">
      <c r="B88" s="89">
        <v>170</v>
      </c>
      <c r="C88" s="90" t="s">
        <v>63</v>
      </c>
      <c r="D88" s="118">
        <f t="shared" si="6"/>
        <v>4.2500000000000003E-3</v>
      </c>
      <c r="E88" s="91">
        <v>1.9239999999999999</v>
      </c>
      <c r="F88" s="92">
        <v>1.726</v>
      </c>
      <c r="G88" s="88">
        <f t="shared" si="9"/>
        <v>3.65</v>
      </c>
      <c r="H88" s="89">
        <v>1793</v>
      </c>
      <c r="I88" s="90" t="s">
        <v>64</v>
      </c>
      <c r="J88" s="74">
        <f t="shared" si="10"/>
        <v>0.17929999999999999</v>
      </c>
      <c r="K88" s="89">
        <v>529</v>
      </c>
      <c r="L88" s="90" t="s">
        <v>64</v>
      </c>
      <c r="M88" s="74">
        <f t="shared" si="7"/>
        <v>5.2900000000000003E-2</v>
      </c>
      <c r="N88" s="89">
        <v>408</v>
      </c>
      <c r="O88" s="90" t="s">
        <v>64</v>
      </c>
      <c r="P88" s="74">
        <f t="shared" si="8"/>
        <v>4.0799999999999996E-2</v>
      </c>
    </row>
    <row r="89" spans="2:16">
      <c r="B89" s="89">
        <v>180</v>
      </c>
      <c r="C89" s="90" t="s">
        <v>63</v>
      </c>
      <c r="D89" s="118">
        <f t="shared" si="6"/>
        <v>4.4999999999999997E-3</v>
      </c>
      <c r="E89" s="91">
        <v>1.9590000000000001</v>
      </c>
      <c r="F89" s="92">
        <v>1.6879999999999999</v>
      </c>
      <c r="G89" s="88">
        <f t="shared" si="9"/>
        <v>3.6470000000000002</v>
      </c>
      <c r="H89" s="89">
        <v>1896</v>
      </c>
      <c r="I89" s="90" t="s">
        <v>64</v>
      </c>
      <c r="J89" s="74">
        <f t="shared" si="10"/>
        <v>0.18959999999999999</v>
      </c>
      <c r="K89" s="89">
        <v>552</v>
      </c>
      <c r="L89" s="90" t="s">
        <v>64</v>
      </c>
      <c r="M89" s="74">
        <f t="shared" si="7"/>
        <v>5.5200000000000006E-2</v>
      </c>
      <c r="N89" s="89">
        <v>428</v>
      </c>
      <c r="O89" s="90" t="s">
        <v>64</v>
      </c>
      <c r="P89" s="74">
        <f t="shared" si="8"/>
        <v>4.2799999999999998E-2</v>
      </c>
    </row>
    <row r="90" spans="2:16">
      <c r="B90" s="89">
        <v>200</v>
      </c>
      <c r="C90" s="90" t="s">
        <v>63</v>
      </c>
      <c r="D90" s="118">
        <f t="shared" si="6"/>
        <v>5.0000000000000001E-3</v>
      </c>
      <c r="E90" s="91">
        <v>2.0230000000000001</v>
      </c>
      <c r="F90" s="92">
        <v>1.617</v>
      </c>
      <c r="G90" s="88">
        <f t="shared" si="9"/>
        <v>3.64</v>
      </c>
      <c r="H90" s="89">
        <v>2103</v>
      </c>
      <c r="I90" s="90" t="s">
        <v>64</v>
      </c>
      <c r="J90" s="74">
        <f t="shared" si="10"/>
        <v>0.21030000000000001</v>
      </c>
      <c r="K90" s="89">
        <v>596</v>
      </c>
      <c r="L90" s="90" t="s">
        <v>64</v>
      </c>
      <c r="M90" s="74">
        <f t="shared" si="7"/>
        <v>5.96E-2</v>
      </c>
      <c r="N90" s="89">
        <v>466</v>
      </c>
      <c r="O90" s="90" t="s">
        <v>64</v>
      </c>
      <c r="P90" s="74">
        <f t="shared" si="8"/>
        <v>4.6600000000000003E-2</v>
      </c>
    </row>
    <row r="91" spans="2:16">
      <c r="B91" s="89">
        <v>225</v>
      </c>
      <c r="C91" s="90" t="s">
        <v>63</v>
      </c>
      <c r="D91" s="118">
        <f t="shared" si="6"/>
        <v>5.6249999999999998E-3</v>
      </c>
      <c r="E91" s="91">
        <v>2.0950000000000002</v>
      </c>
      <c r="F91" s="92">
        <v>1.5389999999999999</v>
      </c>
      <c r="G91" s="88">
        <f t="shared" si="9"/>
        <v>3.6340000000000003</v>
      </c>
      <c r="H91" s="89">
        <v>2364</v>
      </c>
      <c r="I91" s="90" t="s">
        <v>64</v>
      </c>
      <c r="J91" s="74">
        <f t="shared" si="10"/>
        <v>0.2364</v>
      </c>
      <c r="K91" s="89">
        <v>650</v>
      </c>
      <c r="L91" s="90" t="s">
        <v>64</v>
      </c>
      <c r="M91" s="74">
        <f t="shared" si="7"/>
        <v>6.5000000000000002E-2</v>
      </c>
      <c r="N91" s="89">
        <v>513</v>
      </c>
      <c r="O91" s="90" t="s">
        <v>64</v>
      </c>
      <c r="P91" s="74">
        <f t="shared" si="8"/>
        <v>5.1299999999999998E-2</v>
      </c>
    </row>
    <row r="92" spans="2:16">
      <c r="B92" s="89">
        <v>250</v>
      </c>
      <c r="C92" s="90" t="s">
        <v>63</v>
      </c>
      <c r="D92" s="118">
        <f t="shared" si="6"/>
        <v>6.2500000000000003E-3</v>
      </c>
      <c r="E92" s="91">
        <v>2.1629999999999998</v>
      </c>
      <c r="F92" s="92">
        <v>1.468</v>
      </c>
      <c r="G92" s="88">
        <f t="shared" si="9"/>
        <v>3.6309999999999998</v>
      </c>
      <c r="H92" s="89">
        <v>2627</v>
      </c>
      <c r="I92" s="90" t="s">
        <v>64</v>
      </c>
      <c r="J92" s="74">
        <f t="shared" si="10"/>
        <v>0.26269999999999999</v>
      </c>
      <c r="K92" s="89">
        <v>702</v>
      </c>
      <c r="L92" s="90" t="s">
        <v>64</v>
      </c>
      <c r="M92" s="74">
        <f t="shared" si="7"/>
        <v>7.0199999999999999E-2</v>
      </c>
      <c r="N92" s="89">
        <v>559</v>
      </c>
      <c r="O92" s="90" t="s">
        <v>64</v>
      </c>
      <c r="P92" s="74">
        <f t="shared" si="8"/>
        <v>5.5900000000000005E-2</v>
      </c>
    </row>
    <row r="93" spans="2:16">
      <c r="B93" s="89">
        <v>275</v>
      </c>
      <c r="C93" s="90" t="s">
        <v>63</v>
      </c>
      <c r="D93" s="118">
        <f t="shared" si="6"/>
        <v>6.8750000000000009E-3</v>
      </c>
      <c r="E93" s="91">
        <v>2.2280000000000002</v>
      </c>
      <c r="F93" s="92">
        <v>1.405</v>
      </c>
      <c r="G93" s="88">
        <f t="shared" si="9"/>
        <v>3.633</v>
      </c>
      <c r="H93" s="89">
        <v>2891</v>
      </c>
      <c r="I93" s="90" t="s">
        <v>64</v>
      </c>
      <c r="J93" s="74">
        <f t="shared" si="10"/>
        <v>0.28910000000000002</v>
      </c>
      <c r="K93" s="89">
        <v>752</v>
      </c>
      <c r="L93" s="90" t="s">
        <v>64</v>
      </c>
      <c r="M93" s="74">
        <f t="shared" si="7"/>
        <v>7.5200000000000003E-2</v>
      </c>
      <c r="N93" s="89">
        <v>604</v>
      </c>
      <c r="O93" s="90" t="s">
        <v>64</v>
      </c>
      <c r="P93" s="74">
        <f t="shared" si="8"/>
        <v>6.0399999999999995E-2</v>
      </c>
    </row>
    <row r="94" spans="2:16">
      <c r="B94" s="89">
        <v>300</v>
      </c>
      <c r="C94" s="90" t="s">
        <v>63</v>
      </c>
      <c r="D94" s="118">
        <f t="shared" si="6"/>
        <v>7.4999999999999997E-3</v>
      </c>
      <c r="E94" s="91">
        <v>2.2919999999999998</v>
      </c>
      <c r="F94" s="92">
        <v>1.3480000000000001</v>
      </c>
      <c r="G94" s="88">
        <f t="shared" si="9"/>
        <v>3.6399999999999997</v>
      </c>
      <c r="H94" s="89">
        <v>3157</v>
      </c>
      <c r="I94" s="90" t="s">
        <v>64</v>
      </c>
      <c r="J94" s="74">
        <f t="shared" si="10"/>
        <v>0.31569999999999998</v>
      </c>
      <c r="K94" s="89">
        <v>800</v>
      </c>
      <c r="L94" s="90" t="s">
        <v>64</v>
      </c>
      <c r="M94" s="74">
        <f t="shared" si="7"/>
        <v>0.08</v>
      </c>
      <c r="N94" s="89">
        <v>650</v>
      </c>
      <c r="O94" s="90" t="s">
        <v>64</v>
      </c>
      <c r="P94" s="74">
        <f t="shared" si="8"/>
        <v>6.5000000000000002E-2</v>
      </c>
    </row>
    <row r="95" spans="2:16">
      <c r="B95" s="89">
        <v>325</v>
      </c>
      <c r="C95" s="90" t="s">
        <v>63</v>
      </c>
      <c r="D95" s="118">
        <f t="shared" si="6"/>
        <v>8.1250000000000003E-3</v>
      </c>
      <c r="E95" s="91">
        <v>2.3559999999999999</v>
      </c>
      <c r="F95" s="92">
        <v>1.296</v>
      </c>
      <c r="G95" s="88">
        <f t="shared" si="9"/>
        <v>3.6520000000000001</v>
      </c>
      <c r="H95" s="89">
        <v>3422</v>
      </c>
      <c r="I95" s="90" t="s">
        <v>64</v>
      </c>
      <c r="J95" s="74">
        <f t="shared" si="10"/>
        <v>0.3422</v>
      </c>
      <c r="K95" s="89">
        <v>847</v>
      </c>
      <c r="L95" s="90" t="s">
        <v>64</v>
      </c>
      <c r="M95" s="74">
        <f t="shared" si="7"/>
        <v>8.4699999999999998E-2</v>
      </c>
      <c r="N95" s="89">
        <v>694</v>
      </c>
      <c r="O95" s="90" t="s">
        <v>64</v>
      </c>
      <c r="P95" s="74">
        <f t="shared" si="8"/>
        <v>6.9399999999999989E-2</v>
      </c>
    </row>
    <row r="96" spans="2:16">
      <c r="B96" s="89">
        <v>350</v>
      </c>
      <c r="C96" s="90" t="s">
        <v>63</v>
      </c>
      <c r="D96" s="118">
        <f t="shared" si="6"/>
        <v>8.7499999999999991E-3</v>
      </c>
      <c r="E96" s="91">
        <v>2.4209999999999998</v>
      </c>
      <c r="F96" s="92">
        <v>1.2490000000000001</v>
      </c>
      <c r="G96" s="88">
        <f t="shared" si="9"/>
        <v>3.67</v>
      </c>
      <c r="H96" s="89">
        <v>3688</v>
      </c>
      <c r="I96" s="90" t="s">
        <v>64</v>
      </c>
      <c r="J96" s="74">
        <f t="shared" si="10"/>
        <v>0.36880000000000002</v>
      </c>
      <c r="K96" s="89">
        <v>892</v>
      </c>
      <c r="L96" s="90" t="s">
        <v>64</v>
      </c>
      <c r="M96" s="74">
        <f t="shared" si="7"/>
        <v>8.9200000000000002E-2</v>
      </c>
      <c r="N96" s="89">
        <v>738</v>
      </c>
      <c r="O96" s="90" t="s">
        <v>64</v>
      </c>
      <c r="P96" s="74">
        <f t="shared" si="8"/>
        <v>7.3800000000000004E-2</v>
      </c>
    </row>
    <row r="97" spans="2:16">
      <c r="B97" s="89">
        <v>375</v>
      </c>
      <c r="C97" s="90" t="s">
        <v>63</v>
      </c>
      <c r="D97" s="118">
        <f t="shared" si="6"/>
        <v>9.3749999999999997E-3</v>
      </c>
      <c r="E97" s="91">
        <v>2.4860000000000002</v>
      </c>
      <c r="F97" s="92">
        <v>1.206</v>
      </c>
      <c r="G97" s="88">
        <f t="shared" si="9"/>
        <v>3.6920000000000002</v>
      </c>
      <c r="H97" s="89">
        <v>3953</v>
      </c>
      <c r="I97" s="90" t="s">
        <v>64</v>
      </c>
      <c r="J97" s="74">
        <f t="shared" si="10"/>
        <v>0.39529999999999998</v>
      </c>
      <c r="K97" s="89">
        <v>936</v>
      </c>
      <c r="L97" s="90" t="s">
        <v>64</v>
      </c>
      <c r="M97" s="74">
        <f t="shared" si="7"/>
        <v>9.3600000000000003E-2</v>
      </c>
      <c r="N97" s="89">
        <v>781</v>
      </c>
      <c r="O97" s="90" t="s">
        <v>64</v>
      </c>
      <c r="P97" s="74">
        <f t="shared" si="8"/>
        <v>7.8100000000000003E-2</v>
      </c>
    </row>
    <row r="98" spans="2:16">
      <c r="B98" s="89">
        <v>400</v>
      </c>
      <c r="C98" s="90" t="s">
        <v>63</v>
      </c>
      <c r="D98" s="118">
        <f t="shared" si="6"/>
        <v>0.01</v>
      </c>
      <c r="E98" s="91">
        <v>2.552</v>
      </c>
      <c r="F98" s="92">
        <v>1.1659999999999999</v>
      </c>
      <c r="G98" s="88">
        <f t="shared" si="9"/>
        <v>3.718</v>
      </c>
      <c r="H98" s="89">
        <v>4217</v>
      </c>
      <c r="I98" s="90" t="s">
        <v>64</v>
      </c>
      <c r="J98" s="74">
        <f t="shared" si="10"/>
        <v>0.42169999999999996</v>
      </c>
      <c r="K98" s="89">
        <v>978</v>
      </c>
      <c r="L98" s="90" t="s">
        <v>64</v>
      </c>
      <c r="M98" s="74">
        <f t="shared" si="7"/>
        <v>9.7799999999999998E-2</v>
      </c>
      <c r="N98" s="89">
        <v>824</v>
      </c>
      <c r="O98" s="90" t="s">
        <v>64</v>
      </c>
      <c r="P98" s="74">
        <f t="shared" si="8"/>
        <v>8.2400000000000001E-2</v>
      </c>
    </row>
    <row r="99" spans="2:16">
      <c r="B99" s="89">
        <v>450</v>
      </c>
      <c r="C99" s="90" t="s">
        <v>63</v>
      </c>
      <c r="D99" s="118">
        <f t="shared" si="6"/>
        <v>1.125E-2</v>
      </c>
      <c r="E99" s="91">
        <v>2.6869999999999998</v>
      </c>
      <c r="F99" s="92">
        <v>1.0940000000000001</v>
      </c>
      <c r="G99" s="88">
        <f t="shared" si="9"/>
        <v>3.7809999999999997</v>
      </c>
      <c r="H99" s="89">
        <v>4742</v>
      </c>
      <c r="I99" s="90" t="s">
        <v>64</v>
      </c>
      <c r="J99" s="74">
        <f t="shared" si="10"/>
        <v>0.47420000000000001</v>
      </c>
      <c r="K99" s="89">
        <v>1059</v>
      </c>
      <c r="L99" s="90" t="s">
        <v>64</v>
      </c>
      <c r="M99" s="74">
        <f t="shared" si="7"/>
        <v>0.10589999999999999</v>
      </c>
      <c r="N99" s="89">
        <v>907</v>
      </c>
      <c r="O99" s="90" t="s">
        <v>64</v>
      </c>
      <c r="P99" s="74">
        <f t="shared" si="8"/>
        <v>9.0700000000000003E-2</v>
      </c>
    </row>
    <row r="100" spans="2:16">
      <c r="B100" s="89">
        <v>500</v>
      </c>
      <c r="C100" s="90" t="s">
        <v>63</v>
      </c>
      <c r="D100" s="118">
        <f t="shared" si="6"/>
        <v>1.2500000000000001E-2</v>
      </c>
      <c r="E100" s="91">
        <v>2.8239999999999998</v>
      </c>
      <c r="F100" s="92">
        <v>1.032</v>
      </c>
      <c r="G100" s="88">
        <f t="shared" si="9"/>
        <v>3.8559999999999999</v>
      </c>
      <c r="H100" s="89">
        <v>5260</v>
      </c>
      <c r="I100" s="90" t="s">
        <v>64</v>
      </c>
      <c r="J100" s="74">
        <f t="shared" si="10"/>
        <v>0.52600000000000002</v>
      </c>
      <c r="K100" s="89">
        <v>1134</v>
      </c>
      <c r="L100" s="90" t="s">
        <v>64</v>
      </c>
      <c r="M100" s="74">
        <f t="shared" si="7"/>
        <v>0.11339999999999999</v>
      </c>
      <c r="N100" s="89">
        <v>988</v>
      </c>
      <c r="O100" s="90" t="s">
        <v>64</v>
      </c>
      <c r="P100" s="74">
        <f t="shared" si="8"/>
        <v>9.8799999999999999E-2</v>
      </c>
    </row>
    <row r="101" spans="2:16">
      <c r="B101" s="89">
        <v>550</v>
      </c>
      <c r="C101" s="90" t="s">
        <v>63</v>
      </c>
      <c r="D101" s="118">
        <f t="shared" si="6"/>
        <v>1.3750000000000002E-2</v>
      </c>
      <c r="E101" s="91">
        <v>2.964</v>
      </c>
      <c r="F101" s="92">
        <v>0.97829999999999995</v>
      </c>
      <c r="G101" s="88">
        <f t="shared" si="9"/>
        <v>3.9422999999999999</v>
      </c>
      <c r="H101" s="89">
        <v>5769</v>
      </c>
      <c r="I101" s="90" t="s">
        <v>64</v>
      </c>
      <c r="J101" s="74">
        <f t="shared" si="10"/>
        <v>0.57689999999999997</v>
      </c>
      <c r="K101" s="89">
        <v>1203</v>
      </c>
      <c r="L101" s="90" t="s">
        <v>64</v>
      </c>
      <c r="M101" s="74">
        <f t="shared" si="7"/>
        <v>0.1203</v>
      </c>
      <c r="N101" s="89">
        <v>1065</v>
      </c>
      <c r="O101" s="90" t="s">
        <v>64</v>
      </c>
      <c r="P101" s="74">
        <f t="shared" si="8"/>
        <v>0.1065</v>
      </c>
    </row>
    <row r="102" spans="2:16">
      <c r="B102" s="89">
        <v>600</v>
      </c>
      <c r="C102" s="90" t="s">
        <v>63</v>
      </c>
      <c r="D102" s="118">
        <f t="shared" si="6"/>
        <v>1.4999999999999999E-2</v>
      </c>
      <c r="E102" s="91">
        <v>3.105</v>
      </c>
      <c r="F102" s="92">
        <v>0.93030000000000002</v>
      </c>
      <c r="G102" s="88">
        <f t="shared" si="9"/>
        <v>4.0353000000000003</v>
      </c>
      <c r="H102" s="89">
        <v>6269</v>
      </c>
      <c r="I102" s="90" t="s">
        <v>64</v>
      </c>
      <c r="J102" s="74">
        <f t="shared" si="10"/>
        <v>0.62690000000000001</v>
      </c>
      <c r="K102" s="89">
        <v>1268</v>
      </c>
      <c r="L102" s="90" t="s">
        <v>64</v>
      </c>
      <c r="M102" s="74">
        <f t="shared" si="7"/>
        <v>0.1268</v>
      </c>
      <c r="N102" s="89">
        <v>1140</v>
      </c>
      <c r="O102" s="90" t="s">
        <v>64</v>
      </c>
      <c r="P102" s="74">
        <f t="shared" si="8"/>
        <v>0.11399999999999999</v>
      </c>
    </row>
    <row r="103" spans="2:16">
      <c r="B103" s="89">
        <v>650</v>
      </c>
      <c r="C103" s="90" t="s">
        <v>63</v>
      </c>
      <c r="D103" s="118">
        <f t="shared" si="6"/>
        <v>1.6250000000000001E-2</v>
      </c>
      <c r="E103" s="91">
        <v>3.246</v>
      </c>
      <c r="F103" s="92">
        <v>0.88749999999999996</v>
      </c>
      <c r="G103" s="88">
        <f t="shared" si="9"/>
        <v>4.1334999999999997</v>
      </c>
      <c r="H103" s="89">
        <v>6759</v>
      </c>
      <c r="I103" s="90" t="s">
        <v>64</v>
      </c>
      <c r="J103" s="74">
        <f t="shared" si="10"/>
        <v>0.67590000000000006</v>
      </c>
      <c r="K103" s="89">
        <v>1328</v>
      </c>
      <c r="L103" s="90" t="s">
        <v>64</v>
      </c>
      <c r="M103" s="74">
        <f t="shared" si="7"/>
        <v>0.1328</v>
      </c>
      <c r="N103" s="89">
        <v>1211</v>
      </c>
      <c r="O103" s="90" t="s">
        <v>64</v>
      </c>
      <c r="P103" s="74">
        <f t="shared" si="8"/>
        <v>0.12110000000000001</v>
      </c>
    </row>
    <row r="104" spans="2:16">
      <c r="B104" s="89">
        <v>700</v>
      </c>
      <c r="C104" s="90" t="s">
        <v>63</v>
      </c>
      <c r="D104" s="118">
        <f t="shared" si="6"/>
        <v>1.7499999999999998E-2</v>
      </c>
      <c r="E104" s="91">
        <v>3.387</v>
      </c>
      <c r="F104" s="92">
        <v>0.84899999999999998</v>
      </c>
      <c r="G104" s="88">
        <f t="shared" si="9"/>
        <v>4.2359999999999998</v>
      </c>
      <c r="H104" s="89">
        <v>7239</v>
      </c>
      <c r="I104" s="90" t="s">
        <v>64</v>
      </c>
      <c r="J104" s="74">
        <f t="shared" si="10"/>
        <v>0.72389999999999999</v>
      </c>
      <c r="K104" s="89">
        <v>1384</v>
      </c>
      <c r="L104" s="90" t="s">
        <v>64</v>
      </c>
      <c r="M104" s="74">
        <f t="shared" si="7"/>
        <v>0.1384</v>
      </c>
      <c r="N104" s="89">
        <v>1280</v>
      </c>
      <c r="O104" s="90" t="s">
        <v>64</v>
      </c>
      <c r="P104" s="74">
        <f t="shared" si="8"/>
        <v>0.128</v>
      </c>
    </row>
    <row r="105" spans="2:16">
      <c r="B105" s="89">
        <v>800</v>
      </c>
      <c r="C105" s="90" t="s">
        <v>63</v>
      </c>
      <c r="D105" s="118">
        <f t="shared" si="6"/>
        <v>0.02</v>
      </c>
      <c r="E105" s="91">
        <v>3.6659999999999999</v>
      </c>
      <c r="F105" s="92">
        <v>0.78259999999999996</v>
      </c>
      <c r="G105" s="88">
        <f t="shared" si="9"/>
        <v>4.4485999999999999</v>
      </c>
      <c r="H105" s="89">
        <v>8168</v>
      </c>
      <c r="I105" s="90" t="s">
        <v>64</v>
      </c>
      <c r="J105" s="74">
        <f t="shared" si="10"/>
        <v>0.81679999999999997</v>
      </c>
      <c r="K105" s="89">
        <v>1486</v>
      </c>
      <c r="L105" s="90" t="s">
        <v>64</v>
      </c>
      <c r="M105" s="74">
        <f t="shared" si="7"/>
        <v>0.14860000000000001</v>
      </c>
      <c r="N105" s="89">
        <v>1408</v>
      </c>
      <c r="O105" s="90" t="s">
        <v>64</v>
      </c>
      <c r="P105" s="74">
        <f t="shared" si="8"/>
        <v>0.14079999999999998</v>
      </c>
    </row>
    <row r="106" spans="2:16">
      <c r="B106" s="89">
        <v>900</v>
      </c>
      <c r="C106" s="90" t="s">
        <v>63</v>
      </c>
      <c r="D106" s="118">
        <f t="shared" si="6"/>
        <v>2.2499999999999999E-2</v>
      </c>
      <c r="E106" s="91">
        <v>3.9390000000000001</v>
      </c>
      <c r="F106" s="92">
        <v>0.72709999999999997</v>
      </c>
      <c r="G106" s="88">
        <f t="shared" si="9"/>
        <v>4.6661000000000001</v>
      </c>
      <c r="H106" s="89">
        <v>9058</v>
      </c>
      <c r="I106" s="90" t="s">
        <v>64</v>
      </c>
      <c r="J106" s="74">
        <f t="shared" si="10"/>
        <v>0.90579999999999994</v>
      </c>
      <c r="K106" s="89">
        <v>1576</v>
      </c>
      <c r="L106" s="90" t="s">
        <v>64</v>
      </c>
      <c r="M106" s="74">
        <f t="shared" si="7"/>
        <v>0.15760000000000002</v>
      </c>
      <c r="N106" s="89">
        <v>1525</v>
      </c>
      <c r="O106" s="90" t="s">
        <v>64</v>
      </c>
      <c r="P106" s="74">
        <f t="shared" si="8"/>
        <v>0.1525</v>
      </c>
    </row>
    <row r="107" spans="2:16">
      <c r="B107" s="89">
        <v>1</v>
      </c>
      <c r="C107" s="93" t="s">
        <v>65</v>
      </c>
      <c r="D107" s="74">
        <f t="shared" ref="D107:D110" si="11">B107/$C$5</f>
        <v>2.5000000000000001E-2</v>
      </c>
      <c r="E107" s="91">
        <v>4.202</v>
      </c>
      <c r="F107" s="92">
        <v>0.67989999999999995</v>
      </c>
      <c r="G107" s="88">
        <f t="shared" si="9"/>
        <v>4.8818999999999999</v>
      </c>
      <c r="H107" s="89">
        <v>9912</v>
      </c>
      <c r="I107" s="90" t="s">
        <v>64</v>
      </c>
      <c r="J107" s="74">
        <f t="shared" si="10"/>
        <v>0.99120000000000008</v>
      </c>
      <c r="K107" s="89">
        <v>1655</v>
      </c>
      <c r="L107" s="90" t="s">
        <v>64</v>
      </c>
      <c r="M107" s="74">
        <f t="shared" si="7"/>
        <v>0.16550000000000001</v>
      </c>
      <c r="N107" s="89">
        <v>1633</v>
      </c>
      <c r="O107" s="90" t="s">
        <v>64</v>
      </c>
      <c r="P107" s="74">
        <f t="shared" si="8"/>
        <v>0.1633</v>
      </c>
    </row>
    <row r="108" spans="2:16">
      <c r="B108" s="89">
        <v>1.1000000000000001</v>
      </c>
      <c r="C108" s="90" t="s">
        <v>65</v>
      </c>
      <c r="D108" s="74">
        <f t="shared" si="11"/>
        <v>2.7500000000000004E-2</v>
      </c>
      <c r="E108" s="91">
        <v>4.4569999999999999</v>
      </c>
      <c r="F108" s="92">
        <v>0.63929999999999998</v>
      </c>
      <c r="G108" s="88">
        <f t="shared" si="9"/>
        <v>5.0962999999999994</v>
      </c>
      <c r="H108" s="89">
        <v>1.07</v>
      </c>
      <c r="I108" s="93" t="s">
        <v>66</v>
      </c>
      <c r="J108" s="76">
        <f t="shared" ref="J108:J120" si="12">H108</f>
        <v>1.07</v>
      </c>
      <c r="K108" s="89">
        <v>1725</v>
      </c>
      <c r="L108" s="90" t="s">
        <v>64</v>
      </c>
      <c r="M108" s="74">
        <f t="shared" si="7"/>
        <v>0.17250000000000001</v>
      </c>
      <c r="N108" s="89">
        <v>1732</v>
      </c>
      <c r="O108" s="90" t="s">
        <v>64</v>
      </c>
      <c r="P108" s="74">
        <f t="shared" si="8"/>
        <v>0.17319999999999999</v>
      </c>
    </row>
    <row r="109" spans="2:16">
      <c r="B109" s="89">
        <v>1.2</v>
      </c>
      <c r="C109" s="90" t="s">
        <v>65</v>
      </c>
      <c r="D109" s="74">
        <f t="shared" si="11"/>
        <v>0.03</v>
      </c>
      <c r="E109" s="91">
        <v>4.7</v>
      </c>
      <c r="F109" s="92">
        <v>0.6038</v>
      </c>
      <c r="G109" s="88">
        <f t="shared" si="9"/>
        <v>5.3037999999999998</v>
      </c>
      <c r="H109" s="89">
        <v>1.1499999999999999</v>
      </c>
      <c r="I109" s="90" t="s">
        <v>66</v>
      </c>
      <c r="J109" s="76">
        <f t="shared" si="12"/>
        <v>1.1499999999999999</v>
      </c>
      <c r="K109" s="89">
        <v>1787</v>
      </c>
      <c r="L109" s="90" t="s">
        <v>64</v>
      </c>
      <c r="M109" s="74">
        <f t="shared" si="7"/>
        <v>0.1787</v>
      </c>
      <c r="N109" s="89">
        <v>1823</v>
      </c>
      <c r="O109" s="90" t="s">
        <v>64</v>
      </c>
      <c r="P109" s="74">
        <f t="shared" si="8"/>
        <v>0.18229999999999999</v>
      </c>
    </row>
    <row r="110" spans="2:16">
      <c r="B110" s="89">
        <v>1.3</v>
      </c>
      <c r="C110" s="90" t="s">
        <v>65</v>
      </c>
      <c r="D110" s="74">
        <f t="shared" si="11"/>
        <v>3.2500000000000001E-2</v>
      </c>
      <c r="E110" s="91">
        <v>4.9340000000000002</v>
      </c>
      <c r="F110" s="92">
        <v>0.5726</v>
      </c>
      <c r="G110" s="88">
        <f t="shared" si="9"/>
        <v>5.5066000000000006</v>
      </c>
      <c r="H110" s="89">
        <v>1.23</v>
      </c>
      <c r="I110" s="90" t="s">
        <v>66</v>
      </c>
      <c r="J110" s="76">
        <f t="shared" si="12"/>
        <v>1.23</v>
      </c>
      <c r="K110" s="89">
        <v>1844</v>
      </c>
      <c r="L110" s="90" t="s">
        <v>64</v>
      </c>
      <c r="M110" s="74">
        <f t="shared" si="7"/>
        <v>0.18440000000000001</v>
      </c>
      <c r="N110" s="89">
        <v>1907</v>
      </c>
      <c r="O110" s="90" t="s">
        <v>64</v>
      </c>
      <c r="P110" s="74">
        <f t="shared" si="8"/>
        <v>0.19070000000000001</v>
      </c>
    </row>
    <row r="111" spans="2:16">
      <c r="B111" s="89">
        <v>1.4</v>
      </c>
      <c r="C111" s="90" t="s">
        <v>65</v>
      </c>
      <c r="D111" s="74">
        <f t="shared" ref="D111:D174" si="13">B111/$C$5</f>
        <v>3.4999999999999996E-2</v>
      </c>
      <c r="E111" s="91">
        <v>5.1580000000000004</v>
      </c>
      <c r="F111" s="92">
        <v>0.54479999999999995</v>
      </c>
      <c r="G111" s="88">
        <f t="shared" si="9"/>
        <v>5.7027999999999999</v>
      </c>
      <c r="H111" s="89">
        <v>1.3</v>
      </c>
      <c r="I111" s="90" t="s">
        <v>66</v>
      </c>
      <c r="J111" s="76">
        <f t="shared" si="12"/>
        <v>1.3</v>
      </c>
      <c r="K111" s="89">
        <v>1895</v>
      </c>
      <c r="L111" s="90" t="s">
        <v>64</v>
      </c>
      <c r="M111" s="74">
        <f t="shared" si="7"/>
        <v>0.1895</v>
      </c>
      <c r="N111" s="89">
        <v>1986</v>
      </c>
      <c r="O111" s="90" t="s">
        <v>64</v>
      </c>
      <c r="P111" s="74">
        <f t="shared" si="8"/>
        <v>0.1986</v>
      </c>
    </row>
    <row r="112" spans="2:16">
      <c r="B112" s="89">
        <v>1.5</v>
      </c>
      <c r="C112" s="90" t="s">
        <v>65</v>
      </c>
      <c r="D112" s="74">
        <f t="shared" si="13"/>
        <v>3.7499999999999999E-2</v>
      </c>
      <c r="E112" s="91">
        <v>5.3719999999999999</v>
      </c>
      <c r="F112" s="92">
        <v>0.51990000000000003</v>
      </c>
      <c r="G112" s="88">
        <f t="shared" si="9"/>
        <v>5.8918999999999997</v>
      </c>
      <c r="H112" s="89">
        <v>1.37</v>
      </c>
      <c r="I112" s="90" t="s">
        <v>66</v>
      </c>
      <c r="J112" s="76">
        <f t="shared" si="12"/>
        <v>1.37</v>
      </c>
      <c r="K112" s="89">
        <v>1942</v>
      </c>
      <c r="L112" s="90" t="s">
        <v>64</v>
      </c>
      <c r="M112" s="74">
        <f t="shared" si="7"/>
        <v>0.19419999999999998</v>
      </c>
      <c r="N112" s="89">
        <v>2059</v>
      </c>
      <c r="O112" s="90" t="s">
        <v>64</v>
      </c>
      <c r="P112" s="74">
        <f t="shared" si="8"/>
        <v>0.20590000000000003</v>
      </c>
    </row>
    <row r="113" spans="1:16">
      <c r="B113" s="89">
        <v>1.6</v>
      </c>
      <c r="C113" s="90" t="s">
        <v>65</v>
      </c>
      <c r="D113" s="74">
        <f t="shared" si="13"/>
        <v>0.04</v>
      </c>
      <c r="E113" s="91">
        <v>5.577</v>
      </c>
      <c r="F113" s="92">
        <v>0.4975</v>
      </c>
      <c r="G113" s="88">
        <f t="shared" si="9"/>
        <v>6.0744999999999996</v>
      </c>
      <c r="H113" s="89">
        <v>1.44</v>
      </c>
      <c r="I113" s="90" t="s">
        <v>66</v>
      </c>
      <c r="J113" s="76">
        <f t="shared" si="12"/>
        <v>1.44</v>
      </c>
      <c r="K113" s="89">
        <v>1985</v>
      </c>
      <c r="L113" s="90" t="s">
        <v>64</v>
      </c>
      <c r="M113" s="74">
        <f t="shared" si="7"/>
        <v>0.19850000000000001</v>
      </c>
      <c r="N113" s="89">
        <v>2128</v>
      </c>
      <c r="O113" s="90" t="s">
        <v>64</v>
      </c>
      <c r="P113" s="74">
        <f t="shared" si="8"/>
        <v>0.21280000000000002</v>
      </c>
    </row>
    <row r="114" spans="1:16">
      <c r="B114" s="89">
        <v>1.7</v>
      </c>
      <c r="C114" s="90" t="s">
        <v>65</v>
      </c>
      <c r="D114" s="74">
        <f t="shared" si="13"/>
        <v>4.2499999999999996E-2</v>
      </c>
      <c r="E114" s="91">
        <v>5.7729999999999997</v>
      </c>
      <c r="F114" s="92">
        <v>0.47710000000000002</v>
      </c>
      <c r="G114" s="88">
        <f t="shared" si="9"/>
        <v>6.2500999999999998</v>
      </c>
      <c r="H114" s="89">
        <v>1.51</v>
      </c>
      <c r="I114" s="90" t="s">
        <v>66</v>
      </c>
      <c r="J114" s="76">
        <f t="shared" si="12"/>
        <v>1.51</v>
      </c>
      <c r="K114" s="89">
        <v>2024</v>
      </c>
      <c r="L114" s="90" t="s">
        <v>64</v>
      </c>
      <c r="M114" s="74">
        <f t="shared" si="7"/>
        <v>0.2024</v>
      </c>
      <c r="N114" s="89">
        <v>2192</v>
      </c>
      <c r="O114" s="90" t="s">
        <v>64</v>
      </c>
      <c r="P114" s="74">
        <f t="shared" si="8"/>
        <v>0.21920000000000001</v>
      </c>
    </row>
    <row r="115" spans="1:16">
      <c r="B115" s="89">
        <v>1.8</v>
      </c>
      <c r="C115" s="90" t="s">
        <v>65</v>
      </c>
      <c r="D115" s="74">
        <f t="shared" si="13"/>
        <v>4.4999999999999998E-2</v>
      </c>
      <c r="E115" s="91">
        <v>5.9610000000000003</v>
      </c>
      <c r="F115" s="92">
        <v>0.45860000000000001</v>
      </c>
      <c r="G115" s="88">
        <f t="shared" si="9"/>
        <v>6.4196</v>
      </c>
      <c r="H115" s="89">
        <v>1.58</v>
      </c>
      <c r="I115" s="90" t="s">
        <v>66</v>
      </c>
      <c r="J115" s="76">
        <f t="shared" si="12"/>
        <v>1.58</v>
      </c>
      <c r="K115" s="89">
        <v>2061</v>
      </c>
      <c r="L115" s="90" t="s">
        <v>64</v>
      </c>
      <c r="M115" s="74">
        <f t="shared" si="7"/>
        <v>0.20610000000000001</v>
      </c>
      <c r="N115" s="89">
        <v>2253</v>
      </c>
      <c r="O115" s="90" t="s">
        <v>64</v>
      </c>
      <c r="P115" s="74">
        <f t="shared" si="8"/>
        <v>0.2253</v>
      </c>
    </row>
    <row r="116" spans="1:16">
      <c r="B116" s="89">
        <v>2</v>
      </c>
      <c r="C116" s="90" t="s">
        <v>65</v>
      </c>
      <c r="D116" s="74">
        <f t="shared" si="13"/>
        <v>0.05</v>
      </c>
      <c r="E116" s="91">
        <v>6.3159999999999998</v>
      </c>
      <c r="F116" s="92">
        <v>0.42599999999999999</v>
      </c>
      <c r="G116" s="88">
        <f t="shared" si="9"/>
        <v>6.742</v>
      </c>
      <c r="H116" s="89">
        <v>1.7</v>
      </c>
      <c r="I116" s="90" t="s">
        <v>66</v>
      </c>
      <c r="J116" s="76">
        <f t="shared" si="12"/>
        <v>1.7</v>
      </c>
      <c r="K116" s="89">
        <v>2130</v>
      </c>
      <c r="L116" s="90" t="s">
        <v>64</v>
      </c>
      <c r="M116" s="74">
        <f t="shared" si="7"/>
        <v>0.21299999999999999</v>
      </c>
      <c r="N116" s="89">
        <v>2365</v>
      </c>
      <c r="O116" s="90" t="s">
        <v>64</v>
      </c>
      <c r="P116" s="74">
        <f t="shared" si="8"/>
        <v>0.23650000000000002</v>
      </c>
    </row>
    <row r="117" spans="1:16">
      <c r="B117" s="89">
        <v>2.25</v>
      </c>
      <c r="C117" s="90" t="s">
        <v>65</v>
      </c>
      <c r="D117" s="74">
        <f t="shared" si="13"/>
        <v>5.6250000000000001E-2</v>
      </c>
      <c r="E117" s="91">
        <v>6.7249999999999996</v>
      </c>
      <c r="F117" s="92">
        <v>0.39179999999999998</v>
      </c>
      <c r="G117" s="88">
        <f t="shared" si="9"/>
        <v>7.1167999999999996</v>
      </c>
      <c r="H117" s="89">
        <v>1.85</v>
      </c>
      <c r="I117" s="90" t="s">
        <v>66</v>
      </c>
      <c r="J117" s="76">
        <f t="shared" si="12"/>
        <v>1.85</v>
      </c>
      <c r="K117" s="89">
        <v>2207</v>
      </c>
      <c r="L117" s="90" t="s">
        <v>64</v>
      </c>
      <c r="M117" s="74">
        <f t="shared" si="7"/>
        <v>0.22069999999999998</v>
      </c>
      <c r="N117" s="89">
        <v>2489</v>
      </c>
      <c r="O117" s="90" t="s">
        <v>64</v>
      </c>
      <c r="P117" s="74">
        <f t="shared" si="8"/>
        <v>0.24889999999999998</v>
      </c>
    </row>
    <row r="118" spans="1:16">
      <c r="B118" s="89">
        <v>2.5</v>
      </c>
      <c r="C118" s="90" t="s">
        <v>65</v>
      </c>
      <c r="D118" s="74">
        <f t="shared" si="13"/>
        <v>6.25E-2</v>
      </c>
      <c r="E118" s="91">
        <v>7.1020000000000003</v>
      </c>
      <c r="F118" s="92">
        <v>0.36330000000000001</v>
      </c>
      <c r="G118" s="88">
        <f t="shared" si="9"/>
        <v>7.4653</v>
      </c>
      <c r="H118" s="89">
        <v>2</v>
      </c>
      <c r="I118" s="90" t="s">
        <v>66</v>
      </c>
      <c r="J118" s="76">
        <f t="shared" si="12"/>
        <v>2</v>
      </c>
      <c r="K118" s="89">
        <v>2273</v>
      </c>
      <c r="L118" s="90" t="s">
        <v>64</v>
      </c>
      <c r="M118" s="74">
        <f t="shared" si="7"/>
        <v>0.2273</v>
      </c>
      <c r="N118" s="89">
        <v>2599</v>
      </c>
      <c r="O118" s="90" t="s">
        <v>64</v>
      </c>
      <c r="P118" s="74">
        <f t="shared" si="8"/>
        <v>0.25990000000000002</v>
      </c>
    </row>
    <row r="119" spans="1:16">
      <c r="B119" s="89">
        <v>2.75</v>
      </c>
      <c r="C119" s="90" t="s">
        <v>65</v>
      </c>
      <c r="D119" s="74">
        <f t="shared" si="13"/>
        <v>6.8750000000000006E-2</v>
      </c>
      <c r="E119" s="91">
        <v>7.4530000000000003</v>
      </c>
      <c r="F119" s="92">
        <v>0.33910000000000001</v>
      </c>
      <c r="G119" s="88">
        <f t="shared" si="9"/>
        <v>7.7921000000000005</v>
      </c>
      <c r="H119" s="89">
        <v>2.14</v>
      </c>
      <c r="I119" s="90" t="s">
        <v>66</v>
      </c>
      <c r="J119" s="76">
        <f t="shared" si="12"/>
        <v>2.14</v>
      </c>
      <c r="K119" s="89">
        <v>2331</v>
      </c>
      <c r="L119" s="90" t="s">
        <v>64</v>
      </c>
      <c r="M119" s="74">
        <f t="shared" si="7"/>
        <v>0.2331</v>
      </c>
      <c r="N119" s="89">
        <v>2698</v>
      </c>
      <c r="O119" s="90" t="s">
        <v>64</v>
      </c>
      <c r="P119" s="74">
        <f t="shared" si="8"/>
        <v>0.26979999999999998</v>
      </c>
    </row>
    <row r="120" spans="1:16">
      <c r="B120" s="89">
        <v>3</v>
      </c>
      <c r="C120" s="90" t="s">
        <v>65</v>
      </c>
      <c r="D120" s="74">
        <f t="shared" si="13"/>
        <v>7.4999999999999997E-2</v>
      </c>
      <c r="E120" s="91">
        <v>7.782</v>
      </c>
      <c r="F120" s="92">
        <v>0.31819999999999998</v>
      </c>
      <c r="G120" s="88">
        <f t="shared" si="9"/>
        <v>8.1001999999999992</v>
      </c>
      <c r="H120" s="89">
        <v>2.27</v>
      </c>
      <c r="I120" s="90" t="s">
        <v>66</v>
      </c>
      <c r="J120" s="76">
        <f t="shared" si="12"/>
        <v>2.27</v>
      </c>
      <c r="K120" s="89">
        <v>2382</v>
      </c>
      <c r="L120" s="90" t="s">
        <v>64</v>
      </c>
      <c r="M120" s="74">
        <f t="shared" si="7"/>
        <v>0.23820000000000002</v>
      </c>
      <c r="N120" s="89">
        <v>2788</v>
      </c>
      <c r="O120" s="90" t="s">
        <v>64</v>
      </c>
      <c r="P120" s="74">
        <f t="shared" si="8"/>
        <v>0.27879999999999999</v>
      </c>
    </row>
    <row r="121" spans="1:16">
      <c r="B121" s="89">
        <v>3.25</v>
      </c>
      <c r="C121" s="90" t="s">
        <v>65</v>
      </c>
      <c r="D121" s="74">
        <f t="shared" si="13"/>
        <v>8.1250000000000003E-2</v>
      </c>
      <c r="E121" s="91">
        <v>8.093</v>
      </c>
      <c r="F121" s="92">
        <v>0.3</v>
      </c>
      <c r="G121" s="88">
        <f t="shared" si="9"/>
        <v>8.3930000000000007</v>
      </c>
      <c r="H121" s="89">
        <v>2.4</v>
      </c>
      <c r="I121" s="90" t="s">
        <v>66</v>
      </c>
      <c r="J121" s="76">
        <f t="shared" ref="J121:J184" si="14">H121</f>
        <v>2.4</v>
      </c>
      <c r="K121" s="89">
        <v>2428</v>
      </c>
      <c r="L121" s="90" t="s">
        <v>64</v>
      </c>
      <c r="M121" s="74">
        <f t="shared" si="7"/>
        <v>0.24279999999999999</v>
      </c>
      <c r="N121" s="89">
        <v>2870</v>
      </c>
      <c r="O121" s="90" t="s">
        <v>64</v>
      </c>
      <c r="P121" s="74">
        <f t="shared" si="8"/>
        <v>0.28700000000000003</v>
      </c>
    </row>
    <row r="122" spans="1:16">
      <c r="B122" s="89">
        <v>3.5</v>
      </c>
      <c r="C122" s="90" t="s">
        <v>65</v>
      </c>
      <c r="D122" s="74">
        <f t="shared" si="13"/>
        <v>8.7499999999999994E-2</v>
      </c>
      <c r="E122" s="91">
        <v>8.3889999999999993</v>
      </c>
      <c r="F122" s="92">
        <v>0.28399999999999997</v>
      </c>
      <c r="G122" s="88">
        <f t="shared" si="9"/>
        <v>8.673</v>
      </c>
      <c r="H122" s="89">
        <v>2.52</v>
      </c>
      <c r="I122" s="90" t="s">
        <v>66</v>
      </c>
      <c r="J122" s="76">
        <f t="shared" si="14"/>
        <v>2.52</v>
      </c>
      <c r="K122" s="89">
        <v>2470</v>
      </c>
      <c r="L122" s="90" t="s">
        <v>64</v>
      </c>
      <c r="M122" s="74">
        <f t="shared" si="7"/>
        <v>0.24700000000000003</v>
      </c>
      <c r="N122" s="89">
        <v>2946</v>
      </c>
      <c r="O122" s="90" t="s">
        <v>64</v>
      </c>
      <c r="P122" s="74">
        <f t="shared" si="8"/>
        <v>0.29460000000000003</v>
      </c>
    </row>
    <row r="123" spans="1:16">
      <c r="B123" s="89">
        <v>3.75</v>
      </c>
      <c r="C123" s="90" t="s">
        <v>65</v>
      </c>
      <c r="D123" s="74">
        <f t="shared" si="13"/>
        <v>9.375E-2</v>
      </c>
      <c r="E123" s="91">
        <v>8.6720000000000006</v>
      </c>
      <c r="F123" s="92">
        <v>0.26979999999999998</v>
      </c>
      <c r="G123" s="88">
        <f t="shared" si="9"/>
        <v>8.9418000000000006</v>
      </c>
      <c r="H123" s="89">
        <v>2.64</v>
      </c>
      <c r="I123" s="90" t="s">
        <v>66</v>
      </c>
      <c r="J123" s="76">
        <f t="shared" si="14"/>
        <v>2.64</v>
      </c>
      <c r="K123" s="89">
        <v>2508</v>
      </c>
      <c r="L123" s="90" t="s">
        <v>64</v>
      </c>
      <c r="M123" s="74">
        <f t="shared" si="7"/>
        <v>0.25080000000000002</v>
      </c>
      <c r="N123" s="89">
        <v>3015</v>
      </c>
      <c r="O123" s="90" t="s">
        <v>64</v>
      </c>
      <c r="P123" s="74">
        <f t="shared" si="8"/>
        <v>0.30149999999999999</v>
      </c>
    </row>
    <row r="124" spans="1:16">
      <c r="B124" s="89">
        <v>4</v>
      </c>
      <c r="C124" s="90" t="s">
        <v>65</v>
      </c>
      <c r="D124" s="74">
        <f t="shared" si="13"/>
        <v>0.1</v>
      </c>
      <c r="E124" s="91">
        <v>8.9440000000000008</v>
      </c>
      <c r="F124" s="92">
        <v>0.25700000000000001</v>
      </c>
      <c r="G124" s="88">
        <f t="shared" si="9"/>
        <v>9.2010000000000005</v>
      </c>
      <c r="H124" s="89">
        <v>2.76</v>
      </c>
      <c r="I124" s="90" t="s">
        <v>66</v>
      </c>
      <c r="J124" s="76">
        <f t="shared" si="14"/>
        <v>2.76</v>
      </c>
      <c r="K124" s="89">
        <v>2543</v>
      </c>
      <c r="L124" s="90" t="s">
        <v>64</v>
      </c>
      <c r="M124" s="74">
        <f t="shared" si="7"/>
        <v>0.25430000000000003</v>
      </c>
      <c r="N124" s="89">
        <v>3080</v>
      </c>
      <c r="O124" s="90" t="s">
        <v>64</v>
      </c>
      <c r="P124" s="74">
        <f t="shared" si="8"/>
        <v>0.308</v>
      </c>
    </row>
    <row r="125" spans="1:16">
      <c r="B125" s="77">
        <v>4.5</v>
      </c>
      <c r="C125" s="79" t="s">
        <v>65</v>
      </c>
      <c r="D125" s="74">
        <f t="shared" si="13"/>
        <v>0.1125</v>
      </c>
      <c r="E125" s="91">
        <v>9.4580000000000002</v>
      </c>
      <c r="F125" s="92">
        <v>0.23519999999999999</v>
      </c>
      <c r="G125" s="88">
        <f t="shared" si="9"/>
        <v>9.6932000000000009</v>
      </c>
      <c r="H125" s="89">
        <v>2.98</v>
      </c>
      <c r="I125" s="90" t="s">
        <v>66</v>
      </c>
      <c r="J125" s="76">
        <f t="shared" si="14"/>
        <v>2.98</v>
      </c>
      <c r="K125" s="89">
        <v>2614</v>
      </c>
      <c r="L125" s="90" t="s">
        <v>64</v>
      </c>
      <c r="M125" s="74">
        <f t="shared" si="7"/>
        <v>0.26139999999999997</v>
      </c>
      <c r="N125" s="89">
        <v>3197</v>
      </c>
      <c r="O125" s="90" t="s">
        <v>64</v>
      </c>
      <c r="P125" s="74">
        <f t="shared" si="8"/>
        <v>0.31969999999999998</v>
      </c>
    </row>
    <row r="126" spans="1:16">
      <c r="B126" s="77">
        <v>5</v>
      </c>
      <c r="C126" s="79" t="s">
        <v>65</v>
      </c>
      <c r="D126" s="74">
        <f t="shared" si="13"/>
        <v>0.125</v>
      </c>
      <c r="E126" s="91">
        <v>9.9380000000000006</v>
      </c>
      <c r="F126" s="92">
        <v>0.21709999999999999</v>
      </c>
      <c r="G126" s="88">
        <f t="shared" si="9"/>
        <v>10.155100000000001</v>
      </c>
      <c r="H126" s="77">
        <v>3.2</v>
      </c>
      <c r="I126" s="79" t="s">
        <v>66</v>
      </c>
      <c r="J126" s="76">
        <f t="shared" si="14"/>
        <v>3.2</v>
      </c>
      <c r="K126" s="77">
        <v>2676</v>
      </c>
      <c r="L126" s="79" t="s">
        <v>64</v>
      </c>
      <c r="M126" s="74">
        <f t="shared" si="7"/>
        <v>0.2676</v>
      </c>
      <c r="N126" s="77">
        <v>3300</v>
      </c>
      <c r="O126" s="79" t="s">
        <v>64</v>
      </c>
      <c r="P126" s="74">
        <f t="shared" si="8"/>
        <v>0.32999999999999996</v>
      </c>
    </row>
    <row r="127" spans="1:16">
      <c r="B127" s="77">
        <v>5.5</v>
      </c>
      <c r="C127" s="79" t="s">
        <v>65</v>
      </c>
      <c r="D127" s="74">
        <f t="shared" si="13"/>
        <v>0.13750000000000001</v>
      </c>
      <c r="E127" s="91">
        <v>10.39</v>
      </c>
      <c r="F127" s="92">
        <v>0.20180000000000001</v>
      </c>
      <c r="G127" s="88">
        <f t="shared" si="9"/>
        <v>10.591800000000001</v>
      </c>
      <c r="H127" s="77">
        <v>3.4</v>
      </c>
      <c r="I127" s="79" t="s">
        <v>66</v>
      </c>
      <c r="J127" s="76">
        <f t="shared" si="14"/>
        <v>3.4</v>
      </c>
      <c r="K127" s="77">
        <v>2730</v>
      </c>
      <c r="L127" s="79" t="s">
        <v>64</v>
      </c>
      <c r="M127" s="74">
        <f t="shared" si="7"/>
        <v>0.27300000000000002</v>
      </c>
      <c r="N127" s="77">
        <v>3393</v>
      </c>
      <c r="O127" s="79" t="s">
        <v>64</v>
      </c>
      <c r="P127" s="74">
        <f t="shared" si="8"/>
        <v>0.33929999999999999</v>
      </c>
    </row>
    <row r="128" spans="1:16">
      <c r="A128" s="94"/>
      <c r="B128" s="89">
        <v>6</v>
      </c>
      <c r="C128" s="90" t="s">
        <v>65</v>
      </c>
      <c r="D128" s="74">
        <f t="shared" si="13"/>
        <v>0.15</v>
      </c>
      <c r="E128" s="91">
        <v>10.81</v>
      </c>
      <c r="F128" s="92">
        <v>0.18870000000000001</v>
      </c>
      <c r="G128" s="88">
        <f t="shared" si="9"/>
        <v>10.998700000000001</v>
      </c>
      <c r="H128" s="89">
        <v>3.6</v>
      </c>
      <c r="I128" s="90" t="s">
        <v>66</v>
      </c>
      <c r="J128" s="76">
        <f t="shared" si="14"/>
        <v>3.6</v>
      </c>
      <c r="K128" s="77">
        <v>2778</v>
      </c>
      <c r="L128" s="79" t="s">
        <v>64</v>
      </c>
      <c r="M128" s="74">
        <f t="shared" si="7"/>
        <v>0.27779999999999999</v>
      </c>
      <c r="N128" s="77">
        <v>3476</v>
      </c>
      <c r="O128" s="79" t="s">
        <v>64</v>
      </c>
      <c r="P128" s="74">
        <f t="shared" si="8"/>
        <v>0.34760000000000002</v>
      </c>
    </row>
    <row r="129" spans="1:16">
      <c r="A129" s="94"/>
      <c r="B129" s="89">
        <v>6.5</v>
      </c>
      <c r="C129" s="90" t="s">
        <v>65</v>
      </c>
      <c r="D129" s="74">
        <f t="shared" si="13"/>
        <v>0.16250000000000001</v>
      </c>
      <c r="E129" s="91">
        <v>11.21</v>
      </c>
      <c r="F129" s="92">
        <v>0.17730000000000001</v>
      </c>
      <c r="G129" s="88">
        <f t="shared" si="9"/>
        <v>11.387300000000002</v>
      </c>
      <c r="H129" s="89">
        <v>3.79</v>
      </c>
      <c r="I129" s="90" t="s">
        <v>66</v>
      </c>
      <c r="J129" s="76">
        <f t="shared" si="14"/>
        <v>3.79</v>
      </c>
      <c r="K129" s="77">
        <v>2821</v>
      </c>
      <c r="L129" s="79" t="s">
        <v>64</v>
      </c>
      <c r="M129" s="74">
        <f t="shared" si="7"/>
        <v>0.28210000000000002</v>
      </c>
      <c r="N129" s="77">
        <v>3552</v>
      </c>
      <c r="O129" s="79" t="s">
        <v>64</v>
      </c>
      <c r="P129" s="74">
        <f t="shared" si="8"/>
        <v>0.35520000000000002</v>
      </c>
    </row>
    <row r="130" spans="1:16">
      <c r="A130" s="94"/>
      <c r="B130" s="89">
        <v>7</v>
      </c>
      <c r="C130" s="90" t="s">
        <v>65</v>
      </c>
      <c r="D130" s="74">
        <f t="shared" si="13"/>
        <v>0.17499999999999999</v>
      </c>
      <c r="E130" s="91">
        <v>11.59</v>
      </c>
      <c r="F130" s="92">
        <v>0.16739999999999999</v>
      </c>
      <c r="G130" s="88">
        <f t="shared" si="9"/>
        <v>11.757400000000001</v>
      </c>
      <c r="H130" s="89">
        <v>3.98</v>
      </c>
      <c r="I130" s="90" t="s">
        <v>66</v>
      </c>
      <c r="J130" s="76">
        <f t="shared" si="14"/>
        <v>3.98</v>
      </c>
      <c r="K130" s="77">
        <v>2860</v>
      </c>
      <c r="L130" s="79" t="s">
        <v>64</v>
      </c>
      <c r="M130" s="74">
        <f t="shared" si="7"/>
        <v>0.28599999999999998</v>
      </c>
      <c r="N130" s="77">
        <v>3621</v>
      </c>
      <c r="O130" s="79" t="s">
        <v>64</v>
      </c>
      <c r="P130" s="74">
        <f t="shared" si="8"/>
        <v>0.36209999999999998</v>
      </c>
    </row>
    <row r="131" spans="1:16">
      <c r="A131" s="94"/>
      <c r="B131" s="89">
        <v>8</v>
      </c>
      <c r="C131" s="90" t="s">
        <v>65</v>
      </c>
      <c r="D131" s="74">
        <f t="shared" si="13"/>
        <v>0.2</v>
      </c>
      <c r="E131" s="91">
        <v>12.28</v>
      </c>
      <c r="F131" s="92">
        <v>0.15079999999999999</v>
      </c>
      <c r="G131" s="88">
        <f t="shared" si="9"/>
        <v>12.4308</v>
      </c>
      <c r="H131" s="89">
        <v>4.33</v>
      </c>
      <c r="I131" s="90" t="s">
        <v>66</v>
      </c>
      <c r="J131" s="76">
        <f t="shared" si="14"/>
        <v>4.33</v>
      </c>
      <c r="K131" s="77">
        <v>2949</v>
      </c>
      <c r="L131" s="79" t="s">
        <v>64</v>
      </c>
      <c r="M131" s="74">
        <f t="shared" si="7"/>
        <v>0.2949</v>
      </c>
      <c r="N131" s="77">
        <v>3744</v>
      </c>
      <c r="O131" s="79" t="s">
        <v>64</v>
      </c>
      <c r="P131" s="74">
        <f t="shared" si="8"/>
        <v>0.37440000000000001</v>
      </c>
    </row>
    <row r="132" spans="1:16">
      <c r="A132" s="94"/>
      <c r="B132" s="89">
        <v>9</v>
      </c>
      <c r="C132" s="90" t="s">
        <v>65</v>
      </c>
      <c r="D132" s="74">
        <f t="shared" si="13"/>
        <v>0.22500000000000001</v>
      </c>
      <c r="E132" s="91">
        <v>12.9</v>
      </c>
      <c r="F132" s="92">
        <v>0.13739999999999999</v>
      </c>
      <c r="G132" s="88">
        <f t="shared" si="9"/>
        <v>13.0374</v>
      </c>
      <c r="H132" s="89">
        <v>4.67</v>
      </c>
      <c r="I132" s="90" t="s">
        <v>66</v>
      </c>
      <c r="J132" s="76">
        <f t="shared" si="14"/>
        <v>4.67</v>
      </c>
      <c r="K132" s="77">
        <v>3026</v>
      </c>
      <c r="L132" s="79" t="s">
        <v>64</v>
      </c>
      <c r="M132" s="74">
        <f t="shared" si="7"/>
        <v>0.30259999999999998</v>
      </c>
      <c r="N132" s="77">
        <v>3851</v>
      </c>
      <c r="O132" s="79" t="s">
        <v>64</v>
      </c>
      <c r="P132" s="74">
        <f t="shared" si="8"/>
        <v>0.3851</v>
      </c>
    </row>
    <row r="133" spans="1:16">
      <c r="A133" s="94"/>
      <c r="B133" s="89">
        <v>10</v>
      </c>
      <c r="C133" s="90" t="s">
        <v>65</v>
      </c>
      <c r="D133" s="74">
        <f t="shared" si="13"/>
        <v>0.25</v>
      </c>
      <c r="E133" s="91">
        <v>13.46</v>
      </c>
      <c r="F133" s="92">
        <v>0.1263</v>
      </c>
      <c r="G133" s="88">
        <f t="shared" si="9"/>
        <v>13.586300000000001</v>
      </c>
      <c r="H133" s="89">
        <v>4.99</v>
      </c>
      <c r="I133" s="90" t="s">
        <v>66</v>
      </c>
      <c r="J133" s="76">
        <f t="shared" si="14"/>
        <v>4.99</v>
      </c>
      <c r="K133" s="77">
        <v>3093</v>
      </c>
      <c r="L133" s="79" t="s">
        <v>64</v>
      </c>
      <c r="M133" s="74">
        <f t="shared" si="7"/>
        <v>0.30930000000000002</v>
      </c>
      <c r="N133" s="77">
        <v>3946</v>
      </c>
      <c r="O133" s="79" t="s">
        <v>64</v>
      </c>
      <c r="P133" s="74">
        <f t="shared" si="8"/>
        <v>0.39460000000000001</v>
      </c>
    </row>
    <row r="134" spans="1:16">
      <c r="A134" s="94"/>
      <c r="B134" s="89">
        <v>11</v>
      </c>
      <c r="C134" s="90" t="s">
        <v>65</v>
      </c>
      <c r="D134" s="74">
        <f t="shared" si="13"/>
        <v>0.27500000000000002</v>
      </c>
      <c r="E134" s="91">
        <v>13.96</v>
      </c>
      <c r="F134" s="92">
        <v>0.1171</v>
      </c>
      <c r="G134" s="88">
        <f t="shared" si="9"/>
        <v>14.077100000000002</v>
      </c>
      <c r="H134" s="89">
        <v>5.3</v>
      </c>
      <c r="I134" s="90" t="s">
        <v>66</v>
      </c>
      <c r="J134" s="76">
        <f t="shared" si="14"/>
        <v>5.3</v>
      </c>
      <c r="K134" s="77">
        <v>3153</v>
      </c>
      <c r="L134" s="79" t="s">
        <v>64</v>
      </c>
      <c r="M134" s="74">
        <f t="shared" si="7"/>
        <v>0.31530000000000002</v>
      </c>
      <c r="N134" s="77">
        <v>4031</v>
      </c>
      <c r="O134" s="79" t="s">
        <v>64</v>
      </c>
      <c r="P134" s="74">
        <f t="shared" si="8"/>
        <v>0.40309999999999996</v>
      </c>
    </row>
    <row r="135" spans="1:16">
      <c r="A135" s="94"/>
      <c r="B135" s="89">
        <v>12</v>
      </c>
      <c r="C135" s="90" t="s">
        <v>65</v>
      </c>
      <c r="D135" s="74">
        <f t="shared" si="13"/>
        <v>0.3</v>
      </c>
      <c r="E135" s="91">
        <v>14.41</v>
      </c>
      <c r="F135" s="92">
        <v>0.10920000000000001</v>
      </c>
      <c r="G135" s="88">
        <f t="shared" si="9"/>
        <v>14.5192</v>
      </c>
      <c r="H135" s="89">
        <v>5.6</v>
      </c>
      <c r="I135" s="90" t="s">
        <v>66</v>
      </c>
      <c r="J135" s="76">
        <f t="shared" si="14"/>
        <v>5.6</v>
      </c>
      <c r="K135" s="77">
        <v>3208</v>
      </c>
      <c r="L135" s="79" t="s">
        <v>64</v>
      </c>
      <c r="M135" s="74">
        <f t="shared" si="7"/>
        <v>0.32080000000000003</v>
      </c>
      <c r="N135" s="77">
        <v>4107</v>
      </c>
      <c r="O135" s="79" t="s">
        <v>64</v>
      </c>
      <c r="P135" s="74">
        <f t="shared" si="8"/>
        <v>0.41070000000000001</v>
      </c>
    </row>
    <row r="136" spans="1:16">
      <c r="A136" s="94"/>
      <c r="B136" s="89">
        <v>13</v>
      </c>
      <c r="C136" s="90" t="s">
        <v>65</v>
      </c>
      <c r="D136" s="74">
        <f t="shared" si="13"/>
        <v>0.32500000000000001</v>
      </c>
      <c r="E136" s="91">
        <v>14.82</v>
      </c>
      <c r="F136" s="92">
        <v>0.1024</v>
      </c>
      <c r="G136" s="88">
        <f t="shared" si="9"/>
        <v>14.9224</v>
      </c>
      <c r="H136" s="89">
        <v>5.89</v>
      </c>
      <c r="I136" s="90" t="s">
        <v>66</v>
      </c>
      <c r="J136" s="76">
        <f t="shared" si="14"/>
        <v>5.89</v>
      </c>
      <c r="K136" s="77">
        <v>3257</v>
      </c>
      <c r="L136" s="79" t="s">
        <v>64</v>
      </c>
      <c r="M136" s="74">
        <f t="shared" si="7"/>
        <v>0.32569999999999999</v>
      </c>
      <c r="N136" s="77">
        <v>4177</v>
      </c>
      <c r="O136" s="79" t="s">
        <v>64</v>
      </c>
      <c r="P136" s="74">
        <f t="shared" si="8"/>
        <v>0.41769999999999996</v>
      </c>
    </row>
    <row r="137" spans="1:16">
      <c r="A137" s="94"/>
      <c r="B137" s="89">
        <v>14</v>
      </c>
      <c r="C137" s="90" t="s">
        <v>65</v>
      </c>
      <c r="D137" s="74">
        <f t="shared" si="13"/>
        <v>0.35</v>
      </c>
      <c r="E137" s="91">
        <v>15.19</v>
      </c>
      <c r="F137" s="92">
        <v>9.6439999999999998E-2</v>
      </c>
      <c r="G137" s="88">
        <f t="shared" si="9"/>
        <v>15.286439999999999</v>
      </c>
      <c r="H137" s="89">
        <v>6.17</v>
      </c>
      <c r="I137" s="90" t="s">
        <v>66</v>
      </c>
      <c r="J137" s="76">
        <f t="shared" si="14"/>
        <v>6.17</v>
      </c>
      <c r="K137" s="77">
        <v>3303</v>
      </c>
      <c r="L137" s="79" t="s">
        <v>64</v>
      </c>
      <c r="M137" s="74">
        <f t="shared" si="7"/>
        <v>0.33029999999999998</v>
      </c>
      <c r="N137" s="77">
        <v>4242</v>
      </c>
      <c r="O137" s="79" t="s">
        <v>64</v>
      </c>
      <c r="P137" s="74">
        <f t="shared" si="8"/>
        <v>0.42420000000000002</v>
      </c>
    </row>
    <row r="138" spans="1:16">
      <c r="A138" s="94"/>
      <c r="B138" s="89">
        <v>15</v>
      </c>
      <c r="C138" s="90" t="s">
        <v>65</v>
      </c>
      <c r="D138" s="74">
        <f t="shared" si="13"/>
        <v>0.375</v>
      </c>
      <c r="E138" s="91">
        <v>15.53</v>
      </c>
      <c r="F138" s="92">
        <v>9.1200000000000003E-2</v>
      </c>
      <c r="G138" s="88">
        <f t="shared" si="9"/>
        <v>15.6212</v>
      </c>
      <c r="H138" s="89">
        <v>6.45</v>
      </c>
      <c r="I138" s="90" t="s">
        <v>66</v>
      </c>
      <c r="J138" s="76">
        <f t="shared" si="14"/>
        <v>6.45</v>
      </c>
      <c r="K138" s="77">
        <v>3345</v>
      </c>
      <c r="L138" s="79" t="s">
        <v>64</v>
      </c>
      <c r="M138" s="74">
        <f t="shared" si="7"/>
        <v>0.33450000000000002</v>
      </c>
      <c r="N138" s="77">
        <v>4302</v>
      </c>
      <c r="O138" s="79" t="s">
        <v>64</v>
      </c>
      <c r="P138" s="74">
        <f t="shared" si="8"/>
        <v>0.43019999999999997</v>
      </c>
    </row>
    <row r="139" spans="1:16">
      <c r="A139" s="94"/>
      <c r="B139" s="89">
        <v>16</v>
      </c>
      <c r="C139" s="90" t="s">
        <v>65</v>
      </c>
      <c r="D139" s="74">
        <f t="shared" si="13"/>
        <v>0.4</v>
      </c>
      <c r="E139" s="91">
        <v>15.84</v>
      </c>
      <c r="F139" s="92">
        <v>8.6529999999999996E-2</v>
      </c>
      <c r="G139" s="88">
        <f t="shared" si="9"/>
        <v>15.92653</v>
      </c>
      <c r="H139" s="89">
        <v>6.72</v>
      </c>
      <c r="I139" s="90" t="s">
        <v>66</v>
      </c>
      <c r="J139" s="76">
        <f t="shared" si="14"/>
        <v>6.72</v>
      </c>
      <c r="K139" s="77">
        <v>3385</v>
      </c>
      <c r="L139" s="79" t="s">
        <v>64</v>
      </c>
      <c r="M139" s="74">
        <f t="shared" si="7"/>
        <v>0.33849999999999997</v>
      </c>
      <c r="N139" s="77">
        <v>4358</v>
      </c>
      <c r="O139" s="79" t="s">
        <v>64</v>
      </c>
      <c r="P139" s="74">
        <f t="shared" si="8"/>
        <v>0.43579999999999997</v>
      </c>
    </row>
    <row r="140" spans="1:16">
      <c r="A140" s="94"/>
      <c r="B140" s="89">
        <v>17</v>
      </c>
      <c r="C140" s="95" t="s">
        <v>65</v>
      </c>
      <c r="D140" s="74">
        <f t="shared" si="13"/>
        <v>0.42499999999999999</v>
      </c>
      <c r="E140" s="91">
        <v>16.13</v>
      </c>
      <c r="F140" s="92">
        <v>8.2360000000000003E-2</v>
      </c>
      <c r="G140" s="88">
        <f t="shared" si="9"/>
        <v>16.21236</v>
      </c>
      <c r="H140" s="89">
        <v>6.99</v>
      </c>
      <c r="I140" s="90" t="s">
        <v>66</v>
      </c>
      <c r="J140" s="76">
        <f t="shared" si="14"/>
        <v>6.99</v>
      </c>
      <c r="K140" s="77">
        <v>3423</v>
      </c>
      <c r="L140" s="79" t="s">
        <v>64</v>
      </c>
      <c r="M140" s="74">
        <f t="shared" si="7"/>
        <v>0.34229999999999999</v>
      </c>
      <c r="N140" s="77">
        <v>4411</v>
      </c>
      <c r="O140" s="79" t="s">
        <v>64</v>
      </c>
      <c r="P140" s="74">
        <f t="shared" si="8"/>
        <v>0.44109999999999994</v>
      </c>
    </row>
    <row r="141" spans="1:16">
      <c r="B141" s="89">
        <v>18</v>
      </c>
      <c r="C141" s="79" t="s">
        <v>65</v>
      </c>
      <c r="D141" s="74">
        <f t="shared" si="13"/>
        <v>0.45</v>
      </c>
      <c r="E141" s="91">
        <v>16.39</v>
      </c>
      <c r="F141" s="92">
        <v>7.8600000000000003E-2</v>
      </c>
      <c r="G141" s="88">
        <f t="shared" si="9"/>
        <v>16.468600000000002</v>
      </c>
      <c r="H141" s="77">
        <v>7.25</v>
      </c>
      <c r="I141" s="79" t="s">
        <v>66</v>
      </c>
      <c r="J141" s="76">
        <f t="shared" si="14"/>
        <v>7.25</v>
      </c>
      <c r="K141" s="77">
        <v>3458</v>
      </c>
      <c r="L141" s="79" t="s">
        <v>64</v>
      </c>
      <c r="M141" s="74">
        <f t="shared" si="7"/>
        <v>0.3458</v>
      </c>
      <c r="N141" s="77">
        <v>4461</v>
      </c>
      <c r="O141" s="79" t="s">
        <v>64</v>
      </c>
      <c r="P141" s="74">
        <f t="shared" si="8"/>
        <v>0.44610000000000005</v>
      </c>
    </row>
    <row r="142" spans="1:16">
      <c r="B142" s="89">
        <v>20</v>
      </c>
      <c r="C142" s="79" t="s">
        <v>65</v>
      </c>
      <c r="D142" s="74">
        <f t="shared" si="13"/>
        <v>0.5</v>
      </c>
      <c r="E142" s="91">
        <v>16.829999999999998</v>
      </c>
      <c r="F142" s="92">
        <v>7.2099999999999997E-2</v>
      </c>
      <c r="G142" s="88">
        <f t="shared" si="9"/>
        <v>16.902099999999997</v>
      </c>
      <c r="H142" s="77">
        <v>7.77</v>
      </c>
      <c r="I142" s="79" t="s">
        <v>66</v>
      </c>
      <c r="J142" s="76">
        <f t="shared" si="14"/>
        <v>7.77</v>
      </c>
      <c r="K142" s="77">
        <v>3562</v>
      </c>
      <c r="L142" s="79" t="s">
        <v>64</v>
      </c>
      <c r="M142" s="74">
        <f t="shared" si="7"/>
        <v>0.35619999999999996</v>
      </c>
      <c r="N142" s="77">
        <v>4553</v>
      </c>
      <c r="O142" s="79" t="s">
        <v>64</v>
      </c>
      <c r="P142" s="74">
        <f t="shared" si="8"/>
        <v>0.45529999999999998</v>
      </c>
    </row>
    <row r="143" spans="1:16">
      <c r="B143" s="89">
        <v>22.5</v>
      </c>
      <c r="C143" s="79" t="s">
        <v>65</v>
      </c>
      <c r="D143" s="74">
        <f t="shared" si="13"/>
        <v>0.5625</v>
      </c>
      <c r="E143" s="91">
        <v>17.29</v>
      </c>
      <c r="F143" s="92">
        <v>6.5439999999999998E-2</v>
      </c>
      <c r="G143" s="88">
        <f t="shared" si="9"/>
        <v>17.355439999999998</v>
      </c>
      <c r="H143" s="77">
        <v>8.4</v>
      </c>
      <c r="I143" s="79" t="s">
        <v>66</v>
      </c>
      <c r="J143" s="76">
        <f t="shared" si="14"/>
        <v>8.4</v>
      </c>
      <c r="K143" s="77">
        <v>3701</v>
      </c>
      <c r="L143" s="79" t="s">
        <v>64</v>
      </c>
      <c r="M143" s="74">
        <f t="shared" si="7"/>
        <v>0.37009999999999998</v>
      </c>
      <c r="N143" s="77">
        <v>4656</v>
      </c>
      <c r="O143" s="79" t="s">
        <v>64</v>
      </c>
      <c r="P143" s="74">
        <f t="shared" si="8"/>
        <v>0.46559999999999996</v>
      </c>
    </row>
    <row r="144" spans="1:16">
      <c r="B144" s="89">
        <v>25</v>
      </c>
      <c r="C144" s="79" t="s">
        <v>65</v>
      </c>
      <c r="D144" s="74">
        <f t="shared" si="13"/>
        <v>0.625</v>
      </c>
      <c r="E144" s="91">
        <v>17.64</v>
      </c>
      <c r="F144" s="92">
        <v>5.9979999999999999E-2</v>
      </c>
      <c r="G144" s="88">
        <f t="shared" si="9"/>
        <v>17.69998</v>
      </c>
      <c r="H144" s="77">
        <v>9.01</v>
      </c>
      <c r="I144" s="79" t="s">
        <v>66</v>
      </c>
      <c r="J144" s="76">
        <f t="shared" si="14"/>
        <v>9.01</v>
      </c>
      <c r="K144" s="77">
        <v>3827</v>
      </c>
      <c r="L144" s="79" t="s">
        <v>64</v>
      </c>
      <c r="M144" s="74">
        <f t="shared" si="7"/>
        <v>0.38269999999999998</v>
      </c>
      <c r="N144" s="77">
        <v>4750</v>
      </c>
      <c r="O144" s="79" t="s">
        <v>64</v>
      </c>
      <c r="P144" s="74">
        <f t="shared" si="8"/>
        <v>0.47499999999999998</v>
      </c>
    </row>
    <row r="145" spans="2:16">
      <c r="B145" s="89">
        <v>27.5</v>
      </c>
      <c r="C145" s="79" t="s">
        <v>65</v>
      </c>
      <c r="D145" s="74">
        <f t="shared" si="13"/>
        <v>0.6875</v>
      </c>
      <c r="E145" s="91">
        <v>17.920000000000002</v>
      </c>
      <c r="F145" s="92">
        <v>5.5419999999999997E-2</v>
      </c>
      <c r="G145" s="88">
        <f t="shared" si="9"/>
        <v>17.975420000000003</v>
      </c>
      <c r="H145" s="77">
        <v>9.61</v>
      </c>
      <c r="I145" s="79" t="s">
        <v>66</v>
      </c>
      <c r="J145" s="76">
        <f t="shared" si="14"/>
        <v>9.61</v>
      </c>
      <c r="K145" s="77">
        <v>3945</v>
      </c>
      <c r="L145" s="79" t="s">
        <v>64</v>
      </c>
      <c r="M145" s="74">
        <f t="shared" si="7"/>
        <v>0.39449999999999996</v>
      </c>
      <c r="N145" s="77">
        <v>4836</v>
      </c>
      <c r="O145" s="79" t="s">
        <v>64</v>
      </c>
      <c r="P145" s="74">
        <f t="shared" si="8"/>
        <v>0.48360000000000003</v>
      </c>
    </row>
    <row r="146" spans="2:16">
      <c r="B146" s="89">
        <v>30</v>
      </c>
      <c r="C146" s="79" t="s">
        <v>65</v>
      </c>
      <c r="D146" s="74">
        <f t="shared" si="13"/>
        <v>0.75</v>
      </c>
      <c r="E146" s="91">
        <v>18.13</v>
      </c>
      <c r="F146" s="92">
        <v>5.1540000000000002E-2</v>
      </c>
      <c r="G146" s="88">
        <f t="shared" si="9"/>
        <v>18.181539999999998</v>
      </c>
      <c r="H146" s="77">
        <v>10.210000000000001</v>
      </c>
      <c r="I146" s="79" t="s">
        <v>66</v>
      </c>
      <c r="J146" s="76">
        <f t="shared" si="14"/>
        <v>10.210000000000001</v>
      </c>
      <c r="K146" s="77">
        <v>4055</v>
      </c>
      <c r="L146" s="79" t="s">
        <v>64</v>
      </c>
      <c r="M146" s="74">
        <f t="shared" si="7"/>
        <v>0.40549999999999997</v>
      </c>
      <c r="N146" s="77">
        <v>4917</v>
      </c>
      <c r="O146" s="79" t="s">
        <v>64</v>
      </c>
      <c r="P146" s="74">
        <f t="shared" si="8"/>
        <v>0.49169999999999997</v>
      </c>
    </row>
    <row r="147" spans="2:16">
      <c r="B147" s="89">
        <v>32.5</v>
      </c>
      <c r="C147" s="79" t="s">
        <v>65</v>
      </c>
      <c r="D147" s="74">
        <f t="shared" si="13"/>
        <v>0.8125</v>
      </c>
      <c r="E147" s="91">
        <v>18.29</v>
      </c>
      <c r="F147" s="92">
        <v>4.8210000000000003E-2</v>
      </c>
      <c r="G147" s="88">
        <f t="shared" si="9"/>
        <v>18.33821</v>
      </c>
      <c r="H147" s="77">
        <v>10.8</v>
      </c>
      <c r="I147" s="79" t="s">
        <v>66</v>
      </c>
      <c r="J147" s="76">
        <f t="shared" si="14"/>
        <v>10.8</v>
      </c>
      <c r="K147" s="77">
        <v>4160</v>
      </c>
      <c r="L147" s="79" t="s">
        <v>64</v>
      </c>
      <c r="M147" s="74">
        <f t="shared" si="7"/>
        <v>0.41600000000000004</v>
      </c>
      <c r="N147" s="77">
        <v>4992</v>
      </c>
      <c r="O147" s="79" t="s">
        <v>64</v>
      </c>
      <c r="P147" s="74">
        <f t="shared" si="8"/>
        <v>0.49919999999999998</v>
      </c>
    </row>
    <row r="148" spans="2:16">
      <c r="B148" s="89">
        <v>35</v>
      </c>
      <c r="C148" s="79" t="s">
        <v>65</v>
      </c>
      <c r="D148" s="74">
        <f t="shared" si="13"/>
        <v>0.875</v>
      </c>
      <c r="E148" s="91">
        <v>18.420000000000002</v>
      </c>
      <c r="F148" s="92">
        <v>4.5310000000000003E-2</v>
      </c>
      <c r="G148" s="88">
        <f t="shared" si="9"/>
        <v>18.465310000000002</v>
      </c>
      <c r="H148" s="77">
        <v>11.38</v>
      </c>
      <c r="I148" s="79" t="s">
        <v>66</v>
      </c>
      <c r="J148" s="76">
        <f t="shared" si="14"/>
        <v>11.38</v>
      </c>
      <c r="K148" s="77">
        <v>4260</v>
      </c>
      <c r="L148" s="79" t="s">
        <v>64</v>
      </c>
      <c r="M148" s="74">
        <f t="shared" ref="M148:M160" si="15">K148/1000/10</f>
        <v>0.42599999999999999</v>
      </c>
      <c r="N148" s="77">
        <v>5064</v>
      </c>
      <c r="O148" s="79" t="s">
        <v>64</v>
      </c>
      <c r="P148" s="74">
        <f t="shared" ref="P148:P171" si="16">N148/1000/10</f>
        <v>0.50639999999999996</v>
      </c>
    </row>
    <row r="149" spans="2:16">
      <c r="B149" s="89">
        <v>37.5</v>
      </c>
      <c r="C149" s="79" t="s">
        <v>65</v>
      </c>
      <c r="D149" s="74">
        <f t="shared" si="13"/>
        <v>0.9375</v>
      </c>
      <c r="E149" s="91">
        <v>18.5</v>
      </c>
      <c r="F149" s="92">
        <v>4.2770000000000002E-2</v>
      </c>
      <c r="G149" s="88">
        <f t="shared" ref="G149:G212" si="17">E149+F149</f>
        <v>18.542770000000001</v>
      </c>
      <c r="H149" s="77">
        <v>11.96</v>
      </c>
      <c r="I149" s="79" t="s">
        <v>66</v>
      </c>
      <c r="J149" s="76">
        <f t="shared" si="14"/>
        <v>11.96</v>
      </c>
      <c r="K149" s="77">
        <v>4356</v>
      </c>
      <c r="L149" s="79" t="s">
        <v>64</v>
      </c>
      <c r="M149" s="74">
        <f t="shared" si="15"/>
        <v>0.43559999999999999</v>
      </c>
      <c r="N149" s="77">
        <v>5132</v>
      </c>
      <c r="O149" s="79" t="s">
        <v>64</v>
      </c>
      <c r="P149" s="74">
        <f t="shared" si="16"/>
        <v>0.51319999999999999</v>
      </c>
    </row>
    <row r="150" spans="2:16">
      <c r="B150" s="89">
        <v>40</v>
      </c>
      <c r="C150" s="79" t="s">
        <v>65</v>
      </c>
      <c r="D150" s="74">
        <f t="shared" si="13"/>
        <v>1</v>
      </c>
      <c r="E150" s="91">
        <v>18.57</v>
      </c>
      <c r="F150" s="92">
        <v>4.0509999999999997E-2</v>
      </c>
      <c r="G150" s="88">
        <f t="shared" si="17"/>
        <v>18.610510000000001</v>
      </c>
      <c r="H150" s="77">
        <v>12.54</v>
      </c>
      <c r="I150" s="79" t="s">
        <v>66</v>
      </c>
      <c r="J150" s="76">
        <f t="shared" si="14"/>
        <v>12.54</v>
      </c>
      <c r="K150" s="77">
        <v>4449</v>
      </c>
      <c r="L150" s="79" t="s">
        <v>64</v>
      </c>
      <c r="M150" s="74">
        <f t="shared" si="15"/>
        <v>0.44489999999999996</v>
      </c>
      <c r="N150" s="77">
        <v>5197</v>
      </c>
      <c r="O150" s="79" t="s">
        <v>64</v>
      </c>
      <c r="P150" s="74">
        <f t="shared" si="16"/>
        <v>0.51970000000000005</v>
      </c>
    </row>
    <row r="151" spans="2:16">
      <c r="B151" s="89">
        <v>45</v>
      </c>
      <c r="C151" s="79" t="s">
        <v>65</v>
      </c>
      <c r="D151" s="74">
        <f t="shared" si="13"/>
        <v>1.125</v>
      </c>
      <c r="E151" s="91">
        <v>18.63</v>
      </c>
      <c r="F151" s="92">
        <v>3.6679999999999997E-2</v>
      </c>
      <c r="G151" s="88">
        <f t="shared" si="17"/>
        <v>18.666679999999999</v>
      </c>
      <c r="H151" s="77">
        <v>13.7</v>
      </c>
      <c r="I151" s="79" t="s">
        <v>66</v>
      </c>
      <c r="J151" s="76">
        <f t="shared" si="14"/>
        <v>13.7</v>
      </c>
      <c r="K151" s="77">
        <v>4769</v>
      </c>
      <c r="L151" s="79" t="s">
        <v>64</v>
      </c>
      <c r="M151" s="74">
        <f t="shared" si="15"/>
        <v>0.47689999999999999</v>
      </c>
      <c r="N151" s="77">
        <v>5320</v>
      </c>
      <c r="O151" s="79" t="s">
        <v>64</v>
      </c>
      <c r="P151" s="74">
        <f t="shared" si="16"/>
        <v>0.53200000000000003</v>
      </c>
    </row>
    <row r="152" spans="2:16">
      <c r="B152" s="89">
        <v>50</v>
      </c>
      <c r="C152" s="79" t="s">
        <v>65</v>
      </c>
      <c r="D152" s="74">
        <f t="shared" si="13"/>
        <v>1.25</v>
      </c>
      <c r="E152" s="91">
        <v>18.63</v>
      </c>
      <c r="F152" s="92">
        <v>3.3550000000000003E-2</v>
      </c>
      <c r="G152" s="88">
        <f t="shared" si="17"/>
        <v>18.663550000000001</v>
      </c>
      <c r="H152" s="77">
        <v>14.85</v>
      </c>
      <c r="I152" s="79" t="s">
        <v>66</v>
      </c>
      <c r="J152" s="76">
        <f t="shared" si="14"/>
        <v>14.85</v>
      </c>
      <c r="K152" s="77">
        <v>5067</v>
      </c>
      <c r="L152" s="79" t="s">
        <v>64</v>
      </c>
      <c r="M152" s="74">
        <f t="shared" si="15"/>
        <v>0.50670000000000004</v>
      </c>
      <c r="N152" s="77">
        <v>5436</v>
      </c>
      <c r="O152" s="79" t="s">
        <v>64</v>
      </c>
      <c r="P152" s="74">
        <f t="shared" si="16"/>
        <v>0.54359999999999997</v>
      </c>
    </row>
    <row r="153" spans="2:16">
      <c r="B153" s="89">
        <v>55</v>
      </c>
      <c r="C153" s="79" t="s">
        <v>65</v>
      </c>
      <c r="D153" s="74">
        <f t="shared" si="13"/>
        <v>1.375</v>
      </c>
      <c r="E153" s="91">
        <v>18.59</v>
      </c>
      <c r="F153" s="92">
        <v>3.0949999999999998E-2</v>
      </c>
      <c r="G153" s="88">
        <f t="shared" si="17"/>
        <v>18.620950000000001</v>
      </c>
      <c r="H153" s="77">
        <v>16</v>
      </c>
      <c r="I153" s="79" t="s">
        <v>66</v>
      </c>
      <c r="J153" s="76">
        <f t="shared" si="14"/>
        <v>16</v>
      </c>
      <c r="K153" s="77">
        <v>5348</v>
      </c>
      <c r="L153" s="79" t="s">
        <v>64</v>
      </c>
      <c r="M153" s="74">
        <f t="shared" si="15"/>
        <v>0.53479999999999994</v>
      </c>
      <c r="N153" s="77">
        <v>5547</v>
      </c>
      <c r="O153" s="79" t="s">
        <v>64</v>
      </c>
      <c r="P153" s="74">
        <f t="shared" si="16"/>
        <v>0.55469999999999997</v>
      </c>
    </row>
    <row r="154" spans="2:16">
      <c r="B154" s="89">
        <v>60</v>
      </c>
      <c r="C154" s="79" t="s">
        <v>65</v>
      </c>
      <c r="D154" s="74">
        <f t="shared" si="13"/>
        <v>1.5</v>
      </c>
      <c r="E154" s="91">
        <v>18.510000000000002</v>
      </c>
      <c r="F154" s="92">
        <v>2.8740000000000002E-2</v>
      </c>
      <c r="G154" s="88">
        <f t="shared" si="17"/>
        <v>18.538740000000001</v>
      </c>
      <c r="H154" s="77">
        <v>17.16</v>
      </c>
      <c r="I154" s="79" t="s">
        <v>66</v>
      </c>
      <c r="J154" s="76">
        <f t="shared" si="14"/>
        <v>17.16</v>
      </c>
      <c r="K154" s="77">
        <v>5616</v>
      </c>
      <c r="L154" s="79" t="s">
        <v>64</v>
      </c>
      <c r="M154" s="74">
        <f t="shared" si="15"/>
        <v>0.56159999999999999</v>
      </c>
      <c r="N154" s="77">
        <v>5653</v>
      </c>
      <c r="O154" s="79" t="s">
        <v>64</v>
      </c>
      <c r="P154" s="74">
        <f t="shared" si="16"/>
        <v>0.56529999999999991</v>
      </c>
    </row>
    <row r="155" spans="2:16">
      <c r="B155" s="89">
        <v>65</v>
      </c>
      <c r="C155" s="79" t="s">
        <v>65</v>
      </c>
      <c r="D155" s="74">
        <f t="shared" si="13"/>
        <v>1.625</v>
      </c>
      <c r="E155" s="91">
        <v>18.420000000000002</v>
      </c>
      <c r="F155" s="92">
        <v>2.6849999999999999E-2</v>
      </c>
      <c r="G155" s="88">
        <f t="shared" si="17"/>
        <v>18.446850000000001</v>
      </c>
      <c r="H155" s="77">
        <v>18.329999999999998</v>
      </c>
      <c r="I155" s="79" t="s">
        <v>66</v>
      </c>
      <c r="J155" s="76">
        <f t="shared" si="14"/>
        <v>18.329999999999998</v>
      </c>
      <c r="K155" s="77">
        <v>5874</v>
      </c>
      <c r="L155" s="79" t="s">
        <v>64</v>
      </c>
      <c r="M155" s="74">
        <f t="shared" si="15"/>
        <v>0.58739999999999992</v>
      </c>
      <c r="N155" s="77">
        <v>5755</v>
      </c>
      <c r="O155" s="79" t="s">
        <v>64</v>
      </c>
      <c r="P155" s="74">
        <f t="shared" si="16"/>
        <v>0.57550000000000001</v>
      </c>
    </row>
    <row r="156" spans="2:16">
      <c r="B156" s="89">
        <v>70</v>
      </c>
      <c r="C156" s="79" t="s">
        <v>65</v>
      </c>
      <c r="D156" s="74">
        <f t="shared" si="13"/>
        <v>1.75</v>
      </c>
      <c r="E156" s="91">
        <v>18.3</v>
      </c>
      <c r="F156" s="92">
        <v>2.52E-2</v>
      </c>
      <c r="G156" s="88">
        <f t="shared" si="17"/>
        <v>18.325200000000002</v>
      </c>
      <c r="H156" s="77">
        <v>19.5</v>
      </c>
      <c r="I156" s="79" t="s">
        <v>66</v>
      </c>
      <c r="J156" s="76">
        <f t="shared" si="14"/>
        <v>19.5</v>
      </c>
      <c r="K156" s="77">
        <v>6123</v>
      </c>
      <c r="L156" s="79" t="s">
        <v>64</v>
      </c>
      <c r="M156" s="74">
        <f t="shared" si="15"/>
        <v>0.61230000000000007</v>
      </c>
      <c r="N156" s="77">
        <v>5855</v>
      </c>
      <c r="O156" s="79" t="s">
        <v>64</v>
      </c>
      <c r="P156" s="74">
        <f t="shared" si="16"/>
        <v>0.58550000000000002</v>
      </c>
    </row>
    <row r="157" spans="2:16">
      <c r="B157" s="89">
        <v>80</v>
      </c>
      <c r="C157" s="79" t="s">
        <v>65</v>
      </c>
      <c r="D157" s="74">
        <f t="shared" si="13"/>
        <v>2</v>
      </c>
      <c r="E157" s="91">
        <v>18.04</v>
      </c>
      <c r="F157" s="92">
        <v>2.248E-2</v>
      </c>
      <c r="G157" s="88">
        <f t="shared" si="17"/>
        <v>18.062480000000001</v>
      </c>
      <c r="H157" s="77">
        <v>21.86</v>
      </c>
      <c r="I157" s="79" t="s">
        <v>66</v>
      </c>
      <c r="J157" s="76">
        <f t="shared" si="14"/>
        <v>21.86</v>
      </c>
      <c r="K157" s="77">
        <v>7013</v>
      </c>
      <c r="L157" s="79" t="s">
        <v>64</v>
      </c>
      <c r="M157" s="74">
        <f t="shared" si="15"/>
        <v>0.70130000000000003</v>
      </c>
      <c r="N157" s="77">
        <v>6048</v>
      </c>
      <c r="O157" s="79" t="s">
        <v>64</v>
      </c>
      <c r="P157" s="74">
        <f t="shared" si="16"/>
        <v>0.6048</v>
      </c>
    </row>
    <row r="158" spans="2:16">
      <c r="B158" s="89">
        <v>90</v>
      </c>
      <c r="C158" s="79" t="s">
        <v>65</v>
      </c>
      <c r="D158" s="74">
        <f t="shared" si="13"/>
        <v>2.25</v>
      </c>
      <c r="E158" s="91">
        <v>17.690000000000001</v>
      </c>
      <c r="F158" s="92">
        <v>2.0320000000000001E-2</v>
      </c>
      <c r="G158" s="88">
        <f t="shared" si="17"/>
        <v>17.710320000000003</v>
      </c>
      <c r="H158" s="77">
        <v>24.27</v>
      </c>
      <c r="I158" s="79" t="s">
        <v>66</v>
      </c>
      <c r="J158" s="76">
        <f t="shared" si="14"/>
        <v>24.27</v>
      </c>
      <c r="K158" s="77">
        <v>7828</v>
      </c>
      <c r="L158" s="79" t="s">
        <v>64</v>
      </c>
      <c r="M158" s="74">
        <f t="shared" si="15"/>
        <v>0.78280000000000005</v>
      </c>
      <c r="N158" s="77">
        <v>6235</v>
      </c>
      <c r="O158" s="79" t="s">
        <v>64</v>
      </c>
      <c r="P158" s="74">
        <f t="shared" si="16"/>
        <v>0.62350000000000005</v>
      </c>
    </row>
    <row r="159" spans="2:16">
      <c r="B159" s="89">
        <v>100</v>
      </c>
      <c r="C159" s="79" t="s">
        <v>65</v>
      </c>
      <c r="D159" s="74">
        <f t="shared" si="13"/>
        <v>2.5</v>
      </c>
      <c r="E159" s="91">
        <v>17.190000000000001</v>
      </c>
      <c r="F159" s="92">
        <v>1.8550000000000001E-2</v>
      </c>
      <c r="G159" s="88">
        <f t="shared" si="17"/>
        <v>17.208550000000002</v>
      </c>
      <c r="H159" s="77">
        <v>26.74</v>
      </c>
      <c r="I159" s="79" t="s">
        <v>66</v>
      </c>
      <c r="J159" s="76">
        <f t="shared" si="14"/>
        <v>26.74</v>
      </c>
      <c r="K159" s="77">
        <v>8600</v>
      </c>
      <c r="L159" s="79" t="s">
        <v>64</v>
      </c>
      <c r="M159" s="74">
        <f t="shared" si="15"/>
        <v>0.86</v>
      </c>
      <c r="N159" s="77">
        <v>6420</v>
      </c>
      <c r="O159" s="79" t="s">
        <v>64</v>
      </c>
      <c r="P159" s="74">
        <f t="shared" si="16"/>
        <v>0.64200000000000002</v>
      </c>
    </row>
    <row r="160" spans="2:16">
      <c r="B160" s="89">
        <v>110</v>
      </c>
      <c r="C160" s="79" t="s">
        <v>65</v>
      </c>
      <c r="D160" s="74">
        <f t="shared" si="13"/>
        <v>2.75</v>
      </c>
      <c r="E160" s="91">
        <v>16.8</v>
      </c>
      <c r="F160" s="92">
        <v>1.7090000000000001E-2</v>
      </c>
      <c r="G160" s="88">
        <f t="shared" si="17"/>
        <v>16.81709</v>
      </c>
      <c r="H160" s="77">
        <v>29.27</v>
      </c>
      <c r="I160" s="79" t="s">
        <v>66</v>
      </c>
      <c r="J160" s="76">
        <f t="shared" si="14"/>
        <v>29.27</v>
      </c>
      <c r="K160" s="77">
        <v>9344</v>
      </c>
      <c r="L160" s="79" t="s">
        <v>64</v>
      </c>
      <c r="M160" s="74">
        <f t="shared" si="15"/>
        <v>0.9343999999999999</v>
      </c>
      <c r="N160" s="77">
        <v>6604</v>
      </c>
      <c r="O160" s="79" t="s">
        <v>64</v>
      </c>
      <c r="P160" s="74">
        <f t="shared" si="16"/>
        <v>0.66039999999999999</v>
      </c>
    </row>
    <row r="161" spans="2:16">
      <c r="B161" s="89">
        <v>120</v>
      </c>
      <c r="C161" s="79" t="s">
        <v>65</v>
      </c>
      <c r="D161" s="74">
        <f t="shared" si="13"/>
        <v>3</v>
      </c>
      <c r="E161" s="91">
        <v>16.41</v>
      </c>
      <c r="F161" s="92">
        <v>1.585E-2</v>
      </c>
      <c r="G161" s="88">
        <f t="shared" si="17"/>
        <v>16.425850000000001</v>
      </c>
      <c r="H161" s="77">
        <v>31.86</v>
      </c>
      <c r="I161" s="79" t="s">
        <v>66</v>
      </c>
      <c r="J161" s="76">
        <f t="shared" si="14"/>
        <v>31.86</v>
      </c>
      <c r="K161" s="77">
        <v>1.01</v>
      </c>
      <c r="L161" s="78" t="s">
        <v>66</v>
      </c>
      <c r="M161" s="76">
        <f t="shared" ref="M161:M177" si="18">K161</f>
        <v>1.01</v>
      </c>
      <c r="N161" s="77">
        <v>6788</v>
      </c>
      <c r="O161" s="79" t="s">
        <v>64</v>
      </c>
      <c r="P161" s="74">
        <f t="shared" si="16"/>
        <v>0.67880000000000007</v>
      </c>
    </row>
    <row r="162" spans="2:16">
      <c r="B162" s="89">
        <v>130</v>
      </c>
      <c r="C162" s="79" t="s">
        <v>65</v>
      </c>
      <c r="D162" s="74">
        <f t="shared" si="13"/>
        <v>3.25</v>
      </c>
      <c r="E162" s="91">
        <v>16.03</v>
      </c>
      <c r="F162" s="92">
        <v>1.4789999999999999E-2</v>
      </c>
      <c r="G162" s="88">
        <f t="shared" si="17"/>
        <v>16.044790000000003</v>
      </c>
      <c r="H162" s="77">
        <v>34.520000000000003</v>
      </c>
      <c r="I162" s="79" t="s">
        <v>66</v>
      </c>
      <c r="J162" s="76">
        <f t="shared" si="14"/>
        <v>34.520000000000003</v>
      </c>
      <c r="K162" s="77">
        <v>1.08</v>
      </c>
      <c r="L162" s="79" t="s">
        <v>66</v>
      </c>
      <c r="M162" s="76">
        <f t="shared" si="18"/>
        <v>1.08</v>
      </c>
      <c r="N162" s="77">
        <v>6972</v>
      </c>
      <c r="O162" s="79" t="s">
        <v>64</v>
      </c>
      <c r="P162" s="74">
        <f t="shared" si="16"/>
        <v>0.69720000000000004</v>
      </c>
    </row>
    <row r="163" spans="2:16">
      <c r="B163" s="89">
        <v>140</v>
      </c>
      <c r="C163" s="79" t="s">
        <v>65</v>
      </c>
      <c r="D163" s="74">
        <f t="shared" si="13"/>
        <v>3.5</v>
      </c>
      <c r="E163" s="91">
        <v>15.66</v>
      </c>
      <c r="F163" s="92">
        <v>1.387E-2</v>
      </c>
      <c r="G163" s="88">
        <f t="shared" si="17"/>
        <v>15.673870000000001</v>
      </c>
      <c r="H163" s="77">
        <v>37.229999999999997</v>
      </c>
      <c r="I163" s="79" t="s">
        <v>66</v>
      </c>
      <c r="J163" s="76">
        <f t="shared" si="14"/>
        <v>37.229999999999997</v>
      </c>
      <c r="K163" s="77">
        <v>1.1499999999999999</v>
      </c>
      <c r="L163" s="79" t="s">
        <v>66</v>
      </c>
      <c r="M163" s="76">
        <f t="shared" si="18"/>
        <v>1.1499999999999999</v>
      </c>
      <c r="N163" s="77">
        <v>7158</v>
      </c>
      <c r="O163" s="79" t="s">
        <v>64</v>
      </c>
      <c r="P163" s="74">
        <f t="shared" si="16"/>
        <v>0.71579999999999999</v>
      </c>
    </row>
    <row r="164" spans="2:16">
      <c r="B164" s="89">
        <v>150</v>
      </c>
      <c r="C164" s="79" t="s">
        <v>65</v>
      </c>
      <c r="D164" s="74">
        <f t="shared" si="13"/>
        <v>3.75</v>
      </c>
      <c r="E164" s="91">
        <v>15.31</v>
      </c>
      <c r="F164" s="92">
        <v>1.306E-2</v>
      </c>
      <c r="G164" s="88">
        <f t="shared" si="17"/>
        <v>15.32306</v>
      </c>
      <c r="H164" s="77">
        <v>40.01</v>
      </c>
      <c r="I164" s="79" t="s">
        <v>66</v>
      </c>
      <c r="J164" s="76">
        <f t="shared" si="14"/>
        <v>40.01</v>
      </c>
      <c r="K164" s="77">
        <v>1.21</v>
      </c>
      <c r="L164" s="79" t="s">
        <v>66</v>
      </c>
      <c r="M164" s="76">
        <f t="shared" si="18"/>
        <v>1.21</v>
      </c>
      <c r="N164" s="77">
        <v>7345</v>
      </c>
      <c r="O164" s="79" t="s">
        <v>64</v>
      </c>
      <c r="P164" s="74">
        <f t="shared" si="16"/>
        <v>0.73449999999999993</v>
      </c>
    </row>
    <row r="165" spans="2:16">
      <c r="B165" s="89">
        <v>160</v>
      </c>
      <c r="C165" s="79" t="s">
        <v>65</v>
      </c>
      <c r="D165" s="74">
        <f t="shared" si="13"/>
        <v>4</v>
      </c>
      <c r="E165" s="91">
        <v>14.97</v>
      </c>
      <c r="F165" s="92">
        <v>1.235E-2</v>
      </c>
      <c r="G165" s="88">
        <f t="shared" si="17"/>
        <v>14.98235</v>
      </c>
      <c r="H165" s="77">
        <v>42.85</v>
      </c>
      <c r="I165" s="79" t="s">
        <v>66</v>
      </c>
      <c r="J165" s="76">
        <f t="shared" si="14"/>
        <v>42.85</v>
      </c>
      <c r="K165" s="77">
        <v>1.28</v>
      </c>
      <c r="L165" s="79" t="s">
        <v>66</v>
      </c>
      <c r="M165" s="76">
        <f t="shared" si="18"/>
        <v>1.28</v>
      </c>
      <c r="N165" s="77">
        <v>7535</v>
      </c>
      <c r="O165" s="79" t="s">
        <v>64</v>
      </c>
      <c r="P165" s="74">
        <f t="shared" si="16"/>
        <v>0.75350000000000006</v>
      </c>
    </row>
    <row r="166" spans="2:16">
      <c r="B166" s="89">
        <v>170</v>
      </c>
      <c r="C166" s="79" t="s">
        <v>65</v>
      </c>
      <c r="D166" s="74">
        <f t="shared" si="13"/>
        <v>4.25</v>
      </c>
      <c r="E166" s="91">
        <v>14.64</v>
      </c>
      <c r="F166" s="92">
        <v>1.171E-2</v>
      </c>
      <c r="G166" s="88">
        <f t="shared" si="17"/>
        <v>14.651710000000001</v>
      </c>
      <c r="H166" s="77">
        <v>45.76</v>
      </c>
      <c r="I166" s="79" t="s">
        <v>66</v>
      </c>
      <c r="J166" s="76">
        <f t="shared" si="14"/>
        <v>45.76</v>
      </c>
      <c r="K166" s="77">
        <v>1.35</v>
      </c>
      <c r="L166" s="79" t="s">
        <v>66</v>
      </c>
      <c r="M166" s="76">
        <f t="shared" si="18"/>
        <v>1.35</v>
      </c>
      <c r="N166" s="77">
        <v>7727</v>
      </c>
      <c r="O166" s="79" t="s">
        <v>64</v>
      </c>
      <c r="P166" s="74">
        <f t="shared" si="16"/>
        <v>0.77270000000000005</v>
      </c>
    </row>
    <row r="167" spans="2:16">
      <c r="B167" s="89">
        <v>180</v>
      </c>
      <c r="C167" s="79" t="s">
        <v>65</v>
      </c>
      <c r="D167" s="74">
        <f t="shared" si="13"/>
        <v>4.5</v>
      </c>
      <c r="E167" s="91">
        <v>14.33</v>
      </c>
      <c r="F167" s="92">
        <v>1.1140000000000001E-2</v>
      </c>
      <c r="G167" s="88">
        <f t="shared" si="17"/>
        <v>14.341139999999999</v>
      </c>
      <c r="H167" s="77">
        <v>48.73</v>
      </c>
      <c r="I167" s="79" t="s">
        <v>66</v>
      </c>
      <c r="J167" s="76">
        <f t="shared" si="14"/>
        <v>48.73</v>
      </c>
      <c r="K167" s="77">
        <v>1.41</v>
      </c>
      <c r="L167" s="79" t="s">
        <v>66</v>
      </c>
      <c r="M167" s="76">
        <f t="shared" si="18"/>
        <v>1.41</v>
      </c>
      <c r="N167" s="77">
        <v>7922</v>
      </c>
      <c r="O167" s="79" t="s">
        <v>64</v>
      </c>
      <c r="P167" s="74">
        <f t="shared" si="16"/>
        <v>0.79220000000000002</v>
      </c>
    </row>
    <row r="168" spans="2:16">
      <c r="B168" s="89">
        <v>200</v>
      </c>
      <c r="C168" s="79" t="s">
        <v>65</v>
      </c>
      <c r="D168" s="74">
        <f t="shared" si="13"/>
        <v>5</v>
      </c>
      <c r="E168" s="91">
        <v>13.74</v>
      </c>
      <c r="F168" s="92">
        <v>1.0160000000000001E-2</v>
      </c>
      <c r="G168" s="88">
        <f t="shared" si="17"/>
        <v>13.750160000000001</v>
      </c>
      <c r="H168" s="77">
        <v>54.87</v>
      </c>
      <c r="I168" s="79" t="s">
        <v>66</v>
      </c>
      <c r="J168" s="76">
        <f t="shared" si="14"/>
        <v>54.87</v>
      </c>
      <c r="K168" s="77">
        <v>1.66</v>
      </c>
      <c r="L168" s="79" t="s">
        <v>66</v>
      </c>
      <c r="M168" s="76">
        <f t="shared" si="18"/>
        <v>1.66</v>
      </c>
      <c r="N168" s="77">
        <v>8320</v>
      </c>
      <c r="O168" s="79" t="s">
        <v>64</v>
      </c>
      <c r="P168" s="74">
        <f t="shared" si="16"/>
        <v>0.83200000000000007</v>
      </c>
    </row>
    <row r="169" spans="2:16">
      <c r="B169" s="89">
        <v>225</v>
      </c>
      <c r="C169" s="79" t="s">
        <v>65</v>
      </c>
      <c r="D169" s="74">
        <f t="shared" si="13"/>
        <v>5.625</v>
      </c>
      <c r="E169" s="91">
        <v>13.06</v>
      </c>
      <c r="F169" s="92">
        <v>9.1680000000000008E-3</v>
      </c>
      <c r="G169" s="88">
        <f t="shared" si="17"/>
        <v>13.069168000000001</v>
      </c>
      <c r="H169" s="77">
        <v>62.91</v>
      </c>
      <c r="I169" s="79" t="s">
        <v>66</v>
      </c>
      <c r="J169" s="76">
        <f t="shared" si="14"/>
        <v>62.91</v>
      </c>
      <c r="K169" s="77">
        <v>2.02</v>
      </c>
      <c r="L169" s="79" t="s">
        <v>66</v>
      </c>
      <c r="M169" s="76">
        <f t="shared" si="18"/>
        <v>2.02</v>
      </c>
      <c r="N169" s="77">
        <v>8836</v>
      </c>
      <c r="O169" s="79" t="s">
        <v>64</v>
      </c>
      <c r="P169" s="74">
        <f t="shared" si="16"/>
        <v>0.88360000000000005</v>
      </c>
    </row>
    <row r="170" spans="2:16">
      <c r="B170" s="89">
        <v>250</v>
      </c>
      <c r="C170" s="79" t="s">
        <v>65</v>
      </c>
      <c r="D170" s="74">
        <f t="shared" si="13"/>
        <v>6.25</v>
      </c>
      <c r="E170" s="91">
        <v>12.45</v>
      </c>
      <c r="F170" s="92">
        <v>8.3590000000000001E-3</v>
      </c>
      <c r="G170" s="88">
        <f t="shared" si="17"/>
        <v>12.458359</v>
      </c>
      <c r="H170" s="77">
        <v>71.349999999999994</v>
      </c>
      <c r="I170" s="79" t="s">
        <v>66</v>
      </c>
      <c r="J170" s="76">
        <f t="shared" si="14"/>
        <v>71.349999999999994</v>
      </c>
      <c r="K170" s="77">
        <v>2.35</v>
      </c>
      <c r="L170" s="79" t="s">
        <v>66</v>
      </c>
      <c r="M170" s="76">
        <f t="shared" si="18"/>
        <v>2.35</v>
      </c>
      <c r="N170" s="77">
        <v>9373</v>
      </c>
      <c r="O170" s="79" t="s">
        <v>64</v>
      </c>
      <c r="P170" s="74">
        <f t="shared" si="16"/>
        <v>0.93729999999999991</v>
      </c>
    </row>
    <row r="171" spans="2:16">
      <c r="B171" s="89">
        <v>275</v>
      </c>
      <c r="C171" s="79" t="s">
        <v>65</v>
      </c>
      <c r="D171" s="74">
        <f t="shared" si="13"/>
        <v>6.875</v>
      </c>
      <c r="E171" s="91">
        <v>11.89</v>
      </c>
      <c r="F171" s="92">
        <v>7.6870000000000003E-3</v>
      </c>
      <c r="G171" s="88">
        <f t="shared" si="17"/>
        <v>11.897687000000001</v>
      </c>
      <c r="H171" s="77">
        <v>80.2</v>
      </c>
      <c r="I171" s="79" t="s">
        <v>66</v>
      </c>
      <c r="J171" s="76">
        <f t="shared" si="14"/>
        <v>80.2</v>
      </c>
      <c r="K171" s="77">
        <v>2.67</v>
      </c>
      <c r="L171" s="79" t="s">
        <v>66</v>
      </c>
      <c r="M171" s="76">
        <f t="shared" si="18"/>
        <v>2.67</v>
      </c>
      <c r="N171" s="77">
        <v>9933</v>
      </c>
      <c r="O171" s="79" t="s">
        <v>64</v>
      </c>
      <c r="P171" s="74">
        <f t="shared" si="16"/>
        <v>0.99329999999999996</v>
      </c>
    </row>
    <row r="172" spans="2:16">
      <c r="B172" s="89">
        <v>300</v>
      </c>
      <c r="C172" s="79" t="s">
        <v>65</v>
      </c>
      <c r="D172" s="74">
        <f t="shared" si="13"/>
        <v>7.5</v>
      </c>
      <c r="E172" s="91">
        <v>11.38</v>
      </c>
      <c r="F172" s="92">
        <v>7.1209999999999997E-3</v>
      </c>
      <c r="G172" s="88">
        <f t="shared" si="17"/>
        <v>11.387121</v>
      </c>
      <c r="H172" s="77">
        <v>89.45</v>
      </c>
      <c r="I172" s="79" t="s">
        <v>66</v>
      </c>
      <c r="J172" s="76">
        <f t="shared" si="14"/>
        <v>89.45</v>
      </c>
      <c r="K172" s="77">
        <v>2.98</v>
      </c>
      <c r="L172" s="79" t="s">
        <v>66</v>
      </c>
      <c r="M172" s="76">
        <f t="shared" si="18"/>
        <v>2.98</v>
      </c>
      <c r="N172" s="77">
        <v>1.05</v>
      </c>
      <c r="O172" s="78" t="s">
        <v>66</v>
      </c>
      <c r="P172" s="76">
        <f t="shared" ref="P172:P189" si="19">N172</f>
        <v>1.05</v>
      </c>
    </row>
    <row r="173" spans="2:16">
      <c r="B173" s="89">
        <v>325</v>
      </c>
      <c r="C173" s="79" t="s">
        <v>65</v>
      </c>
      <c r="D173" s="74">
        <f t="shared" si="13"/>
        <v>8.125</v>
      </c>
      <c r="E173" s="91">
        <v>10.92</v>
      </c>
      <c r="F173" s="92">
        <v>6.6360000000000004E-3</v>
      </c>
      <c r="G173" s="88">
        <f t="shared" si="17"/>
        <v>10.926636</v>
      </c>
      <c r="H173" s="77">
        <v>99.1</v>
      </c>
      <c r="I173" s="79" t="s">
        <v>66</v>
      </c>
      <c r="J173" s="76">
        <f t="shared" si="14"/>
        <v>99.1</v>
      </c>
      <c r="K173" s="77">
        <v>3.28</v>
      </c>
      <c r="L173" s="79" t="s">
        <v>66</v>
      </c>
      <c r="M173" s="76">
        <f t="shared" si="18"/>
        <v>3.28</v>
      </c>
      <c r="N173" s="77">
        <v>1.1100000000000001</v>
      </c>
      <c r="O173" s="79" t="s">
        <v>66</v>
      </c>
      <c r="P173" s="76">
        <f t="shared" si="19"/>
        <v>1.1100000000000001</v>
      </c>
    </row>
    <row r="174" spans="2:16">
      <c r="B174" s="89">
        <v>350</v>
      </c>
      <c r="C174" s="79" t="s">
        <v>65</v>
      </c>
      <c r="D174" s="74">
        <f t="shared" si="13"/>
        <v>8.75</v>
      </c>
      <c r="E174" s="91">
        <v>10.49</v>
      </c>
      <c r="F174" s="92">
        <v>6.2160000000000002E-3</v>
      </c>
      <c r="G174" s="88">
        <f t="shared" si="17"/>
        <v>10.496216</v>
      </c>
      <c r="H174" s="77">
        <v>109.16</v>
      </c>
      <c r="I174" s="79" t="s">
        <v>66</v>
      </c>
      <c r="J174" s="76">
        <f t="shared" si="14"/>
        <v>109.16</v>
      </c>
      <c r="K174" s="77">
        <v>3.58</v>
      </c>
      <c r="L174" s="79" t="s">
        <v>66</v>
      </c>
      <c r="M174" s="76">
        <f t="shared" si="18"/>
        <v>3.58</v>
      </c>
      <c r="N174" s="77">
        <v>1.18</v>
      </c>
      <c r="O174" s="79" t="s">
        <v>66</v>
      </c>
      <c r="P174" s="76">
        <f t="shared" si="19"/>
        <v>1.18</v>
      </c>
    </row>
    <row r="175" spans="2:16">
      <c r="B175" s="89">
        <v>375</v>
      </c>
      <c r="C175" s="79" t="s">
        <v>65</v>
      </c>
      <c r="D175" s="74">
        <f t="shared" ref="D175:D184" si="20">B175/$C$5</f>
        <v>9.375</v>
      </c>
      <c r="E175" s="91">
        <v>10.1</v>
      </c>
      <c r="F175" s="92">
        <v>5.8479999999999999E-3</v>
      </c>
      <c r="G175" s="88">
        <f t="shared" si="17"/>
        <v>10.105848</v>
      </c>
      <c r="H175" s="77">
        <v>119.62</v>
      </c>
      <c r="I175" s="79" t="s">
        <v>66</v>
      </c>
      <c r="J175" s="76">
        <f t="shared" si="14"/>
        <v>119.62</v>
      </c>
      <c r="K175" s="77">
        <v>3.88</v>
      </c>
      <c r="L175" s="79" t="s">
        <v>66</v>
      </c>
      <c r="M175" s="76">
        <f t="shared" si="18"/>
        <v>3.88</v>
      </c>
      <c r="N175" s="77">
        <v>1.24</v>
      </c>
      <c r="O175" s="79" t="s">
        <v>66</v>
      </c>
      <c r="P175" s="76">
        <f t="shared" si="19"/>
        <v>1.24</v>
      </c>
    </row>
    <row r="176" spans="2:16">
      <c r="B176" s="89">
        <v>400</v>
      </c>
      <c r="C176" s="79" t="s">
        <v>65</v>
      </c>
      <c r="D176" s="74">
        <f t="shared" si="20"/>
        <v>10</v>
      </c>
      <c r="E176" s="91">
        <v>9.74</v>
      </c>
      <c r="F176" s="92">
        <v>5.5240000000000003E-3</v>
      </c>
      <c r="G176" s="88">
        <f t="shared" si="17"/>
        <v>9.7455239999999996</v>
      </c>
      <c r="H176" s="77">
        <v>130.47</v>
      </c>
      <c r="I176" s="79" t="s">
        <v>66</v>
      </c>
      <c r="J176" s="76">
        <f t="shared" si="14"/>
        <v>130.47</v>
      </c>
      <c r="K176" s="77">
        <v>4.18</v>
      </c>
      <c r="L176" s="79" t="s">
        <v>66</v>
      </c>
      <c r="M176" s="76">
        <f t="shared" si="18"/>
        <v>4.18</v>
      </c>
      <c r="N176" s="77">
        <v>1.31</v>
      </c>
      <c r="O176" s="79" t="s">
        <v>66</v>
      </c>
      <c r="P176" s="76">
        <f t="shared" si="19"/>
        <v>1.31</v>
      </c>
    </row>
    <row r="177" spans="1:16">
      <c r="A177" s="4"/>
      <c r="B177" s="89">
        <v>450</v>
      </c>
      <c r="C177" s="79" t="s">
        <v>65</v>
      </c>
      <c r="D177" s="74">
        <f t="shared" si="20"/>
        <v>11.25</v>
      </c>
      <c r="E177" s="91">
        <v>9.0920000000000005</v>
      </c>
      <c r="F177" s="92">
        <v>4.9769999999999997E-3</v>
      </c>
      <c r="G177" s="88">
        <f t="shared" si="17"/>
        <v>9.0969770000000008</v>
      </c>
      <c r="H177" s="77">
        <v>153.35</v>
      </c>
      <c r="I177" s="79" t="s">
        <v>66</v>
      </c>
      <c r="J177" s="76">
        <f t="shared" si="14"/>
        <v>153.35</v>
      </c>
      <c r="K177" s="77">
        <v>5.29</v>
      </c>
      <c r="L177" s="79" t="s">
        <v>66</v>
      </c>
      <c r="M177" s="76">
        <f t="shared" si="18"/>
        <v>5.29</v>
      </c>
      <c r="N177" s="77">
        <v>1.45</v>
      </c>
      <c r="O177" s="79" t="s">
        <v>66</v>
      </c>
      <c r="P177" s="76">
        <f t="shared" si="19"/>
        <v>1.45</v>
      </c>
    </row>
    <row r="178" spans="1:16">
      <c r="B178" s="77">
        <v>500</v>
      </c>
      <c r="C178" s="79" t="s">
        <v>65</v>
      </c>
      <c r="D178" s="74">
        <f t="shared" si="20"/>
        <v>12.5</v>
      </c>
      <c r="E178" s="91">
        <v>8.5299999999999994</v>
      </c>
      <c r="F178" s="92">
        <v>4.5329999999999997E-3</v>
      </c>
      <c r="G178" s="88">
        <f t="shared" si="17"/>
        <v>8.5345329999999997</v>
      </c>
      <c r="H178" s="77">
        <v>177.81</v>
      </c>
      <c r="I178" s="79" t="s">
        <v>66</v>
      </c>
      <c r="J178" s="76">
        <f t="shared" si="14"/>
        <v>177.81</v>
      </c>
      <c r="K178" s="77">
        <v>6.33</v>
      </c>
      <c r="L178" s="79" t="s">
        <v>66</v>
      </c>
      <c r="M178" s="76">
        <f t="shared" ref="M178:M210" si="21">K178</f>
        <v>6.33</v>
      </c>
      <c r="N178" s="77">
        <v>1.6</v>
      </c>
      <c r="O178" s="79" t="s">
        <v>66</v>
      </c>
      <c r="P178" s="76">
        <f t="shared" si="19"/>
        <v>1.6</v>
      </c>
    </row>
    <row r="179" spans="1:16">
      <c r="B179" s="89">
        <v>550</v>
      </c>
      <c r="C179" s="90" t="s">
        <v>65</v>
      </c>
      <c r="D179" s="74">
        <f t="shared" si="20"/>
        <v>13.75</v>
      </c>
      <c r="E179" s="91">
        <v>8.0370000000000008</v>
      </c>
      <c r="F179" s="92">
        <v>4.1650000000000003E-3</v>
      </c>
      <c r="G179" s="88">
        <f t="shared" si="17"/>
        <v>8.0411650000000012</v>
      </c>
      <c r="H179" s="77">
        <v>203.82</v>
      </c>
      <c r="I179" s="79" t="s">
        <v>66</v>
      </c>
      <c r="J179" s="76">
        <f t="shared" si="14"/>
        <v>203.82</v>
      </c>
      <c r="K179" s="77">
        <v>7.33</v>
      </c>
      <c r="L179" s="79" t="s">
        <v>66</v>
      </c>
      <c r="M179" s="76">
        <f t="shared" si="21"/>
        <v>7.33</v>
      </c>
      <c r="N179" s="77">
        <v>1.76</v>
      </c>
      <c r="O179" s="79" t="s">
        <v>66</v>
      </c>
      <c r="P179" s="76">
        <f t="shared" si="19"/>
        <v>1.76</v>
      </c>
    </row>
    <row r="180" spans="1:16">
      <c r="B180" s="89">
        <v>600</v>
      </c>
      <c r="C180" s="90" t="s">
        <v>65</v>
      </c>
      <c r="D180" s="74">
        <f t="shared" si="20"/>
        <v>15</v>
      </c>
      <c r="E180" s="91">
        <v>7.601</v>
      </c>
      <c r="F180" s="92">
        <v>3.8549999999999999E-3</v>
      </c>
      <c r="G180" s="88">
        <f t="shared" si="17"/>
        <v>7.6048549999999997</v>
      </c>
      <c r="H180" s="77">
        <v>231.37</v>
      </c>
      <c r="I180" s="79" t="s">
        <v>66</v>
      </c>
      <c r="J180" s="76">
        <f t="shared" si="14"/>
        <v>231.37</v>
      </c>
      <c r="K180" s="77">
        <v>8.31</v>
      </c>
      <c r="L180" s="79" t="s">
        <v>66</v>
      </c>
      <c r="M180" s="76">
        <f t="shared" si="21"/>
        <v>8.31</v>
      </c>
      <c r="N180" s="77">
        <v>1.93</v>
      </c>
      <c r="O180" s="79" t="s">
        <v>66</v>
      </c>
      <c r="P180" s="76">
        <f t="shared" si="19"/>
        <v>1.93</v>
      </c>
    </row>
    <row r="181" spans="1:16">
      <c r="B181" s="89">
        <v>650</v>
      </c>
      <c r="C181" s="90" t="s">
        <v>65</v>
      </c>
      <c r="D181" s="74">
        <f t="shared" si="20"/>
        <v>16.25</v>
      </c>
      <c r="E181" s="91">
        <v>7.2130000000000001</v>
      </c>
      <c r="F181" s="92">
        <v>3.5899999999999999E-3</v>
      </c>
      <c r="G181" s="88">
        <f t="shared" si="17"/>
        <v>7.2165900000000001</v>
      </c>
      <c r="H181" s="77">
        <v>260.45999999999998</v>
      </c>
      <c r="I181" s="79" t="s">
        <v>66</v>
      </c>
      <c r="J181" s="76">
        <f t="shared" si="14"/>
        <v>260.45999999999998</v>
      </c>
      <c r="K181" s="77">
        <v>9.2799999999999994</v>
      </c>
      <c r="L181" s="79" t="s">
        <v>66</v>
      </c>
      <c r="M181" s="76">
        <f t="shared" si="21"/>
        <v>9.2799999999999994</v>
      </c>
      <c r="N181" s="77">
        <v>2.11</v>
      </c>
      <c r="O181" s="79" t="s">
        <v>66</v>
      </c>
      <c r="P181" s="76">
        <f t="shared" si="19"/>
        <v>2.11</v>
      </c>
    </row>
    <row r="182" spans="1:16">
      <c r="B182" s="89">
        <v>700</v>
      </c>
      <c r="C182" s="90" t="s">
        <v>65</v>
      </c>
      <c r="D182" s="74">
        <f t="shared" si="20"/>
        <v>17.5</v>
      </c>
      <c r="E182" s="91">
        <v>6.8650000000000002</v>
      </c>
      <c r="F182" s="92">
        <v>3.3600000000000001E-3</v>
      </c>
      <c r="G182" s="88">
        <f t="shared" si="17"/>
        <v>6.86836</v>
      </c>
      <c r="H182" s="77">
        <v>291.06</v>
      </c>
      <c r="I182" s="79" t="s">
        <v>66</v>
      </c>
      <c r="J182" s="76">
        <f t="shared" si="14"/>
        <v>291.06</v>
      </c>
      <c r="K182" s="77">
        <v>10.25</v>
      </c>
      <c r="L182" s="79" t="s">
        <v>66</v>
      </c>
      <c r="M182" s="76">
        <f t="shared" si="21"/>
        <v>10.25</v>
      </c>
      <c r="N182" s="77">
        <v>2.2999999999999998</v>
      </c>
      <c r="O182" s="79" t="s">
        <v>66</v>
      </c>
      <c r="P182" s="76">
        <f t="shared" si="19"/>
        <v>2.2999999999999998</v>
      </c>
    </row>
    <row r="183" spans="1:16">
      <c r="B183" s="89">
        <v>800</v>
      </c>
      <c r="C183" s="90" t="s">
        <v>65</v>
      </c>
      <c r="D183" s="74">
        <f t="shared" si="20"/>
        <v>20</v>
      </c>
      <c r="E183" s="91">
        <v>6.27</v>
      </c>
      <c r="F183" s="92">
        <v>2.983E-3</v>
      </c>
      <c r="G183" s="88">
        <f t="shared" si="17"/>
        <v>6.272983</v>
      </c>
      <c r="H183" s="77">
        <v>356.72</v>
      </c>
      <c r="I183" s="79" t="s">
        <v>66</v>
      </c>
      <c r="J183" s="76">
        <f t="shared" si="14"/>
        <v>356.72</v>
      </c>
      <c r="K183" s="77">
        <v>13.85</v>
      </c>
      <c r="L183" s="79" t="s">
        <v>66</v>
      </c>
      <c r="M183" s="76">
        <f t="shared" si="21"/>
        <v>13.85</v>
      </c>
      <c r="N183" s="77">
        <v>2.69</v>
      </c>
      <c r="O183" s="79" t="s">
        <v>66</v>
      </c>
      <c r="P183" s="76">
        <f t="shared" si="19"/>
        <v>2.69</v>
      </c>
    </row>
    <row r="184" spans="1:16">
      <c r="B184" s="89">
        <v>900</v>
      </c>
      <c r="C184" s="90" t="s">
        <v>65</v>
      </c>
      <c r="D184" s="74">
        <f t="shared" si="20"/>
        <v>22.5</v>
      </c>
      <c r="E184" s="91">
        <v>5.782</v>
      </c>
      <c r="F184" s="92">
        <v>2.6840000000000002E-3</v>
      </c>
      <c r="G184" s="88">
        <f t="shared" si="17"/>
        <v>5.7846840000000004</v>
      </c>
      <c r="H184" s="77">
        <v>428.27</v>
      </c>
      <c r="I184" s="79" t="s">
        <v>66</v>
      </c>
      <c r="J184" s="76">
        <f t="shared" si="14"/>
        <v>428.27</v>
      </c>
      <c r="K184" s="77">
        <v>17.170000000000002</v>
      </c>
      <c r="L184" s="79" t="s">
        <v>66</v>
      </c>
      <c r="M184" s="76">
        <f t="shared" si="21"/>
        <v>17.170000000000002</v>
      </c>
      <c r="N184" s="77">
        <v>3.13</v>
      </c>
      <c r="O184" s="79" t="s">
        <v>66</v>
      </c>
      <c r="P184" s="76">
        <f t="shared" si="19"/>
        <v>3.13</v>
      </c>
    </row>
    <row r="185" spans="1:16">
      <c r="B185" s="89">
        <v>1</v>
      </c>
      <c r="C185" s="93" t="s">
        <v>67</v>
      </c>
      <c r="D185" s="74">
        <f t="shared" ref="D185:D228" si="22">B185*1000/$C$5</f>
        <v>25</v>
      </c>
      <c r="E185" s="91">
        <v>5.3789999999999996</v>
      </c>
      <c r="F185" s="92">
        <v>2.4429999999999999E-3</v>
      </c>
      <c r="G185" s="88">
        <f t="shared" si="17"/>
        <v>5.381443</v>
      </c>
      <c r="H185" s="77">
        <v>505.52</v>
      </c>
      <c r="I185" s="79" t="s">
        <v>66</v>
      </c>
      <c r="J185" s="76">
        <f t="shared" ref="J185:J190" si="23">H185</f>
        <v>505.52</v>
      </c>
      <c r="K185" s="77">
        <v>20.37</v>
      </c>
      <c r="L185" s="79" t="s">
        <v>66</v>
      </c>
      <c r="M185" s="76">
        <f t="shared" si="21"/>
        <v>20.37</v>
      </c>
      <c r="N185" s="77">
        <v>3.59</v>
      </c>
      <c r="O185" s="79" t="s">
        <v>66</v>
      </c>
      <c r="P185" s="76">
        <f t="shared" si="19"/>
        <v>3.59</v>
      </c>
    </row>
    <row r="186" spans="1:16">
      <c r="B186" s="89">
        <v>1.1000000000000001</v>
      </c>
      <c r="C186" s="90" t="s">
        <v>67</v>
      </c>
      <c r="D186" s="74">
        <f t="shared" si="22"/>
        <v>27.5</v>
      </c>
      <c r="E186" s="91">
        <v>5.0449999999999999</v>
      </c>
      <c r="F186" s="92">
        <v>2.2430000000000002E-3</v>
      </c>
      <c r="G186" s="88">
        <f t="shared" si="17"/>
        <v>5.0472429999999999</v>
      </c>
      <c r="H186" s="77">
        <v>588.21</v>
      </c>
      <c r="I186" s="79" t="s">
        <v>66</v>
      </c>
      <c r="J186" s="76">
        <f t="shared" si="23"/>
        <v>588.21</v>
      </c>
      <c r="K186" s="77">
        <v>23.51</v>
      </c>
      <c r="L186" s="79" t="s">
        <v>66</v>
      </c>
      <c r="M186" s="76">
        <f t="shared" si="21"/>
        <v>23.51</v>
      </c>
      <c r="N186" s="77">
        <v>4.08</v>
      </c>
      <c r="O186" s="79" t="s">
        <v>66</v>
      </c>
      <c r="P186" s="76">
        <f t="shared" si="19"/>
        <v>4.08</v>
      </c>
    </row>
    <row r="187" spans="1:16">
      <c r="B187" s="89">
        <v>1.2</v>
      </c>
      <c r="C187" s="90" t="s">
        <v>67</v>
      </c>
      <c r="D187" s="74">
        <f t="shared" si="22"/>
        <v>30</v>
      </c>
      <c r="E187" s="91">
        <v>4.7690000000000001</v>
      </c>
      <c r="F187" s="92">
        <v>2.0739999999999999E-3</v>
      </c>
      <c r="G187" s="88">
        <f t="shared" si="17"/>
        <v>4.7710740000000005</v>
      </c>
      <c r="H187" s="77">
        <v>676.03</v>
      </c>
      <c r="I187" s="79" t="s">
        <v>66</v>
      </c>
      <c r="J187" s="76">
        <f t="shared" si="23"/>
        <v>676.03</v>
      </c>
      <c r="K187" s="77">
        <v>26.61</v>
      </c>
      <c r="L187" s="79" t="s">
        <v>66</v>
      </c>
      <c r="M187" s="76">
        <f t="shared" si="21"/>
        <v>26.61</v>
      </c>
      <c r="N187" s="77">
        <v>4.5999999999999996</v>
      </c>
      <c r="O187" s="79" t="s">
        <v>66</v>
      </c>
      <c r="P187" s="76">
        <f t="shared" si="19"/>
        <v>4.5999999999999996</v>
      </c>
    </row>
    <row r="188" spans="1:16">
      <c r="B188" s="89">
        <v>1.3</v>
      </c>
      <c r="C188" s="90" t="s">
        <v>67</v>
      </c>
      <c r="D188" s="74">
        <f t="shared" si="22"/>
        <v>32.5</v>
      </c>
      <c r="E188" s="91">
        <v>4.5039999999999996</v>
      </c>
      <c r="F188" s="92">
        <v>1.9300000000000001E-3</v>
      </c>
      <c r="G188" s="88">
        <f t="shared" si="17"/>
        <v>4.5059299999999993</v>
      </c>
      <c r="H188" s="77">
        <v>768.97</v>
      </c>
      <c r="I188" s="79" t="s">
        <v>66</v>
      </c>
      <c r="J188" s="76">
        <f t="shared" si="23"/>
        <v>768.97</v>
      </c>
      <c r="K188" s="77">
        <v>29.7</v>
      </c>
      <c r="L188" s="79" t="s">
        <v>66</v>
      </c>
      <c r="M188" s="76">
        <f t="shared" si="21"/>
        <v>29.7</v>
      </c>
      <c r="N188" s="77">
        <v>5.15</v>
      </c>
      <c r="O188" s="79" t="s">
        <v>66</v>
      </c>
      <c r="P188" s="76">
        <f t="shared" si="19"/>
        <v>5.15</v>
      </c>
    </row>
    <row r="189" spans="1:16">
      <c r="B189" s="89">
        <v>1.4</v>
      </c>
      <c r="C189" s="90" t="s">
        <v>67</v>
      </c>
      <c r="D189" s="74">
        <f t="shared" si="22"/>
        <v>35</v>
      </c>
      <c r="E189" s="91">
        <v>4.2709999999999999</v>
      </c>
      <c r="F189" s="92">
        <v>1.8060000000000001E-3</v>
      </c>
      <c r="G189" s="88">
        <f t="shared" si="17"/>
        <v>4.2728060000000001</v>
      </c>
      <c r="H189" s="77">
        <v>867.18</v>
      </c>
      <c r="I189" s="79" t="s">
        <v>66</v>
      </c>
      <c r="J189" s="76">
        <f t="shared" si="23"/>
        <v>867.18</v>
      </c>
      <c r="K189" s="77">
        <v>32.81</v>
      </c>
      <c r="L189" s="79" t="s">
        <v>66</v>
      </c>
      <c r="M189" s="76">
        <f t="shared" si="21"/>
        <v>32.81</v>
      </c>
      <c r="N189" s="77">
        <v>5.72</v>
      </c>
      <c r="O189" s="79" t="s">
        <v>66</v>
      </c>
      <c r="P189" s="76">
        <f t="shared" si="19"/>
        <v>5.72</v>
      </c>
    </row>
    <row r="190" spans="1:16">
      <c r="B190" s="89">
        <v>1.5</v>
      </c>
      <c r="C190" s="90" t="s">
        <v>67</v>
      </c>
      <c r="D190" s="74">
        <f t="shared" si="22"/>
        <v>37.5</v>
      </c>
      <c r="E190" s="91">
        <v>4.0650000000000004</v>
      </c>
      <c r="F190" s="92">
        <v>1.6969999999999999E-3</v>
      </c>
      <c r="G190" s="88">
        <f t="shared" si="17"/>
        <v>4.0666970000000005</v>
      </c>
      <c r="H190" s="77">
        <v>970.55</v>
      </c>
      <c r="I190" s="79" t="s">
        <v>66</v>
      </c>
      <c r="J190" s="76">
        <f t="shared" si="23"/>
        <v>970.55</v>
      </c>
      <c r="K190" s="77">
        <v>35.950000000000003</v>
      </c>
      <c r="L190" s="79" t="s">
        <v>66</v>
      </c>
      <c r="M190" s="76">
        <f t="shared" si="21"/>
        <v>35.950000000000003</v>
      </c>
      <c r="N190" s="77">
        <v>6.32</v>
      </c>
      <c r="O190" s="79" t="s">
        <v>66</v>
      </c>
      <c r="P190" s="76">
        <f t="shared" ref="P190:P228" si="24">N190</f>
        <v>6.32</v>
      </c>
    </row>
    <row r="191" spans="1:16">
      <c r="B191" s="89">
        <v>1.6</v>
      </c>
      <c r="C191" s="90" t="s">
        <v>67</v>
      </c>
      <c r="D191" s="74">
        <f t="shared" si="22"/>
        <v>40</v>
      </c>
      <c r="E191" s="91">
        <v>3.88</v>
      </c>
      <c r="F191" s="92">
        <v>1.601E-3</v>
      </c>
      <c r="G191" s="88">
        <f t="shared" si="17"/>
        <v>3.8816009999999999</v>
      </c>
      <c r="H191" s="77">
        <v>1.08</v>
      </c>
      <c r="I191" s="78" t="s">
        <v>12</v>
      </c>
      <c r="J191" s="80">
        <f t="shared" ref="J191:J194" si="25">H191*1000</f>
        <v>1080</v>
      </c>
      <c r="K191" s="77">
        <v>39.11</v>
      </c>
      <c r="L191" s="79" t="s">
        <v>66</v>
      </c>
      <c r="M191" s="76">
        <f t="shared" si="21"/>
        <v>39.11</v>
      </c>
      <c r="N191" s="77">
        <v>6.95</v>
      </c>
      <c r="O191" s="79" t="s">
        <v>66</v>
      </c>
      <c r="P191" s="76">
        <f t="shared" si="24"/>
        <v>6.95</v>
      </c>
    </row>
    <row r="192" spans="1:16">
      <c r="B192" s="89">
        <v>1.7</v>
      </c>
      <c r="C192" s="90" t="s">
        <v>67</v>
      </c>
      <c r="D192" s="74">
        <f t="shared" si="22"/>
        <v>42.5</v>
      </c>
      <c r="E192" s="91">
        <v>3.714</v>
      </c>
      <c r="F192" s="92">
        <v>1.516E-3</v>
      </c>
      <c r="G192" s="88">
        <f t="shared" si="17"/>
        <v>3.715516</v>
      </c>
      <c r="H192" s="77">
        <v>1.19</v>
      </c>
      <c r="I192" s="79" t="s">
        <v>12</v>
      </c>
      <c r="J192" s="80">
        <f t="shared" si="25"/>
        <v>1190</v>
      </c>
      <c r="K192" s="77">
        <v>42.3</v>
      </c>
      <c r="L192" s="79" t="s">
        <v>66</v>
      </c>
      <c r="M192" s="76">
        <f t="shared" si="21"/>
        <v>42.3</v>
      </c>
      <c r="N192" s="77">
        <v>7.6</v>
      </c>
      <c r="O192" s="79" t="s">
        <v>66</v>
      </c>
      <c r="P192" s="76">
        <f t="shared" si="24"/>
        <v>7.6</v>
      </c>
    </row>
    <row r="193" spans="2:16">
      <c r="B193" s="89">
        <v>1.8</v>
      </c>
      <c r="C193" s="90" t="s">
        <v>67</v>
      </c>
      <c r="D193" s="74">
        <f t="shared" si="22"/>
        <v>45</v>
      </c>
      <c r="E193" s="91">
        <v>3.5640000000000001</v>
      </c>
      <c r="F193" s="92">
        <v>1.4400000000000001E-3</v>
      </c>
      <c r="G193" s="88">
        <f t="shared" si="17"/>
        <v>3.5654400000000002</v>
      </c>
      <c r="H193" s="77">
        <v>1.31</v>
      </c>
      <c r="I193" s="79" t="s">
        <v>12</v>
      </c>
      <c r="J193" s="80">
        <f t="shared" si="25"/>
        <v>1310</v>
      </c>
      <c r="K193" s="77">
        <v>45.52</v>
      </c>
      <c r="L193" s="79" t="s">
        <v>66</v>
      </c>
      <c r="M193" s="76">
        <f t="shared" si="21"/>
        <v>45.52</v>
      </c>
      <c r="N193" s="77">
        <v>8.2799999999999994</v>
      </c>
      <c r="O193" s="79" t="s">
        <v>66</v>
      </c>
      <c r="P193" s="76">
        <f t="shared" si="24"/>
        <v>8.2799999999999994</v>
      </c>
    </row>
    <row r="194" spans="2:16">
      <c r="B194" s="89">
        <v>2</v>
      </c>
      <c r="C194" s="90" t="s">
        <v>67</v>
      </c>
      <c r="D194" s="74">
        <f t="shared" si="22"/>
        <v>50</v>
      </c>
      <c r="E194" s="91">
        <v>3.2949999999999999</v>
      </c>
      <c r="F194" s="92">
        <v>1.3090000000000001E-3</v>
      </c>
      <c r="G194" s="88">
        <f t="shared" si="17"/>
        <v>3.2963089999999999</v>
      </c>
      <c r="H194" s="77">
        <v>1.56</v>
      </c>
      <c r="I194" s="79" t="s">
        <v>12</v>
      </c>
      <c r="J194" s="80">
        <f t="shared" si="25"/>
        <v>1560</v>
      </c>
      <c r="K194" s="77">
        <v>57.82</v>
      </c>
      <c r="L194" s="79" t="s">
        <v>66</v>
      </c>
      <c r="M194" s="76">
        <f t="shared" si="21"/>
        <v>57.82</v>
      </c>
      <c r="N194" s="77">
        <v>9.7100000000000009</v>
      </c>
      <c r="O194" s="79" t="s">
        <v>66</v>
      </c>
      <c r="P194" s="76">
        <f t="shared" si="24"/>
        <v>9.7100000000000009</v>
      </c>
    </row>
    <row r="195" spans="2:16">
      <c r="B195" s="89">
        <v>2.25</v>
      </c>
      <c r="C195" s="90" t="s">
        <v>67</v>
      </c>
      <c r="D195" s="74">
        <f t="shared" si="22"/>
        <v>56.25</v>
      </c>
      <c r="E195" s="91">
        <v>3.012</v>
      </c>
      <c r="F195" s="92">
        <v>1.1770000000000001E-3</v>
      </c>
      <c r="G195" s="88">
        <f t="shared" si="17"/>
        <v>3.0131770000000002</v>
      </c>
      <c r="H195" s="77">
        <v>1.9</v>
      </c>
      <c r="I195" s="79" t="s">
        <v>12</v>
      </c>
      <c r="J195" s="80">
        <f t="shared" ref="J195:J228" si="26">H195*1000</f>
        <v>1900</v>
      </c>
      <c r="K195" s="77">
        <v>75.44</v>
      </c>
      <c r="L195" s="79" t="s">
        <v>66</v>
      </c>
      <c r="M195" s="76">
        <f t="shared" si="21"/>
        <v>75.44</v>
      </c>
      <c r="N195" s="77">
        <v>11.64</v>
      </c>
      <c r="O195" s="79" t="s">
        <v>66</v>
      </c>
      <c r="P195" s="76">
        <f t="shared" si="24"/>
        <v>11.64</v>
      </c>
    </row>
    <row r="196" spans="2:16">
      <c r="B196" s="89">
        <v>2.5</v>
      </c>
      <c r="C196" s="90" t="s">
        <v>67</v>
      </c>
      <c r="D196" s="74">
        <f t="shared" si="22"/>
        <v>62.5</v>
      </c>
      <c r="E196" s="91">
        <v>2.78</v>
      </c>
      <c r="F196" s="92">
        <v>1.07E-3</v>
      </c>
      <c r="G196" s="88">
        <f t="shared" si="17"/>
        <v>2.7810699999999997</v>
      </c>
      <c r="H196" s="77">
        <v>2.2799999999999998</v>
      </c>
      <c r="I196" s="79" t="s">
        <v>12</v>
      </c>
      <c r="J196" s="80">
        <f t="shared" si="26"/>
        <v>2280</v>
      </c>
      <c r="K196" s="77">
        <v>92.07</v>
      </c>
      <c r="L196" s="79" t="s">
        <v>66</v>
      </c>
      <c r="M196" s="76">
        <f t="shared" si="21"/>
        <v>92.07</v>
      </c>
      <c r="N196" s="77">
        <v>13.72</v>
      </c>
      <c r="O196" s="79" t="s">
        <v>66</v>
      </c>
      <c r="P196" s="76">
        <f t="shared" si="24"/>
        <v>13.72</v>
      </c>
    </row>
    <row r="197" spans="2:16">
      <c r="B197" s="89">
        <v>2.75</v>
      </c>
      <c r="C197" s="90" t="s">
        <v>67</v>
      </c>
      <c r="D197" s="74">
        <f t="shared" si="22"/>
        <v>68.75</v>
      </c>
      <c r="E197" s="91">
        <v>2.5870000000000002</v>
      </c>
      <c r="F197" s="92">
        <v>9.8170000000000006E-4</v>
      </c>
      <c r="G197" s="88">
        <f t="shared" si="17"/>
        <v>2.5879817000000003</v>
      </c>
      <c r="H197" s="77">
        <v>2.68</v>
      </c>
      <c r="I197" s="79" t="s">
        <v>12</v>
      </c>
      <c r="J197" s="80">
        <f t="shared" si="26"/>
        <v>2680</v>
      </c>
      <c r="K197" s="77">
        <v>108.25</v>
      </c>
      <c r="L197" s="79" t="s">
        <v>66</v>
      </c>
      <c r="M197" s="76">
        <f t="shared" si="21"/>
        <v>108.25</v>
      </c>
      <c r="N197" s="77">
        <v>15.95</v>
      </c>
      <c r="O197" s="79" t="s">
        <v>66</v>
      </c>
      <c r="P197" s="76">
        <f t="shared" si="24"/>
        <v>15.95</v>
      </c>
    </row>
    <row r="198" spans="2:16">
      <c r="B198" s="89">
        <v>3</v>
      </c>
      <c r="C198" s="90" t="s">
        <v>67</v>
      </c>
      <c r="D198" s="74">
        <f t="shared" si="22"/>
        <v>75</v>
      </c>
      <c r="E198" s="91">
        <v>2.423</v>
      </c>
      <c r="F198" s="92">
        <v>9.0729999999999999E-4</v>
      </c>
      <c r="G198" s="88">
        <f t="shared" si="17"/>
        <v>2.4239073000000002</v>
      </c>
      <c r="H198" s="77">
        <v>3.11</v>
      </c>
      <c r="I198" s="79" t="s">
        <v>12</v>
      </c>
      <c r="J198" s="80">
        <f t="shared" si="26"/>
        <v>3110</v>
      </c>
      <c r="K198" s="77">
        <v>124.26</v>
      </c>
      <c r="L198" s="79" t="s">
        <v>66</v>
      </c>
      <c r="M198" s="76">
        <f t="shared" si="21"/>
        <v>124.26</v>
      </c>
      <c r="N198" s="77">
        <v>18.32</v>
      </c>
      <c r="O198" s="79" t="s">
        <v>66</v>
      </c>
      <c r="P198" s="76">
        <f t="shared" si="24"/>
        <v>18.32</v>
      </c>
    </row>
    <row r="199" spans="2:16">
      <c r="B199" s="89">
        <v>3.25</v>
      </c>
      <c r="C199" s="90" t="s">
        <v>67</v>
      </c>
      <c r="D199" s="74">
        <f t="shared" si="22"/>
        <v>81.25</v>
      </c>
      <c r="E199" s="91">
        <v>2.282</v>
      </c>
      <c r="F199" s="92">
        <v>8.4369999999999996E-4</v>
      </c>
      <c r="G199" s="88">
        <f t="shared" si="17"/>
        <v>2.2828436999999999</v>
      </c>
      <c r="H199" s="77">
        <v>3.57</v>
      </c>
      <c r="I199" s="79" t="s">
        <v>12</v>
      </c>
      <c r="J199" s="80">
        <f t="shared" si="26"/>
        <v>3570</v>
      </c>
      <c r="K199" s="77">
        <v>140.21</v>
      </c>
      <c r="L199" s="79" t="s">
        <v>66</v>
      </c>
      <c r="M199" s="76">
        <f t="shared" si="21"/>
        <v>140.21</v>
      </c>
      <c r="N199" s="77">
        <v>20.84</v>
      </c>
      <c r="O199" s="79" t="s">
        <v>66</v>
      </c>
      <c r="P199" s="76">
        <f t="shared" si="24"/>
        <v>20.84</v>
      </c>
    </row>
    <row r="200" spans="2:16">
      <c r="B200" s="89">
        <v>3.5</v>
      </c>
      <c r="C200" s="90" t="s">
        <v>67</v>
      </c>
      <c r="D200" s="74">
        <f t="shared" si="22"/>
        <v>87.5</v>
      </c>
      <c r="E200" s="91">
        <v>2.16</v>
      </c>
      <c r="F200" s="92">
        <v>7.8879999999999998E-4</v>
      </c>
      <c r="G200" s="88">
        <f t="shared" si="17"/>
        <v>2.1607888000000002</v>
      </c>
      <c r="H200" s="77">
        <v>4.05</v>
      </c>
      <c r="I200" s="79" t="s">
        <v>12</v>
      </c>
      <c r="J200" s="80">
        <f t="shared" si="26"/>
        <v>4050</v>
      </c>
      <c r="K200" s="77">
        <v>156.18</v>
      </c>
      <c r="L200" s="79" t="s">
        <v>66</v>
      </c>
      <c r="M200" s="76">
        <f t="shared" si="21"/>
        <v>156.18</v>
      </c>
      <c r="N200" s="77">
        <v>23.48</v>
      </c>
      <c r="O200" s="79" t="s">
        <v>66</v>
      </c>
      <c r="P200" s="76">
        <f t="shared" si="24"/>
        <v>23.48</v>
      </c>
    </row>
    <row r="201" spans="2:16">
      <c r="B201" s="89">
        <v>3.75</v>
      </c>
      <c r="C201" s="90" t="s">
        <v>67</v>
      </c>
      <c r="D201" s="74">
        <f t="shared" si="22"/>
        <v>93.75</v>
      </c>
      <c r="E201" s="91">
        <v>2.0529999999999999</v>
      </c>
      <c r="F201" s="92">
        <v>7.4089999999999996E-4</v>
      </c>
      <c r="G201" s="88">
        <f t="shared" si="17"/>
        <v>2.0537408999999998</v>
      </c>
      <c r="H201" s="77">
        <v>4.5599999999999996</v>
      </c>
      <c r="I201" s="79" t="s">
        <v>12</v>
      </c>
      <c r="J201" s="80">
        <f t="shared" si="26"/>
        <v>4560</v>
      </c>
      <c r="K201" s="77">
        <v>172.21</v>
      </c>
      <c r="L201" s="79" t="s">
        <v>66</v>
      </c>
      <c r="M201" s="76">
        <f t="shared" si="21"/>
        <v>172.21</v>
      </c>
      <c r="N201" s="77">
        <v>26.26</v>
      </c>
      <c r="O201" s="79" t="s">
        <v>66</v>
      </c>
      <c r="P201" s="76">
        <f t="shared" si="24"/>
        <v>26.26</v>
      </c>
    </row>
    <row r="202" spans="2:16">
      <c r="B202" s="89">
        <v>4</v>
      </c>
      <c r="C202" s="90" t="s">
        <v>67</v>
      </c>
      <c r="D202" s="74">
        <f t="shared" si="22"/>
        <v>100</v>
      </c>
      <c r="E202" s="91">
        <v>1.958</v>
      </c>
      <c r="F202" s="92">
        <v>6.9870000000000002E-4</v>
      </c>
      <c r="G202" s="88">
        <f t="shared" si="17"/>
        <v>1.9586987</v>
      </c>
      <c r="H202" s="77">
        <v>5.0999999999999996</v>
      </c>
      <c r="I202" s="79" t="s">
        <v>12</v>
      </c>
      <c r="J202" s="80">
        <f t="shared" si="26"/>
        <v>5100</v>
      </c>
      <c r="K202" s="77">
        <v>188.32</v>
      </c>
      <c r="L202" s="79" t="s">
        <v>66</v>
      </c>
      <c r="M202" s="76">
        <f t="shared" si="21"/>
        <v>188.32</v>
      </c>
      <c r="N202" s="77">
        <v>29.17</v>
      </c>
      <c r="O202" s="79" t="s">
        <v>66</v>
      </c>
      <c r="P202" s="76">
        <f t="shared" si="24"/>
        <v>29.17</v>
      </c>
    </row>
    <row r="203" spans="2:16">
      <c r="B203" s="89">
        <v>4.5</v>
      </c>
      <c r="C203" s="90" t="s">
        <v>67</v>
      </c>
      <c r="D203" s="74">
        <f t="shared" si="22"/>
        <v>112.5</v>
      </c>
      <c r="E203" s="91">
        <v>1.798</v>
      </c>
      <c r="F203" s="92">
        <v>6.2770000000000002E-4</v>
      </c>
      <c r="G203" s="88">
        <f t="shared" si="17"/>
        <v>1.7986276999999999</v>
      </c>
      <c r="H203" s="77">
        <v>6.25</v>
      </c>
      <c r="I203" s="79" t="s">
        <v>12</v>
      </c>
      <c r="J203" s="80">
        <f t="shared" si="26"/>
        <v>6250</v>
      </c>
      <c r="K203" s="77">
        <v>248.86</v>
      </c>
      <c r="L203" s="79" t="s">
        <v>66</v>
      </c>
      <c r="M203" s="76">
        <f t="shared" si="21"/>
        <v>248.86</v>
      </c>
      <c r="N203" s="77">
        <v>35.340000000000003</v>
      </c>
      <c r="O203" s="79" t="s">
        <v>66</v>
      </c>
      <c r="P203" s="76">
        <f t="shared" si="24"/>
        <v>35.340000000000003</v>
      </c>
    </row>
    <row r="204" spans="2:16">
      <c r="B204" s="89">
        <v>5</v>
      </c>
      <c r="C204" s="90" t="s">
        <v>67</v>
      </c>
      <c r="D204" s="74">
        <f t="shared" si="22"/>
        <v>125</v>
      </c>
      <c r="E204" s="91">
        <v>1.6679999999999999</v>
      </c>
      <c r="F204" s="92">
        <v>5.7030000000000004E-4</v>
      </c>
      <c r="G204" s="88">
        <f t="shared" si="17"/>
        <v>1.6685702999999998</v>
      </c>
      <c r="H204" s="77">
        <v>7.49</v>
      </c>
      <c r="I204" s="79" t="s">
        <v>12</v>
      </c>
      <c r="J204" s="80">
        <f t="shared" si="26"/>
        <v>7490</v>
      </c>
      <c r="K204" s="77">
        <v>304.97000000000003</v>
      </c>
      <c r="L204" s="79" t="s">
        <v>66</v>
      </c>
      <c r="M204" s="76">
        <f t="shared" si="21"/>
        <v>304.97000000000003</v>
      </c>
      <c r="N204" s="77">
        <v>41.97</v>
      </c>
      <c r="O204" s="79" t="s">
        <v>66</v>
      </c>
      <c r="P204" s="76">
        <f t="shared" si="24"/>
        <v>41.97</v>
      </c>
    </row>
    <row r="205" spans="2:16">
      <c r="B205" s="89">
        <v>5.5</v>
      </c>
      <c r="C205" s="90" t="s">
        <v>67</v>
      </c>
      <c r="D205" s="74">
        <f t="shared" si="22"/>
        <v>137.5</v>
      </c>
      <c r="E205" s="91">
        <v>1.56</v>
      </c>
      <c r="F205" s="92">
        <v>5.2280000000000002E-4</v>
      </c>
      <c r="G205" s="88">
        <f t="shared" si="17"/>
        <v>1.5605228</v>
      </c>
      <c r="H205" s="77">
        <v>8.83</v>
      </c>
      <c r="I205" s="79" t="s">
        <v>12</v>
      </c>
      <c r="J205" s="80">
        <f t="shared" si="26"/>
        <v>8830</v>
      </c>
      <c r="K205" s="77">
        <v>358.91</v>
      </c>
      <c r="L205" s="79" t="s">
        <v>66</v>
      </c>
      <c r="M205" s="76">
        <f t="shared" si="21"/>
        <v>358.91</v>
      </c>
      <c r="N205" s="77">
        <v>49.02</v>
      </c>
      <c r="O205" s="79" t="s">
        <v>66</v>
      </c>
      <c r="P205" s="76">
        <f t="shared" si="24"/>
        <v>49.02</v>
      </c>
    </row>
    <row r="206" spans="2:16">
      <c r="B206" s="89">
        <v>6</v>
      </c>
      <c r="C206" s="90" t="s">
        <v>67</v>
      </c>
      <c r="D206" s="74">
        <f t="shared" si="22"/>
        <v>150</v>
      </c>
      <c r="E206" s="91">
        <v>1.4690000000000001</v>
      </c>
      <c r="F206" s="92">
        <v>4.8289999999999997E-4</v>
      </c>
      <c r="G206" s="88">
        <f t="shared" si="17"/>
        <v>1.4694829</v>
      </c>
      <c r="H206" s="77">
        <v>10.25</v>
      </c>
      <c r="I206" s="79" t="s">
        <v>12</v>
      </c>
      <c r="J206" s="80">
        <f t="shared" si="26"/>
        <v>10250</v>
      </c>
      <c r="K206" s="77">
        <v>411.68</v>
      </c>
      <c r="L206" s="79" t="s">
        <v>66</v>
      </c>
      <c r="M206" s="76">
        <f t="shared" si="21"/>
        <v>411.68</v>
      </c>
      <c r="N206" s="77">
        <v>56.48</v>
      </c>
      <c r="O206" s="79" t="s">
        <v>66</v>
      </c>
      <c r="P206" s="76">
        <f t="shared" si="24"/>
        <v>56.48</v>
      </c>
    </row>
    <row r="207" spans="2:16">
      <c r="B207" s="89">
        <v>6.5</v>
      </c>
      <c r="C207" s="90" t="s">
        <v>67</v>
      </c>
      <c r="D207" s="74">
        <f t="shared" si="22"/>
        <v>162.5</v>
      </c>
      <c r="E207" s="91">
        <v>1.3919999999999999</v>
      </c>
      <c r="F207" s="92">
        <v>4.4890000000000002E-4</v>
      </c>
      <c r="G207" s="88">
        <f t="shared" si="17"/>
        <v>1.3924489</v>
      </c>
      <c r="H207" s="77">
        <v>11.76</v>
      </c>
      <c r="I207" s="79" t="s">
        <v>12</v>
      </c>
      <c r="J207" s="80">
        <f t="shared" si="26"/>
        <v>11760</v>
      </c>
      <c r="K207" s="77">
        <v>463.75</v>
      </c>
      <c r="L207" s="79" t="s">
        <v>66</v>
      </c>
      <c r="M207" s="76">
        <f t="shared" si="21"/>
        <v>463.75</v>
      </c>
      <c r="N207" s="77">
        <v>64.319999999999993</v>
      </c>
      <c r="O207" s="79" t="s">
        <v>66</v>
      </c>
      <c r="P207" s="76">
        <f t="shared" si="24"/>
        <v>64.319999999999993</v>
      </c>
    </row>
    <row r="208" spans="2:16">
      <c r="B208" s="89">
        <v>7</v>
      </c>
      <c r="C208" s="90" t="s">
        <v>67</v>
      </c>
      <c r="D208" s="74">
        <f t="shared" si="22"/>
        <v>175</v>
      </c>
      <c r="E208" s="91">
        <v>1.325</v>
      </c>
      <c r="F208" s="92">
        <v>4.1950000000000001E-4</v>
      </c>
      <c r="G208" s="88">
        <f t="shared" si="17"/>
        <v>1.3254195</v>
      </c>
      <c r="H208" s="77">
        <v>13.34</v>
      </c>
      <c r="I208" s="79" t="s">
        <v>12</v>
      </c>
      <c r="J208" s="80">
        <f t="shared" si="26"/>
        <v>13340</v>
      </c>
      <c r="K208" s="77">
        <v>515.39</v>
      </c>
      <c r="L208" s="79" t="s">
        <v>66</v>
      </c>
      <c r="M208" s="76">
        <f t="shared" si="21"/>
        <v>515.39</v>
      </c>
      <c r="N208" s="77">
        <v>72.52</v>
      </c>
      <c r="O208" s="79" t="s">
        <v>66</v>
      </c>
      <c r="P208" s="76">
        <f t="shared" si="24"/>
        <v>72.52</v>
      </c>
    </row>
    <row r="209" spans="2:16">
      <c r="B209" s="89">
        <v>8</v>
      </c>
      <c r="C209" s="90" t="s">
        <v>67</v>
      </c>
      <c r="D209" s="74">
        <f t="shared" si="22"/>
        <v>200</v>
      </c>
      <c r="E209" s="91">
        <v>1.2150000000000001</v>
      </c>
      <c r="F209" s="92">
        <v>3.7130000000000003E-4</v>
      </c>
      <c r="G209" s="88">
        <f t="shared" si="17"/>
        <v>1.2153713000000002</v>
      </c>
      <c r="H209" s="77">
        <v>16.739999999999998</v>
      </c>
      <c r="I209" s="79" t="s">
        <v>12</v>
      </c>
      <c r="J209" s="80">
        <f t="shared" si="26"/>
        <v>16740</v>
      </c>
      <c r="K209" s="77">
        <v>704.99</v>
      </c>
      <c r="L209" s="79" t="s">
        <v>66</v>
      </c>
      <c r="M209" s="76">
        <f t="shared" si="21"/>
        <v>704.99</v>
      </c>
      <c r="N209" s="77">
        <v>89.91</v>
      </c>
      <c r="O209" s="79" t="s">
        <v>66</v>
      </c>
      <c r="P209" s="76">
        <f t="shared" si="24"/>
        <v>89.91</v>
      </c>
    </row>
    <row r="210" spans="2:16">
      <c r="B210" s="89">
        <v>9</v>
      </c>
      <c r="C210" s="90" t="s">
        <v>67</v>
      </c>
      <c r="D210" s="74">
        <f t="shared" si="22"/>
        <v>225</v>
      </c>
      <c r="E210" s="91">
        <v>1.129</v>
      </c>
      <c r="F210" s="92">
        <v>3.3340000000000003E-4</v>
      </c>
      <c r="G210" s="88">
        <f t="shared" si="17"/>
        <v>1.1293333999999999</v>
      </c>
      <c r="H210" s="77">
        <v>20.420000000000002</v>
      </c>
      <c r="I210" s="79" t="s">
        <v>12</v>
      </c>
      <c r="J210" s="80">
        <f t="shared" si="26"/>
        <v>20420</v>
      </c>
      <c r="K210" s="77">
        <v>876.71</v>
      </c>
      <c r="L210" s="79" t="s">
        <v>66</v>
      </c>
      <c r="M210" s="76">
        <f t="shared" si="21"/>
        <v>876.71</v>
      </c>
      <c r="N210" s="77">
        <v>108.48</v>
      </c>
      <c r="O210" s="79" t="s">
        <v>66</v>
      </c>
      <c r="P210" s="76">
        <f t="shared" si="24"/>
        <v>108.48</v>
      </c>
    </row>
    <row r="211" spans="2:16">
      <c r="B211" s="89">
        <v>10</v>
      </c>
      <c r="C211" s="90" t="s">
        <v>67</v>
      </c>
      <c r="D211" s="74">
        <f t="shared" si="22"/>
        <v>250</v>
      </c>
      <c r="E211" s="91">
        <v>1.0589999999999999</v>
      </c>
      <c r="F211" s="92">
        <v>3.0269999999999999E-4</v>
      </c>
      <c r="G211" s="88">
        <f t="shared" si="17"/>
        <v>1.0593026999999999</v>
      </c>
      <c r="H211" s="77">
        <v>24.36</v>
      </c>
      <c r="I211" s="79" t="s">
        <v>12</v>
      </c>
      <c r="J211" s="80">
        <f t="shared" si="26"/>
        <v>24360</v>
      </c>
      <c r="K211" s="77">
        <v>1.04</v>
      </c>
      <c r="L211" s="78" t="s">
        <v>12</v>
      </c>
      <c r="M211" s="80">
        <f t="shared" ref="M211:M216" si="27">K211*1000</f>
        <v>1040</v>
      </c>
      <c r="N211" s="77">
        <v>128.12</v>
      </c>
      <c r="O211" s="79" t="s">
        <v>66</v>
      </c>
      <c r="P211" s="76">
        <f t="shared" si="24"/>
        <v>128.12</v>
      </c>
    </row>
    <row r="212" spans="2:16">
      <c r="B212" s="89">
        <v>11</v>
      </c>
      <c r="C212" s="90" t="s">
        <v>67</v>
      </c>
      <c r="D212" s="74">
        <f t="shared" si="22"/>
        <v>275</v>
      </c>
      <c r="E212" s="91">
        <v>1.002</v>
      </c>
      <c r="F212" s="92">
        <v>2.7740000000000002E-4</v>
      </c>
      <c r="G212" s="88">
        <f t="shared" si="17"/>
        <v>1.0022774000000001</v>
      </c>
      <c r="H212" s="77">
        <v>28.54</v>
      </c>
      <c r="I212" s="79" t="s">
        <v>12</v>
      </c>
      <c r="J212" s="80">
        <f t="shared" si="26"/>
        <v>28540</v>
      </c>
      <c r="K212" s="77">
        <v>1.2</v>
      </c>
      <c r="L212" s="79" t="s">
        <v>12</v>
      </c>
      <c r="M212" s="80">
        <f t="shared" si="27"/>
        <v>1200</v>
      </c>
      <c r="N212" s="77">
        <v>148.69999999999999</v>
      </c>
      <c r="O212" s="79" t="s">
        <v>66</v>
      </c>
      <c r="P212" s="76">
        <f t="shared" si="24"/>
        <v>148.69999999999999</v>
      </c>
    </row>
    <row r="213" spans="2:16">
      <c r="B213" s="89">
        <v>12</v>
      </c>
      <c r="C213" s="90" t="s">
        <v>67</v>
      </c>
      <c r="D213" s="74">
        <f t="shared" si="22"/>
        <v>300</v>
      </c>
      <c r="E213" s="91">
        <v>0.95420000000000005</v>
      </c>
      <c r="F213" s="92">
        <v>2.5609999999999999E-4</v>
      </c>
      <c r="G213" s="88">
        <f t="shared" ref="G213:G228" si="28">E213+F213</f>
        <v>0.95445610000000003</v>
      </c>
      <c r="H213" s="77">
        <v>32.950000000000003</v>
      </c>
      <c r="I213" s="79" t="s">
        <v>12</v>
      </c>
      <c r="J213" s="80">
        <f t="shared" si="26"/>
        <v>32950</v>
      </c>
      <c r="K213" s="77">
        <v>1.35</v>
      </c>
      <c r="L213" s="79" t="s">
        <v>12</v>
      </c>
      <c r="M213" s="80">
        <f t="shared" si="27"/>
        <v>1350</v>
      </c>
      <c r="N213" s="77">
        <v>170.11</v>
      </c>
      <c r="O213" s="79" t="s">
        <v>66</v>
      </c>
      <c r="P213" s="76">
        <f t="shared" si="24"/>
        <v>170.11</v>
      </c>
    </row>
    <row r="214" spans="2:16">
      <c r="B214" s="89">
        <v>13</v>
      </c>
      <c r="C214" s="90" t="s">
        <v>67</v>
      </c>
      <c r="D214" s="74">
        <f t="shared" si="22"/>
        <v>325</v>
      </c>
      <c r="E214" s="91">
        <v>0.91369999999999996</v>
      </c>
      <c r="F214" s="92">
        <v>2.3800000000000001E-4</v>
      </c>
      <c r="G214" s="88">
        <f t="shared" si="28"/>
        <v>0.91393799999999992</v>
      </c>
      <c r="H214" s="77">
        <v>37.56</v>
      </c>
      <c r="I214" s="79" t="s">
        <v>12</v>
      </c>
      <c r="J214" s="80">
        <f t="shared" si="26"/>
        <v>37560</v>
      </c>
      <c r="K214" s="77">
        <v>1.5</v>
      </c>
      <c r="L214" s="79" t="s">
        <v>12</v>
      </c>
      <c r="M214" s="80">
        <f t="shared" si="27"/>
        <v>1500</v>
      </c>
      <c r="N214" s="77">
        <v>192.27</v>
      </c>
      <c r="O214" s="79" t="s">
        <v>66</v>
      </c>
      <c r="P214" s="76">
        <f t="shared" si="24"/>
        <v>192.27</v>
      </c>
    </row>
    <row r="215" spans="2:16">
      <c r="B215" s="89">
        <v>14</v>
      </c>
      <c r="C215" s="90" t="s">
        <v>67</v>
      </c>
      <c r="D215" s="74">
        <f t="shared" si="22"/>
        <v>350</v>
      </c>
      <c r="E215" s="91">
        <v>0.87890000000000001</v>
      </c>
      <c r="F215" s="92">
        <v>2.2230000000000001E-4</v>
      </c>
      <c r="G215" s="88">
        <f t="shared" si="28"/>
        <v>0.87912230000000002</v>
      </c>
      <c r="H215" s="77">
        <v>42.37</v>
      </c>
      <c r="I215" s="79" t="s">
        <v>12</v>
      </c>
      <c r="J215" s="80">
        <f t="shared" si="26"/>
        <v>42370</v>
      </c>
      <c r="K215" s="77">
        <v>1.65</v>
      </c>
      <c r="L215" s="79" t="s">
        <v>12</v>
      </c>
      <c r="M215" s="80">
        <f t="shared" si="27"/>
        <v>1650</v>
      </c>
      <c r="N215" s="77">
        <v>215.08</v>
      </c>
      <c r="O215" s="79" t="s">
        <v>66</v>
      </c>
      <c r="P215" s="76">
        <f t="shared" si="24"/>
        <v>215.08</v>
      </c>
    </row>
    <row r="216" spans="2:16">
      <c r="B216" s="89">
        <v>15</v>
      </c>
      <c r="C216" s="90" t="s">
        <v>67</v>
      </c>
      <c r="D216" s="74">
        <f t="shared" si="22"/>
        <v>375</v>
      </c>
      <c r="E216" s="91">
        <v>0.84889999999999999</v>
      </c>
      <c r="F216" s="92">
        <v>2.087E-4</v>
      </c>
      <c r="G216" s="88">
        <f t="shared" si="28"/>
        <v>0.84910869999999994</v>
      </c>
      <c r="H216" s="77">
        <v>47.36</v>
      </c>
      <c r="I216" s="79" t="s">
        <v>12</v>
      </c>
      <c r="J216" s="80">
        <f t="shared" si="26"/>
        <v>47360</v>
      </c>
      <c r="K216" s="77">
        <v>1.79</v>
      </c>
      <c r="L216" s="79" t="s">
        <v>12</v>
      </c>
      <c r="M216" s="80">
        <f t="shared" si="27"/>
        <v>1790</v>
      </c>
      <c r="N216" s="77">
        <v>238.48</v>
      </c>
      <c r="O216" s="79" t="s">
        <v>66</v>
      </c>
      <c r="P216" s="76">
        <f t="shared" si="24"/>
        <v>238.48</v>
      </c>
    </row>
    <row r="217" spans="2:16">
      <c r="B217" s="89">
        <v>16</v>
      </c>
      <c r="C217" s="90" t="s">
        <v>67</v>
      </c>
      <c r="D217" s="74">
        <f t="shared" si="22"/>
        <v>400</v>
      </c>
      <c r="E217" s="91">
        <v>0.8226</v>
      </c>
      <c r="F217" s="92">
        <v>1.9660000000000001E-4</v>
      </c>
      <c r="G217" s="88">
        <f t="shared" si="28"/>
        <v>0.82279659999999999</v>
      </c>
      <c r="H217" s="77">
        <v>52.51</v>
      </c>
      <c r="I217" s="79" t="s">
        <v>12</v>
      </c>
      <c r="J217" s="80">
        <f t="shared" si="26"/>
        <v>52510</v>
      </c>
      <c r="K217" s="77">
        <v>1.94</v>
      </c>
      <c r="L217" s="79" t="s">
        <v>12</v>
      </c>
      <c r="M217" s="80">
        <f>K217*1000</f>
        <v>1940</v>
      </c>
      <c r="N217" s="77">
        <v>262.39</v>
      </c>
      <c r="O217" s="79" t="s">
        <v>66</v>
      </c>
      <c r="P217" s="76">
        <f t="shared" si="24"/>
        <v>262.39</v>
      </c>
    </row>
    <row r="218" spans="2:16">
      <c r="B218" s="89">
        <v>17</v>
      </c>
      <c r="C218" s="90" t="s">
        <v>67</v>
      </c>
      <c r="D218" s="74">
        <f t="shared" si="22"/>
        <v>425</v>
      </c>
      <c r="E218" s="91">
        <v>0.79959999999999998</v>
      </c>
      <c r="F218" s="92">
        <v>1.8599999999999999E-4</v>
      </c>
      <c r="G218" s="88">
        <f t="shared" si="28"/>
        <v>0.799786</v>
      </c>
      <c r="H218" s="77">
        <v>57.82</v>
      </c>
      <c r="I218" s="79" t="s">
        <v>12</v>
      </c>
      <c r="J218" s="80">
        <f t="shared" si="26"/>
        <v>57820</v>
      </c>
      <c r="K218" s="77">
        <v>2.08</v>
      </c>
      <c r="L218" s="79" t="s">
        <v>12</v>
      </c>
      <c r="M218" s="80">
        <f t="shared" ref="M218:M228" si="29">K218*1000</f>
        <v>2080</v>
      </c>
      <c r="N218" s="77">
        <v>286.76</v>
      </c>
      <c r="O218" s="79" t="s">
        <v>66</v>
      </c>
      <c r="P218" s="76">
        <f t="shared" si="24"/>
        <v>286.76</v>
      </c>
    </row>
    <row r="219" spans="2:16">
      <c r="B219" s="89">
        <v>18</v>
      </c>
      <c r="C219" s="90" t="s">
        <v>67</v>
      </c>
      <c r="D219" s="74">
        <f t="shared" si="22"/>
        <v>450</v>
      </c>
      <c r="E219" s="91">
        <v>0.77910000000000001</v>
      </c>
      <c r="F219" s="92">
        <v>1.7640000000000001E-4</v>
      </c>
      <c r="G219" s="88">
        <f t="shared" si="28"/>
        <v>0.77927639999999998</v>
      </c>
      <c r="H219" s="77">
        <v>63.28</v>
      </c>
      <c r="I219" s="79" t="s">
        <v>12</v>
      </c>
      <c r="J219" s="80">
        <f t="shared" si="26"/>
        <v>63280</v>
      </c>
      <c r="K219" s="77">
        <v>2.2200000000000002</v>
      </c>
      <c r="L219" s="79" t="s">
        <v>12</v>
      </c>
      <c r="M219" s="80">
        <f t="shared" si="29"/>
        <v>2220</v>
      </c>
      <c r="N219" s="77">
        <v>311.54000000000002</v>
      </c>
      <c r="O219" s="79" t="s">
        <v>66</v>
      </c>
      <c r="P219" s="76">
        <f t="shared" si="24"/>
        <v>311.54000000000002</v>
      </c>
    </row>
    <row r="220" spans="2:16">
      <c r="B220" s="89">
        <v>20</v>
      </c>
      <c r="C220" s="90" t="s">
        <v>67</v>
      </c>
      <c r="D220" s="74">
        <f t="shared" si="22"/>
        <v>500</v>
      </c>
      <c r="E220" s="91">
        <v>0.74460000000000004</v>
      </c>
      <c r="F220" s="92">
        <v>1.6009999999999999E-4</v>
      </c>
      <c r="G220" s="88">
        <f t="shared" si="28"/>
        <v>0.74476010000000004</v>
      </c>
      <c r="H220" s="77">
        <v>74.59</v>
      </c>
      <c r="I220" s="79" t="s">
        <v>12</v>
      </c>
      <c r="J220" s="80">
        <f t="shared" si="26"/>
        <v>74590</v>
      </c>
      <c r="K220" s="77">
        <v>2.73</v>
      </c>
      <c r="L220" s="79" t="s">
        <v>12</v>
      </c>
      <c r="M220" s="80">
        <f t="shared" si="29"/>
        <v>2730</v>
      </c>
      <c r="N220" s="77">
        <v>362.12</v>
      </c>
      <c r="O220" s="79" t="s">
        <v>66</v>
      </c>
      <c r="P220" s="76">
        <f t="shared" si="24"/>
        <v>362.12</v>
      </c>
    </row>
    <row r="221" spans="2:16">
      <c r="B221" s="89">
        <v>22.5</v>
      </c>
      <c r="C221" s="90" t="s">
        <v>67</v>
      </c>
      <c r="D221" s="74">
        <f t="shared" si="22"/>
        <v>562.5</v>
      </c>
      <c r="E221" s="91">
        <v>0.71060000000000001</v>
      </c>
      <c r="F221" s="92">
        <v>1.437E-4</v>
      </c>
      <c r="G221" s="88">
        <f t="shared" si="28"/>
        <v>0.71074369999999998</v>
      </c>
      <c r="H221" s="77">
        <v>89.4</v>
      </c>
      <c r="I221" s="79" t="s">
        <v>12</v>
      </c>
      <c r="J221" s="80">
        <f t="shared" si="26"/>
        <v>89400</v>
      </c>
      <c r="K221" s="77">
        <v>3.45</v>
      </c>
      <c r="L221" s="79" t="s">
        <v>12</v>
      </c>
      <c r="M221" s="80">
        <f t="shared" si="29"/>
        <v>3450</v>
      </c>
      <c r="N221" s="77">
        <v>426.84</v>
      </c>
      <c r="O221" s="79" t="s">
        <v>66</v>
      </c>
      <c r="P221" s="76">
        <f t="shared" si="24"/>
        <v>426.84</v>
      </c>
    </row>
    <row r="222" spans="2:16">
      <c r="B222" s="89">
        <v>25</v>
      </c>
      <c r="C222" s="90" t="s">
        <v>67</v>
      </c>
      <c r="D222" s="74">
        <f t="shared" si="22"/>
        <v>625</v>
      </c>
      <c r="E222" s="91">
        <v>0.68379999999999996</v>
      </c>
      <c r="F222" s="92">
        <v>1.304E-4</v>
      </c>
      <c r="G222" s="88">
        <f t="shared" si="28"/>
        <v>0.68393039999999994</v>
      </c>
      <c r="H222" s="77">
        <v>104.86</v>
      </c>
      <c r="I222" s="79" t="s">
        <v>12</v>
      </c>
      <c r="J222" s="80">
        <f t="shared" si="26"/>
        <v>104860</v>
      </c>
      <c r="K222" s="77">
        <v>4.08</v>
      </c>
      <c r="L222" s="79" t="s">
        <v>12</v>
      </c>
      <c r="M222" s="80">
        <f t="shared" si="29"/>
        <v>4080</v>
      </c>
      <c r="N222" s="77">
        <v>492.72</v>
      </c>
      <c r="O222" s="79" t="s">
        <v>66</v>
      </c>
      <c r="P222" s="76">
        <f t="shared" si="24"/>
        <v>492.72</v>
      </c>
    </row>
    <row r="223" spans="2:16">
      <c r="B223" s="89">
        <v>27.5</v>
      </c>
      <c r="C223" s="90" t="s">
        <v>67</v>
      </c>
      <c r="D223" s="74">
        <f t="shared" si="22"/>
        <v>687.5</v>
      </c>
      <c r="E223" s="91">
        <v>0.66239999999999999</v>
      </c>
      <c r="F223" s="92">
        <v>1.194E-4</v>
      </c>
      <c r="G223" s="88">
        <f t="shared" si="28"/>
        <v>0.66251939999999998</v>
      </c>
      <c r="H223" s="77">
        <v>120.86</v>
      </c>
      <c r="I223" s="79" t="s">
        <v>12</v>
      </c>
      <c r="J223" s="80">
        <f t="shared" si="26"/>
        <v>120860</v>
      </c>
      <c r="K223" s="77">
        <v>4.67</v>
      </c>
      <c r="L223" s="79" t="s">
        <v>12</v>
      </c>
      <c r="M223" s="80">
        <f t="shared" si="29"/>
        <v>4670</v>
      </c>
      <c r="N223" s="77">
        <v>559.34</v>
      </c>
      <c r="O223" s="79" t="s">
        <v>66</v>
      </c>
      <c r="P223" s="76">
        <f t="shared" si="24"/>
        <v>559.34</v>
      </c>
    </row>
    <row r="224" spans="2:16">
      <c r="B224" s="89">
        <v>30</v>
      </c>
      <c r="C224" s="90" t="s">
        <v>67</v>
      </c>
      <c r="D224" s="74">
        <f t="shared" si="22"/>
        <v>750</v>
      </c>
      <c r="E224" s="91">
        <v>0.64500000000000002</v>
      </c>
      <c r="F224" s="92">
        <v>1.102E-4</v>
      </c>
      <c r="G224" s="88">
        <f t="shared" si="28"/>
        <v>0.64511019999999997</v>
      </c>
      <c r="H224" s="77">
        <v>137.34</v>
      </c>
      <c r="I224" s="79" t="s">
        <v>12</v>
      </c>
      <c r="J224" s="80">
        <f t="shared" si="26"/>
        <v>137340</v>
      </c>
      <c r="K224" s="77">
        <v>5.22</v>
      </c>
      <c r="L224" s="79" t="s">
        <v>12</v>
      </c>
      <c r="M224" s="80">
        <f t="shared" si="29"/>
        <v>5220</v>
      </c>
      <c r="N224" s="77">
        <v>626.38</v>
      </c>
      <c r="O224" s="79" t="s">
        <v>66</v>
      </c>
      <c r="P224" s="76">
        <f t="shared" si="24"/>
        <v>626.38</v>
      </c>
    </row>
    <row r="225" spans="1:16">
      <c r="B225" s="89">
        <v>32.5</v>
      </c>
      <c r="C225" s="90" t="s">
        <v>67</v>
      </c>
      <c r="D225" s="74">
        <f t="shared" si="22"/>
        <v>812.5</v>
      </c>
      <c r="E225" s="91">
        <v>0.63070000000000004</v>
      </c>
      <c r="F225" s="92">
        <v>1.0230000000000001E-4</v>
      </c>
      <c r="G225" s="88">
        <f t="shared" si="28"/>
        <v>0.63080230000000004</v>
      </c>
      <c r="H225" s="77">
        <v>154.22</v>
      </c>
      <c r="I225" s="79" t="s">
        <v>12</v>
      </c>
      <c r="J225" s="80">
        <f t="shared" si="26"/>
        <v>154220</v>
      </c>
      <c r="K225" s="77">
        <v>5.74</v>
      </c>
      <c r="L225" s="79" t="s">
        <v>12</v>
      </c>
      <c r="M225" s="80">
        <f t="shared" si="29"/>
        <v>5740</v>
      </c>
      <c r="N225" s="77">
        <v>693.58</v>
      </c>
      <c r="O225" s="79" t="s">
        <v>66</v>
      </c>
      <c r="P225" s="76">
        <f t="shared" si="24"/>
        <v>693.58</v>
      </c>
    </row>
    <row r="226" spans="1:16">
      <c r="B226" s="89">
        <v>35</v>
      </c>
      <c r="C226" s="90" t="s">
        <v>67</v>
      </c>
      <c r="D226" s="74">
        <f t="shared" si="22"/>
        <v>875</v>
      </c>
      <c r="E226" s="91">
        <v>0.61880000000000002</v>
      </c>
      <c r="F226" s="92">
        <v>9.5550000000000005E-5</v>
      </c>
      <c r="G226" s="88">
        <f t="shared" si="28"/>
        <v>0.61889555000000007</v>
      </c>
      <c r="H226" s="77">
        <v>171.46</v>
      </c>
      <c r="I226" s="79" t="s">
        <v>12</v>
      </c>
      <c r="J226" s="80">
        <f t="shared" si="26"/>
        <v>171460</v>
      </c>
      <c r="K226" s="77">
        <v>6.24</v>
      </c>
      <c r="L226" s="79" t="s">
        <v>12</v>
      </c>
      <c r="M226" s="80">
        <f t="shared" si="29"/>
        <v>6240</v>
      </c>
      <c r="N226" s="77">
        <v>760.74</v>
      </c>
      <c r="O226" s="79" t="s">
        <v>66</v>
      </c>
      <c r="P226" s="76">
        <f t="shared" si="24"/>
        <v>760.74</v>
      </c>
    </row>
    <row r="227" spans="1:16">
      <c r="B227" s="89">
        <v>37.5</v>
      </c>
      <c r="C227" s="90" t="s">
        <v>67</v>
      </c>
      <c r="D227" s="74">
        <f t="shared" si="22"/>
        <v>937.5</v>
      </c>
      <c r="E227" s="91">
        <v>0.60880000000000001</v>
      </c>
      <c r="F227" s="92">
        <v>8.9649999999999997E-5</v>
      </c>
      <c r="G227" s="88">
        <f t="shared" si="28"/>
        <v>0.60888965000000006</v>
      </c>
      <c r="H227" s="77">
        <v>189.01</v>
      </c>
      <c r="I227" s="79" t="s">
        <v>12</v>
      </c>
      <c r="J227" s="80">
        <f t="shared" si="26"/>
        <v>189010</v>
      </c>
      <c r="K227" s="77">
        <v>6.71</v>
      </c>
      <c r="L227" s="79" t="s">
        <v>12</v>
      </c>
      <c r="M227" s="80">
        <f t="shared" si="29"/>
        <v>6710</v>
      </c>
      <c r="N227" s="77">
        <v>827.69</v>
      </c>
      <c r="O227" s="79" t="s">
        <v>66</v>
      </c>
      <c r="P227" s="76">
        <f t="shared" si="24"/>
        <v>827.69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2"/>
        <v>1000</v>
      </c>
      <c r="E228" s="91">
        <v>0.60040000000000004</v>
      </c>
      <c r="F228" s="92">
        <v>8.4450000000000006E-5</v>
      </c>
      <c r="G228" s="88">
        <f t="shared" si="28"/>
        <v>0.60048445000000006</v>
      </c>
      <c r="H228" s="77">
        <v>206.82</v>
      </c>
      <c r="I228" s="79" t="s">
        <v>12</v>
      </c>
      <c r="J228" s="80">
        <f t="shared" si="26"/>
        <v>206820</v>
      </c>
      <c r="K228" s="77">
        <v>7.17</v>
      </c>
      <c r="L228" s="79" t="s">
        <v>12</v>
      </c>
      <c r="M228" s="80">
        <f t="shared" si="29"/>
        <v>7170</v>
      </c>
      <c r="N228" s="77">
        <v>894.31</v>
      </c>
      <c r="O228" s="79" t="s">
        <v>66</v>
      </c>
      <c r="P228" s="76">
        <f t="shared" si="24"/>
        <v>894.31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srim40Ar_Al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102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104</v>
      </c>
      <c r="F13" s="49"/>
      <c r="G13" s="50"/>
      <c r="H13" s="50"/>
      <c r="I13" s="51"/>
      <c r="J13" s="4">
        <v>8</v>
      </c>
      <c r="K13" s="52">
        <v>0.13342000000000001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227</v>
      </c>
      <c r="C14" s="102"/>
      <c r="D14" s="21" t="s">
        <v>228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225</v>
      </c>
      <c r="C15" s="103"/>
      <c r="D15" s="101" t="s">
        <v>229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88" t="s">
        <v>59</v>
      </c>
      <c r="F18" s="189"/>
      <c r="G18" s="190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9.6699999999999994E-2</v>
      </c>
      <c r="F20" s="87">
        <v>0.93510000000000004</v>
      </c>
      <c r="G20" s="88">
        <f>E20+F20</f>
        <v>1.0318000000000001</v>
      </c>
      <c r="H20" s="84">
        <v>18</v>
      </c>
      <c r="I20" s="85" t="s">
        <v>64</v>
      </c>
      <c r="J20" s="97">
        <f>H20/1000/10</f>
        <v>1.8E-3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0.1026</v>
      </c>
      <c r="F21" s="92">
        <v>0.98319999999999996</v>
      </c>
      <c r="G21" s="88">
        <f t="shared" ref="G21:G84" si="3">E21+F21</f>
        <v>1.0857999999999999</v>
      </c>
      <c r="H21" s="89">
        <v>19</v>
      </c>
      <c r="I21" s="90" t="s">
        <v>64</v>
      </c>
      <c r="J21" s="74">
        <f t="shared" ref="J21:J84" si="4">H21/1000/10</f>
        <v>1.9E-3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0.1081</v>
      </c>
      <c r="F22" s="92">
        <v>1.0269999999999999</v>
      </c>
      <c r="G22" s="88">
        <f t="shared" si="3"/>
        <v>1.1351</v>
      </c>
      <c r="H22" s="89">
        <v>20</v>
      </c>
      <c r="I22" s="90" t="s">
        <v>64</v>
      </c>
      <c r="J22" s="74">
        <f t="shared" si="4"/>
        <v>2E-3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0.1134</v>
      </c>
      <c r="F23" s="92">
        <v>1.0680000000000001</v>
      </c>
      <c r="G23" s="88">
        <f t="shared" si="3"/>
        <v>1.1814</v>
      </c>
      <c r="H23" s="89">
        <v>21</v>
      </c>
      <c r="I23" s="90" t="s">
        <v>64</v>
      </c>
      <c r="J23" s="74">
        <f t="shared" si="4"/>
        <v>2.1000000000000003E-3</v>
      </c>
      <c r="K23" s="89">
        <v>12</v>
      </c>
      <c r="L23" s="90" t="s">
        <v>64</v>
      </c>
      <c r="M23" s="74">
        <f t="shared" si="0"/>
        <v>1.2000000000000001E-3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0.11840000000000001</v>
      </c>
      <c r="F24" s="92">
        <v>1.1060000000000001</v>
      </c>
      <c r="G24" s="88">
        <f t="shared" si="3"/>
        <v>1.2244000000000002</v>
      </c>
      <c r="H24" s="89">
        <v>22</v>
      </c>
      <c r="I24" s="90" t="s">
        <v>64</v>
      </c>
      <c r="J24" s="74">
        <f t="shared" si="4"/>
        <v>2.1999999999999997E-3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0.12330000000000001</v>
      </c>
      <c r="F25" s="92">
        <v>1.1419999999999999</v>
      </c>
      <c r="G25" s="88">
        <f t="shared" si="3"/>
        <v>1.2652999999999999</v>
      </c>
      <c r="H25" s="89">
        <v>23</v>
      </c>
      <c r="I25" s="90" t="s">
        <v>64</v>
      </c>
      <c r="J25" s="74">
        <f t="shared" si="4"/>
        <v>2.3E-3</v>
      </c>
      <c r="K25" s="89">
        <v>13</v>
      </c>
      <c r="L25" s="90" t="s">
        <v>64</v>
      </c>
      <c r="M25" s="74">
        <f t="shared" si="0"/>
        <v>1.2999999999999999E-3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0.12790000000000001</v>
      </c>
      <c r="F26" s="92">
        <v>1.1759999999999999</v>
      </c>
      <c r="G26" s="88">
        <f t="shared" si="3"/>
        <v>1.3039000000000001</v>
      </c>
      <c r="H26" s="89">
        <v>24</v>
      </c>
      <c r="I26" s="90" t="s">
        <v>64</v>
      </c>
      <c r="J26" s="74">
        <f t="shared" si="4"/>
        <v>2.4000000000000002E-3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0.1368</v>
      </c>
      <c r="F27" s="92">
        <v>1.2370000000000001</v>
      </c>
      <c r="G27" s="88">
        <f t="shared" si="3"/>
        <v>1.3738000000000001</v>
      </c>
      <c r="H27" s="89">
        <v>25</v>
      </c>
      <c r="I27" s="90" t="s">
        <v>64</v>
      </c>
      <c r="J27" s="74">
        <f t="shared" si="4"/>
        <v>2.5000000000000001E-3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0.14510000000000001</v>
      </c>
      <c r="F28" s="92">
        <v>1.2929999999999999</v>
      </c>
      <c r="G28" s="88">
        <f t="shared" si="3"/>
        <v>1.4380999999999999</v>
      </c>
      <c r="H28" s="89">
        <v>27</v>
      </c>
      <c r="I28" s="90" t="s">
        <v>64</v>
      </c>
      <c r="J28" s="74">
        <f t="shared" si="4"/>
        <v>2.7000000000000001E-3</v>
      </c>
      <c r="K28" s="89">
        <v>15</v>
      </c>
      <c r="L28" s="90" t="s">
        <v>64</v>
      </c>
      <c r="M28" s="74">
        <f t="shared" si="0"/>
        <v>1.5E-3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0.15290000000000001</v>
      </c>
      <c r="F29" s="92">
        <v>1.343</v>
      </c>
      <c r="G29" s="88">
        <f t="shared" si="3"/>
        <v>1.4959</v>
      </c>
      <c r="H29" s="89">
        <v>29</v>
      </c>
      <c r="I29" s="90" t="s">
        <v>64</v>
      </c>
      <c r="J29" s="74">
        <f t="shared" si="4"/>
        <v>2.9000000000000002E-3</v>
      </c>
      <c r="K29" s="89">
        <v>16</v>
      </c>
      <c r="L29" s="90" t="s">
        <v>64</v>
      </c>
      <c r="M29" s="74">
        <f t="shared" si="0"/>
        <v>1.6000000000000001E-3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0.16039999999999999</v>
      </c>
      <c r="F30" s="92">
        <v>1.389</v>
      </c>
      <c r="G30" s="88">
        <f t="shared" si="3"/>
        <v>1.5493999999999999</v>
      </c>
      <c r="H30" s="89">
        <v>30</v>
      </c>
      <c r="I30" s="90" t="s">
        <v>64</v>
      </c>
      <c r="J30" s="74">
        <f t="shared" si="4"/>
        <v>3.0000000000000001E-3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0.16750000000000001</v>
      </c>
      <c r="F31" s="92">
        <v>1.4319999999999999</v>
      </c>
      <c r="G31" s="88">
        <f t="shared" si="3"/>
        <v>1.5994999999999999</v>
      </c>
      <c r="H31" s="89">
        <v>32</v>
      </c>
      <c r="I31" s="90" t="s">
        <v>64</v>
      </c>
      <c r="J31" s="74">
        <f t="shared" si="4"/>
        <v>3.2000000000000002E-3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0.17430000000000001</v>
      </c>
      <c r="F32" s="92">
        <v>1.4710000000000001</v>
      </c>
      <c r="G32" s="88">
        <f t="shared" si="3"/>
        <v>1.6453000000000002</v>
      </c>
      <c r="H32" s="89">
        <v>34</v>
      </c>
      <c r="I32" s="90" t="s">
        <v>64</v>
      </c>
      <c r="J32" s="74">
        <f t="shared" si="4"/>
        <v>3.4000000000000002E-3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0.18090000000000001</v>
      </c>
      <c r="F33" s="92">
        <v>1.508</v>
      </c>
      <c r="G33" s="88">
        <f t="shared" si="3"/>
        <v>1.6889000000000001</v>
      </c>
      <c r="H33" s="89">
        <v>35</v>
      </c>
      <c r="I33" s="90" t="s">
        <v>64</v>
      </c>
      <c r="J33" s="74">
        <f t="shared" si="4"/>
        <v>3.5000000000000005E-3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0.18729999999999999</v>
      </c>
      <c r="F34" s="92">
        <v>1.542</v>
      </c>
      <c r="G34" s="88">
        <f t="shared" si="3"/>
        <v>1.7293000000000001</v>
      </c>
      <c r="H34" s="89">
        <v>36</v>
      </c>
      <c r="I34" s="90" t="s">
        <v>64</v>
      </c>
      <c r="J34" s="74">
        <f t="shared" si="4"/>
        <v>3.5999999999999999E-3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0.19339999999999999</v>
      </c>
      <c r="F35" s="92">
        <v>1.5740000000000001</v>
      </c>
      <c r="G35" s="88">
        <f t="shared" si="3"/>
        <v>1.7674000000000001</v>
      </c>
      <c r="H35" s="89">
        <v>38</v>
      </c>
      <c r="I35" s="90" t="s">
        <v>64</v>
      </c>
      <c r="J35" s="74">
        <f t="shared" si="4"/>
        <v>3.8E-3</v>
      </c>
      <c r="K35" s="89">
        <v>20</v>
      </c>
      <c r="L35" s="90" t="s">
        <v>64</v>
      </c>
      <c r="M35" s="74">
        <f t="shared" si="0"/>
        <v>2E-3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0.19939999999999999</v>
      </c>
      <c r="F36" s="92">
        <v>1.6040000000000001</v>
      </c>
      <c r="G36" s="88">
        <f t="shared" si="3"/>
        <v>1.8034000000000001</v>
      </c>
      <c r="H36" s="89">
        <v>39</v>
      </c>
      <c r="I36" s="90" t="s">
        <v>64</v>
      </c>
      <c r="J36" s="74">
        <f t="shared" si="4"/>
        <v>3.8999999999999998E-3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0.2051</v>
      </c>
      <c r="F37" s="92">
        <v>1.633</v>
      </c>
      <c r="G37" s="88">
        <f t="shared" si="3"/>
        <v>1.8381000000000001</v>
      </c>
      <c r="H37" s="89">
        <v>41</v>
      </c>
      <c r="I37" s="90" t="s">
        <v>64</v>
      </c>
      <c r="J37" s="74">
        <f t="shared" si="4"/>
        <v>4.1000000000000003E-3</v>
      </c>
      <c r="K37" s="89">
        <v>21</v>
      </c>
      <c r="L37" s="90" t="s">
        <v>64</v>
      </c>
      <c r="M37" s="74">
        <f t="shared" si="0"/>
        <v>2.1000000000000003E-3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0.2162</v>
      </c>
      <c r="F38" s="92">
        <v>1.6850000000000001</v>
      </c>
      <c r="G38" s="88">
        <f t="shared" si="3"/>
        <v>1.9012</v>
      </c>
      <c r="H38" s="89">
        <v>43</v>
      </c>
      <c r="I38" s="90" t="s">
        <v>64</v>
      </c>
      <c r="J38" s="74">
        <f t="shared" si="4"/>
        <v>4.3E-3</v>
      </c>
      <c r="K38" s="89">
        <v>22</v>
      </c>
      <c r="L38" s="90" t="s">
        <v>64</v>
      </c>
      <c r="M38" s="74">
        <f t="shared" si="0"/>
        <v>2.1999999999999997E-3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0.22939999999999999</v>
      </c>
      <c r="F39" s="92">
        <v>1.744</v>
      </c>
      <c r="G39" s="88">
        <f t="shared" si="3"/>
        <v>1.9734</v>
      </c>
      <c r="H39" s="89">
        <v>47</v>
      </c>
      <c r="I39" s="90" t="s">
        <v>64</v>
      </c>
      <c r="J39" s="74">
        <f t="shared" si="4"/>
        <v>4.7000000000000002E-3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0.24179999999999999</v>
      </c>
      <c r="F40" s="92">
        <v>1.796</v>
      </c>
      <c r="G40" s="88">
        <f t="shared" si="3"/>
        <v>2.0377999999999998</v>
      </c>
      <c r="H40" s="89">
        <v>50</v>
      </c>
      <c r="I40" s="90" t="s">
        <v>64</v>
      </c>
      <c r="J40" s="74">
        <f t="shared" si="4"/>
        <v>5.0000000000000001E-3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0.25359999999999999</v>
      </c>
      <c r="F41" s="92">
        <v>1.843</v>
      </c>
      <c r="G41" s="88">
        <f t="shared" si="3"/>
        <v>2.0966</v>
      </c>
      <c r="H41" s="89">
        <v>53</v>
      </c>
      <c r="I41" s="90" t="s">
        <v>64</v>
      </c>
      <c r="J41" s="74">
        <f t="shared" si="4"/>
        <v>5.3E-3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0.26479999999999998</v>
      </c>
      <c r="F42" s="92">
        <v>1.885</v>
      </c>
      <c r="G42" s="88">
        <f t="shared" si="3"/>
        <v>2.1497999999999999</v>
      </c>
      <c r="H42" s="89">
        <v>56</v>
      </c>
      <c r="I42" s="90" t="s">
        <v>64</v>
      </c>
      <c r="J42" s="74">
        <f t="shared" si="4"/>
        <v>5.5999999999999999E-3</v>
      </c>
      <c r="K42" s="89">
        <v>27</v>
      </c>
      <c r="L42" s="90" t="s">
        <v>64</v>
      </c>
      <c r="M42" s="74">
        <f t="shared" si="0"/>
        <v>2.7000000000000001E-3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0.27560000000000001</v>
      </c>
      <c r="F43" s="92">
        <v>1.923</v>
      </c>
      <c r="G43" s="88">
        <f t="shared" si="3"/>
        <v>2.1985999999999999</v>
      </c>
      <c r="H43" s="89">
        <v>59</v>
      </c>
      <c r="I43" s="90" t="s">
        <v>64</v>
      </c>
      <c r="J43" s="74">
        <f t="shared" si="4"/>
        <v>5.8999999999999999E-3</v>
      </c>
      <c r="K43" s="89">
        <v>29</v>
      </c>
      <c r="L43" s="90" t="s">
        <v>64</v>
      </c>
      <c r="M43" s="74">
        <f t="shared" si="0"/>
        <v>2.9000000000000002E-3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0.28610000000000002</v>
      </c>
      <c r="F44" s="92">
        <v>1.958</v>
      </c>
      <c r="G44" s="88">
        <f t="shared" si="3"/>
        <v>2.2441</v>
      </c>
      <c r="H44" s="89">
        <v>62</v>
      </c>
      <c r="I44" s="90" t="s">
        <v>64</v>
      </c>
      <c r="J44" s="74">
        <f t="shared" si="4"/>
        <v>6.1999999999999998E-3</v>
      </c>
      <c r="K44" s="89">
        <v>30</v>
      </c>
      <c r="L44" s="90" t="s">
        <v>64</v>
      </c>
      <c r="M44" s="74">
        <f t="shared" si="0"/>
        <v>3.0000000000000001E-3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0.29609999999999997</v>
      </c>
      <c r="F45" s="92">
        <v>1.9910000000000001</v>
      </c>
      <c r="G45" s="88">
        <f t="shared" si="3"/>
        <v>2.2871000000000001</v>
      </c>
      <c r="H45" s="89">
        <v>65</v>
      </c>
      <c r="I45" s="90" t="s">
        <v>64</v>
      </c>
      <c r="J45" s="74">
        <f t="shared" si="4"/>
        <v>6.5000000000000006E-3</v>
      </c>
      <c r="K45" s="89">
        <v>31</v>
      </c>
      <c r="L45" s="90" t="s">
        <v>64</v>
      </c>
      <c r="M45" s="74">
        <f t="shared" si="0"/>
        <v>3.0999999999999999E-3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0.30580000000000002</v>
      </c>
      <c r="F46" s="92">
        <v>2.02</v>
      </c>
      <c r="G46" s="88">
        <f t="shared" si="3"/>
        <v>2.3258000000000001</v>
      </c>
      <c r="H46" s="89">
        <v>68</v>
      </c>
      <c r="I46" s="90" t="s">
        <v>64</v>
      </c>
      <c r="J46" s="74">
        <f t="shared" si="4"/>
        <v>6.8000000000000005E-3</v>
      </c>
      <c r="K46" s="89">
        <v>32</v>
      </c>
      <c r="L46" s="90" t="s">
        <v>64</v>
      </c>
      <c r="M46" s="74">
        <f t="shared" si="0"/>
        <v>3.2000000000000002E-3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0.32440000000000002</v>
      </c>
      <c r="F47" s="92">
        <v>2.073</v>
      </c>
      <c r="G47" s="88">
        <f t="shared" si="3"/>
        <v>2.3974000000000002</v>
      </c>
      <c r="H47" s="89">
        <v>73</v>
      </c>
      <c r="I47" s="90" t="s">
        <v>64</v>
      </c>
      <c r="J47" s="74">
        <f t="shared" si="4"/>
        <v>7.2999999999999992E-3</v>
      </c>
      <c r="K47" s="89">
        <v>34</v>
      </c>
      <c r="L47" s="90" t="s">
        <v>64</v>
      </c>
      <c r="M47" s="74">
        <f t="shared" si="0"/>
        <v>3.4000000000000002E-3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0.34189999999999998</v>
      </c>
      <c r="F48" s="92">
        <v>2.1190000000000002</v>
      </c>
      <c r="G48" s="88">
        <f t="shared" si="3"/>
        <v>2.4609000000000001</v>
      </c>
      <c r="H48" s="89">
        <v>79</v>
      </c>
      <c r="I48" s="90" t="s">
        <v>64</v>
      </c>
      <c r="J48" s="74">
        <f t="shared" si="4"/>
        <v>7.9000000000000008E-3</v>
      </c>
      <c r="K48" s="89">
        <v>37</v>
      </c>
      <c r="L48" s="90" t="s">
        <v>64</v>
      </c>
      <c r="M48" s="74">
        <f t="shared" si="0"/>
        <v>3.6999999999999997E-3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0.35859999999999997</v>
      </c>
      <c r="F49" s="92">
        <v>2.1589999999999998</v>
      </c>
      <c r="G49" s="88">
        <f t="shared" si="3"/>
        <v>2.5175999999999998</v>
      </c>
      <c r="H49" s="89">
        <v>84</v>
      </c>
      <c r="I49" s="90" t="s">
        <v>64</v>
      </c>
      <c r="J49" s="74">
        <f t="shared" si="4"/>
        <v>8.4000000000000012E-3</v>
      </c>
      <c r="K49" s="89">
        <v>39</v>
      </c>
      <c r="L49" s="90" t="s">
        <v>64</v>
      </c>
      <c r="M49" s="74">
        <f t="shared" si="0"/>
        <v>3.8999999999999998E-3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0.3745</v>
      </c>
      <c r="F50" s="92">
        <v>2.194</v>
      </c>
      <c r="G50" s="88">
        <f t="shared" si="3"/>
        <v>2.5684999999999998</v>
      </c>
      <c r="H50" s="89">
        <v>89</v>
      </c>
      <c r="I50" s="90" t="s">
        <v>64</v>
      </c>
      <c r="J50" s="74">
        <f t="shared" si="4"/>
        <v>8.8999999999999999E-3</v>
      </c>
      <c r="K50" s="89">
        <v>41</v>
      </c>
      <c r="L50" s="90" t="s">
        <v>64</v>
      </c>
      <c r="M50" s="74">
        <f t="shared" si="0"/>
        <v>4.1000000000000003E-3</v>
      </c>
      <c r="N50" s="89">
        <v>30</v>
      </c>
      <c r="O50" s="90" t="s">
        <v>64</v>
      </c>
      <c r="P50" s="74">
        <f t="shared" si="1"/>
        <v>3.0000000000000001E-3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0.38979999999999998</v>
      </c>
      <c r="F51" s="92">
        <v>2.2250000000000001</v>
      </c>
      <c r="G51" s="88">
        <f t="shared" si="3"/>
        <v>2.6148000000000002</v>
      </c>
      <c r="H51" s="89">
        <v>94</v>
      </c>
      <c r="I51" s="90" t="s">
        <v>64</v>
      </c>
      <c r="J51" s="74">
        <f t="shared" si="4"/>
        <v>9.4000000000000004E-3</v>
      </c>
      <c r="K51" s="89">
        <v>43</v>
      </c>
      <c r="L51" s="90" t="s">
        <v>64</v>
      </c>
      <c r="M51" s="74">
        <f t="shared" si="0"/>
        <v>4.3E-3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0.40450000000000003</v>
      </c>
      <c r="F52" s="92">
        <v>2.2530000000000001</v>
      </c>
      <c r="G52" s="88">
        <f t="shared" si="3"/>
        <v>2.6575000000000002</v>
      </c>
      <c r="H52" s="89">
        <v>99</v>
      </c>
      <c r="I52" s="90" t="s">
        <v>64</v>
      </c>
      <c r="J52" s="74">
        <f t="shared" si="4"/>
        <v>9.9000000000000008E-3</v>
      </c>
      <c r="K52" s="89">
        <v>45</v>
      </c>
      <c r="L52" s="90" t="s">
        <v>64</v>
      </c>
      <c r="M52" s="74">
        <f t="shared" si="0"/>
        <v>4.4999999999999997E-3</v>
      </c>
      <c r="N52" s="89">
        <v>33</v>
      </c>
      <c r="O52" s="90" t="s">
        <v>64</v>
      </c>
      <c r="P52" s="74">
        <f t="shared" si="1"/>
        <v>3.3E-3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0.4325</v>
      </c>
      <c r="F53" s="92">
        <v>2.2999999999999998</v>
      </c>
      <c r="G53" s="88">
        <f t="shared" si="3"/>
        <v>2.7324999999999999</v>
      </c>
      <c r="H53" s="89">
        <v>109</v>
      </c>
      <c r="I53" s="90" t="s">
        <v>64</v>
      </c>
      <c r="J53" s="74">
        <f t="shared" si="4"/>
        <v>1.09E-2</v>
      </c>
      <c r="K53" s="89">
        <v>49</v>
      </c>
      <c r="L53" s="90" t="s">
        <v>64</v>
      </c>
      <c r="M53" s="74">
        <f t="shared" si="0"/>
        <v>4.8999999999999998E-3</v>
      </c>
      <c r="N53" s="89">
        <v>36</v>
      </c>
      <c r="O53" s="90" t="s">
        <v>64</v>
      </c>
      <c r="P53" s="74">
        <f t="shared" si="1"/>
        <v>3.5999999999999999E-3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0.4587</v>
      </c>
      <c r="F54" s="92">
        <v>2.3380000000000001</v>
      </c>
      <c r="G54" s="88">
        <f t="shared" si="3"/>
        <v>2.7967</v>
      </c>
      <c r="H54" s="89">
        <v>119</v>
      </c>
      <c r="I54" s="90" t="s">
        <v>64</v>
      </c>
      <c r="J54" s="74">
        <f t="shared" si="4"/>
        <v>1.1899999999999999E-2</v>
      </c>
      <c r="K54" s="89">
        <v>53</v>
      </c>
      <c r="L54" s="90" t="s">
        <v>64</v>
      </c>
      <c r="M54" s="74">
        <f t="shared" si="0"/>
        <v>5.3E-3</v>
      </c>
      <c r="N54" s="89">
        <v>39</v>
      </c>
      <c r="O54" s="90" t="s">
        <v>64</v>
      </c>
      <c r="P54" s="74">
        <f t="shared" si="1"/>
        <v>3.8999999999999998E-3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0.48349999999999999</v>
      </c>
      <c r="F55" s="92">
        <v>2.3679999999999999</v>
      </c>
      <c r="G55" s="88">
        <f t="shared" si="3"/>
        <v>2.8514999999999997</v>
      </c>
      <c r="H55" s="89">
        <v>129</v>
      </c>
      <c r="I55" s="90" t="s">
        <v>64</v>
      </c>
      <c r="J55" s="74">
        <f t="shared" si="4"/>
        <v>1.29E-2</v>
      </c>
      <c r="K55" s="89">
        <v>56</v>
      </c>
      <c r="L55" s="90" t="s">
        <v>64</v>
      </c>
      <c r="M55" s="74">
        <f t="shared" si="0"/>
        <v>5.5999999999999999E-3</v>
      </c>
      <c r="N55" s="89">
        <v>42</v>
      </c>
      <c r="O55" s="90" t="s">
        <v>64</v>
      </c>
      <c r="P55" s="74">
        <f t="shared" si="1"/>
        <v>4.2000000000000006E-3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0.5071</v>
      </c>
      <c r="F56" s="92">
        <v>2.3929999999999998</v>
      </c>
      <c r="G56" s="88">
        <f t="shared" si="3"/>
        <v>2.9000999999999997</v>
      </c>
      <c r="H56" s="89">
        <v>139</v>
      </c>
      <c r="I56" s="90" t="s">
        <v>64</v>
      </c>
      <c r="J56" s="74">
        <f t="shared" si="4"/>
        <v>1.3900000000000001E-2</v>
      </c>
      <c r="K56" s="89">
        <v>60</v>
      </c>
      <c r="L56" s="90" t="s">
        <v>64</v>
      </c>
      <c r="M56" s="74">
        <f t="shared" si="0"/>
        <v>6.0000000000000001E-3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0.52969999999999995</v>
      </c>
      <c r="F57" s="92">
        <v>2.4140000000000001</v>
      </c>
      <c r="G57" s="88">
        <f t="shared" si="3"/>
        <v>2.9437000000000002</v>
      </c>
      <c r="H57" s="89">
        <v>148</v>
      </c>
      <c r="I57" s="90" t="s">
        <v>64</v>
      </c>
      <c r="J57" s="74">
        <f t="shared" si="4"/>
        <v>1.4799999999999999E-2</v>
      </c>
      <c r="K57" s="89">
        <v>63</v>
      </c>
      <c r="L57" s="90" t="s">
        <v>64</v>
      </c>
      <c r="M57" s="74">
        <f t="shared" si="0"/>
        <v>6.3E-3</v>
      </c>
      <c r="N57" s="89">
        <v>47</v>
      </c>
      <c r="O57" s="90" t="s">
        <v>64</v>
      </c>
      <c r="P57" s="74">
        <f t="shared" si="1"/>
        <v>4.7000000000000002E-3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0.55130000000000001</v>
      </c>
      <c r="F58" s="92">
        <v>2.431</v>
      </c>
      <c r="G58" s="88">
        <f t="shared" si="3"/>
        <v>2.9823</v>
      </c>
      <c r="H58" s="89">
        <v>158</v>
      </c>
      <c r="I58" s="90" t="s">
        <v>64</v>
      </c>
      <c r="J58" s="74">
        <f t="shared" si="4"/>
        <v>1.5800000000000002E-2</v>
      </c>
      <c r="K58" s="89">
        <v>67</v>
      </c>
      <c r="L58" s="90" t="s">
        <v>64</v>
      </c>
      <c r="M58" s="74">
        <f t="shared" si="0"/>
        <v>6.7000000000000002E-3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0.57210000000000005</v>
      </c>
      <c r="F59" s="92">
        <v>2.444</v>
      </c>
      <c r="G59" s="88">
        <f t="shared" si="3"/>
        <v>3.0160999999999998</v>
      </c>
      <c r="H59" s="89">
        <v>167</v>
      </c>
      <c r="I59" s="90" t="s">
        <v>64</v>
      </c>
      <c r="J59" s="74">
        <f t="shared" si="4"/>
        <v>1.67E-2</v>
      </c>
      <c r="K59" s="89">
        <v>70</v>
      </c>
      <c r="L59" s="90" t="s">
        <v>64</v>
      </c>
      <c r="M59" s="74">
        <f t="shared" si="0"/>
        <v>7.000000000000001E-3</v>
      </c>
      <c r="N59" s="89">
        <v>52</v>
      </c>
      <c r="O59" s="90" t="s">
        <v>64</v>
      </c>
      <c r="P59" s="74">
        <f t="shared" si="1"/>
        <v>5.1999999999999998E-3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0.59219999999999995</v>
      </c>
      <c r="F60" s="92">
        <v>2.4550000000000001</v>
      </c>
      <c r="G60" s="88">
        <f t="shared" si="3"/>
        <v>3.0472000000000001</v>
      </c>
      <c r="H60" s="89">
        <v>176</v>
      </c>
      <c r="I60" s="90" t="s">
        <v>64</v>
      </c>
      <c r="J60" s="74">
        <f t="shared" si="4"/>
        <v>1.7599999999999998E-2</v>
      </c>
      <c r="K60" s="89">
        <v>73</v>
      </c>
      <c r="L60" s="90" t="s">
        <v>64</v>
      </c>
      <c r="M60" s="74">
        <f t="shared" si="0"/>
        <v>7.2999999999999992E-3</v>
      </c>
      <c r="N60" s="89">
        <v>55</v>
      </c>
      <c r="O60" s="90" t="s">
        <v>64</v>
      </c>
      <c r="P60" s="74">
        <f t="shared" si="1"/>
        <v>5.4999999999999997E-3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0.61160000000000003</v>
      </c>
      <c r="F61" s="92">
        <v>2.464</v>
      </c>
      <c r="G61" s="88">
        <f t="shared" si="3"/>
        <v>3.0756000000000001</v>
      </c>
      <c r="H61" s="89">
        <v>185</v>
      </c>
      <c r="I61" s="90" t="s">
        <v>64</v>
      </c>
      <c r="J61" s="74">
        <f t="shared" si="4"/>
        <v>1.8499999999999999E-2</v>
      </c>
      <c r="K61" s="89">
        <v>77</v>
      </c>
      <c r="L61" s="90" t="s">
        <v>64</v>
      </c>
      <c r="M61" s="74">
        <f t="shared" si="0"/>
        <v>7.7000000000000002E-3</v>
      </c>
      <c r="N61" s="89">
        <v>57</v>
      </c>
      <c r="O61" s="90" t="s">
        <v>64</v>
      </c>
      <c r="P61" s="74">
        <f t="shared" si="1"/>
        <v>5.7000000000000002E-3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0.63039999999999996</v>
      </c>
      <c r="F62" s="92">
        <v>2.4710000000000001</v>
      </c>
      <c r="G62" s="88">
        <f t="shared" si="3"/>
        <v>3.1013999999999999</v>
      </c>
      <c r="H62" s="89">
        <v>195</v>
      </c>
      <c r="I62" s="90" t="s">
        <v>64</v>
      </c>
      <c r="J62" s="74">
        <f t="shared" si="4"/>
        <v>1.95E-2</v>
      </c>
      <c r="K62" s="89">
        <v>80</v>
      </c>
      <c r="L62" s="90" t="s">
        <v>64</v>
      </c>
      <c r="M62" s="74">
        <f t="shared" si="0"/>
        <v>8.0000000000000002E-3</v>
      </c>
      <c r="N62" s="89">
        <v>59</v>
      </c>
      <c r="O62" s="90" t="s">
        <v>64</v>
      </c>
      <c r="P62" s="74">
        <f t="shared" si="1"/>
        <v>5.8999999999999999E-3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0.64870000000000005</v>
      </c>
      <c r="F63" s="92">
        <v>2.476</v>
      </c>
      <c r="G63" s="88">
        <f t="shared" si="3"/>
        <v>3.1246999999999998</v>
      </c>
      <c r="H63" s="89">
        <v>204</v>
      </c>
      <c r="I63" s="90" t="s">
        <v>64</v>
      </c>
      <c r="J63" s="74">
        <f t="shared" si="4"/>
        <v>2.0399999999999998E-2</v>
      </c>
      <c r="K63" s="89">
        <v>83</v>
      </c>
      <c r="L63" s="90" t="s">
        <v>64</v>
      </c>
      <c r="M63" s="74">
        <f t="shared" si="0"/>
        <v>8.3000000000000001E-3</v>
      </c>
      <c r="N63" s="89">
        <v>62</v>
      </c>
      <c r="O63" s="90" t="s">
        <v>64</v>
      </c>
      <c r="P63" s="74">
        <f t="shared" si="1"/>
        <v>6.1999999999999998E-3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0.68379999999999996</v>
      </c>
      <c r="F64" s="92">
        <v>2.4820000000000002</v>
      </c>
      <c r="G64" s="88">
        <f t="shared" si="3"/>
        <v>3.1657999999999999</v>
      </c>
      <c r="H64" s="89">
        <v>222</v>
      </c>
      <c r="I64" s="90" t="s">
        <v>64</v>
      </c>
      <c r="J64" s="74">
        <f t="shared" si="4"/>
        <v>2.2200000000000001E-2</v>
      </c>
      <c r="K64" s="89">
        <v>90</v>
      </c>
      <c r="L64" s="90" t="s">
        <v>64</v>
      </c>
      <c r="M64" s="74">
        <f t="shared" si="0"/>
        <v>8.9999999999999993E-3</v>
      </c>
      <c r="N64" s="89">
        <v>66</v>
      </c>
      <c r="O64" s="90" t="s">
        <v>64</v>
      </c>
      <c r="P64" s="74">
        <f t="shared" si="1"/>
        <v>6.6E-3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0.72529999999999994</v>
      </c>
      <c r="F65" s="92">
        <v>2.484</v>
      </c>
      <c r="G65" s="88">
        <f t="shared" si="3"/>
        <v>3.2092999999999998</v>
      </c>
      <c r="H65" s="89">
        <v>244</v>
      </c>
      <c r="I65" s="90" t="s">
        <v>64</v>
      </c>
      <c r="J65" s="74">
        <f t="shared" si="4"/>
        <v>2.4399999999999998E-2</v>
      </c>
      <c r="K65" s="89">
        <v>97</v>
      </c>
      <c r="L65" s="90" t="s">
        <v>64</v>
      </c>
      <c r="M65" s="74">
        <f t="shared" si="0"/>
        <v>9.7000000000000003E-3</v>
      </c>
      <c r="N65" s="89">
        <v>72</v>
      </c>
      <c r="O65" s="90" t="s">
        <v>64</v>
      </c>
      <c r="P65" s="74">
        <f t="shared" si="1"/>
        <v>7.1999999999999998E-3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0.76449999999999996</v>
      </c>
      <c r="F66" s="92">
        <v>2.48</v>
      </c>
      <c r="G66" s="88">
        <f t="shared" si="3"/>
        <v>3.2444999999999999</v>
      </c>
      <c r="H66" s="89">
        <v>267</v>
      </c>
      <c r="I66" s="90" t="s">
        <v>64</v>
      </c>
      <c r="J66" s="74">
        <f t="shared" si="4"/>
        <v>2.6700000000000002E-2</v>
      </c>
      <c r="K66" s="89">
        <v>105</v>
      </c>
      <c r="L66" s="90" t="s">
        <v>64</v>
      </c>
      <c r="M66" s="74">
        <f t="shared" si="0"/>
        <v>1.0499999999999999E-2</v>
      </c>
      <c r="N66" s="89">
        <v>78</v>
      </c>
      <c r="O66" s="90" t="s">
        <v>64</v>
      </c>
      <c r="P66" s="74">
        <f t="shared" si="1"/>
        <v>7.7999999999999996E-3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0.80189999999999995</v>
      </c>
      <c r="F67" s="92">
        <v>2.4729999999999999</v>
      </c>
      <c r="G67" s="88">
        <f t="shared" si="3"/>
        <v>3.2748999999999997</v>
      </c>
      <c r="H67" s="89">
        <v>289</v>
      </c>
      <c r="I67" s="90" t="s">
        <v>64</v>
      </c>
      <c r="J67" s="74">
        <f t="shared" si="4"/>
        <v>2.8899999999999999E-2</v>
      </c>
      <c r="K67" s="89">
        <v>113</v>
      </c>
      <c r="L67" s="90" t="s">
        <v>64</v>
      </c>
      <c r="M67" s="74">
        <f t="shared" si="0"/>
        <v>1.1300000000000001E-2</v>
      </c>
      <c r="N67" s="89">
        <v>83</v>
      </c>
      <c r="O67" s="90" t="s">
        <v>64</v>
      </c>
      <c r="P67" s="74">
        <f t="shared" si="1"/>
        <v>8.3000000000000001E-3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0.83750000000000002</v>
      </c>
      <c r="F68" s="92">
        <v>2.4630000000000001</v>
      </c>
      <c r="G68" s="88">
        <f t="shared" si="3"/>
        <v>3.3005</v>
      </c>
      <c r="H68" s="89">
        <v>311</v>
      </c>
      <c r="I68" s="90" t="s">
        <v>64</v>
      </c>
      <c r="J68" s="74">
        <f t="shared" si="4"/>
        <v>3.1099999999999999E-2</v>
      </c>
      <c r="K68" s="89">
        <v>120</v>
      </c>
      <c r="L68" s="90" t="s">
        <v>64</v>
      </c>
      <c r="M68" s="74">
        <f t="shared" si="0"/>
        <v>1.2E-2</v>
      </c>
      <c r="N68" s="89">
        <v>88</v>
      </c>
      <c r="O68" s="90" t="s">
        <v>64</v>
      </c>
      <c r="P68" s="74">
        <f t="shared" si="1"/>
        <v>8.7999999999999988E-3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0.87170000000000003</v>
      </c>
      <c r="F69" s="92">
        <v>2.4510000000000001</v>
      </c>
      <c r="G69" s="88">
        <f t="shared" si="3"/>
        <v>3.3227000000000002</v>
      </c>
      <c r="H69" s="89">
        <v>334</v>
      </c>
      <c r="I69" s="90" t="s">
        <v>64</v>
      </c>
      <c r="J69" s="74">
        <f t="shared" si="4"/>
        <v>3.3399999999999999E-2</v>
      </c>
      <c r="K69" s="89">
        <v>127</v>
      </c>
      <c r="L69" s="90" t="s">
        <v>64</v>
      </c>
      <c r="M69" s="74">
        <f t="shared" si="0"/>
        <v>1.2699999999999999E-2</v>
      </c>
      <c r="N69" s="89">
        <v>94</v>
      </c>
      <c r="O69" s="90" t="s">
        <v>64</v>
      </c>
      <c r="P69" s="74">
        <f t="shared" si="1"/>
        <v>9.4000000000000004E-3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0.90459999999999996</v>
      </c>
      <c r="F70" s="92">
        <v>2.4369999999999998</v>
      </c>
      <c r="G70" s="88">
        <f t="shared" si="3"/>
        <v>3.3415999999999997</v>
      </c>
      <c r="H70" s="89">
        <v>356</v>
      </c>
      <c r="I70" s="90" t="s">
        <v>64</v>
      </c>
      <c r="J70" s="74">
        <f t="shared" si="4"/>
        <v>3.56E-2</v>
      </c>
      <c r="K70" s="89">
        <v>134</v>
      </c>
      <c r="L70" s="90" t="s">
        <v>64</v>
      </c>
      <c r="M70" s="74">
        <f t="shared" si="0"/>
        <v>1.34E-2</v>
      </c>
      <c r="N70" s="89">
        <v>99</v>
      </c>
      <c r="O70" s="90" t="s">
        <v>64</v>
      </c>
      <c r="P70" s="74">
        <f t="shared" si="1"/>
        <v>9.9000000000000008E-3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0.93640000000000001</v>
      </c>
      <c r="F71" s="92">
        <v>2.4220000000000002</v>
      </c>
      <c r="G71" s="88">
        <f t="shared" si="3"/>
        <v>3.3584000000000001</v>
      </c>
      <c r="H71" s="89">
        <v>378</v>
      </c>
      <c r="I71" s="90" t="s">
        <v>64</v>
      </c>
      <c r="J71" s="74">
        <f t="shared" si="4"/>
        <v>3.78E-2</v>
      </c>
      <c r="K71" s="89">
        <v>141</v>
      </c>
      <c r="L71" s="90" t="s">
        <v>64</v>
      </c>
      <c r="M71" s="74">
        <f t="shared" si="0"/>
        <v>1.4099999999999998E-2</v>
      </c>
      <c r="N71" s="89">
        <v>104</v>
      </c>
      <c r="O71" s="90" t="s">
        <v>64</v>
      </c>
      <c r="P71" s="74">
        <f t="shared" si="1"/>
        <v>1.04E-2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0.96709999999999996</v>
      </c>
      <c r="F72" s="92">
        <v>2.4060000000000001</v>
      </c>
      <c r="G72" s="88">
        <f t="shared" si="3"/>
        <v>3.3731</v>
      </c>
      <c r="H72" s="89">
        <v>400</v>
      </c>
      <c r="I72" s="90" t="s">
        <v>64</v>
      </c>
      <c r="J72" s="74">
        <f t="shared" si="4"/>
        <v>0.04</v>
      </c>
      <c r="K72" s="89">
        <v>148</v>
      </c>
      <c r="L72" s="90" t="s">
        <v>64</v>
      </c>
      <c r="M72" s="74">
        <f t="shared" si="0"/>
        <v>1.4799999999999999E-2</v>
      </c>
      <c r="N72" s="89">
        <v>109</v>
      </c>
      <c r="O72" s="90" t="s">
        <v>64</v>
      </c>
      <c r="P72" s="74">
        <f t="shared" si="1"/>
        <v>1.09E-2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1.026</v>
      </c>
      <c r="F73" s="92">
        <v>2.3719999999999999</v>
      </c>
      <c r="G73" s="88">
        <f t="shared" si="3"/>
        <v>3.3979999999999997</v>
      </c>
      <c r="H73" s="89">
        <v>444</v>
      </c>
      <c r="I73" s="90" t="s">
        <v>64</v>
      </c>
      <c r="J73" s="74">
        <f t="shared" si="4"/>
        <v>4.4400000000000002E-2</v>
      </c>
      <c r="K73" s="89">
        <v>162</v>
      </c>
      <c r="L73" s="90" t="s">
        <v>64</v>
      </c>
      <c r="M73" s="74">
        <f t="shared" si="0"/>
        <v>1.6199999999999999E-2</v>
      </c>
      <c r="N73" s="89">
        <v>119</v>
      </c>
      <c r="O73" s="90" t="s">
        <v>64</v>
      </c>
      <c r="P73" s="74">
        <f t="shared" si="1"/>
        <v>1.1899999999999999E-2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1.081</v>
      </c>
      <c r="F74" s="92">
        <v>2.3370000000000002</v>
      </c>
      <c r="G74" s="88">
        <f t="shared" si="3"/>
        <v>3.4180000000000001</v>
      </c>
      <c r="H74" s="89">
        <v>488</v>
      </c>
      <c r="I74" s="90" t="s">
        <v>64</v>
      </c>
      <c r="J74" s="74">
        <f t="shared" si="4"/>
        <v>4.8799999999999996E-2</v>
      </c>
      <c r="K74" s="89">
        <v>176</v>
      </c>
      <c r="L74" s="90" t="s">
        <v>64</v>
      </c>
      <c r="M74" s="74">
        <f t="shared" si="0"/>
        <v>1.7599999999999998E-2</v>
      </c>
      <c r="N74" s="89">
        <v>129</v>
      </c>
      <c r="O74" s="90" t="s">
        <v>64</v>
      </c>
      <c r="P74" s="74">
        <f t="shared" si="1"/>
        <v>1.29E-2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1.1339999999999999</v>
      </c>
      <c r="F75" s="92">
        <v>2.302</v>
      </c>
      <c r="G75" s="88">
        <f t="shared" si="3"/>
        <v>3.4359999999999999</v>
      </c>
      <c r="H75" s="89">
        <v>533</v>
      </c>
      <c r="I75" s="90" t="s">
        <v>64</v>
      </c>
      <c r="J75" s="74">
        <f t="shared" si="4"/>
        <v>5.33E-2</v>
      </c>
      <c r="K75" s="89">
        <v>189</v>
      </c>
      <c r="L75" s="90" t="s">
        <v>64</v>
      </c>
      <c r="M75" s="74">
        <f t="shared" si="0"/>
        <v>1.89E-2</v>
      </c>
      <c r="N75" s="89">
        <v>139</v>
      </c>
      <c r="O75" s="90" t="s">
        <v>64</v>
      </c>
      <c r="P75" s="74">
        <f t="shared" si="1"/>
        <v>1.3900000000000001E-2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1.1839999999999999</v>
      </c>
      <c r="F76" s="92">
        <v>2.266</v>
      </c>
      <c r="G76" s="88">
        <f t="shared" si="3"/>
        <v>3.45</v>
      </c>
      <c r="H76" s="89">
        <v>577</v>
      </c>
      <c r="I76" s="90" t="s">
        <v>64</v>
      </c>
      <c r="J76" s="74">
        <f t="shared" si="4"/>
        <v>5.7699999999999994E-2</v>
      </c>
      <c r="K76" s="89">
        <v>202</v>
      </c>
      <c r="L76" s="90" t="s">
        <v>64</v>
      </c>
      <c r="M76" s="74">
        <f t="shared" si="0"/>
        <v>2.0200000000000003E-2</v>
      </c>
      <c r="N76" s="89">
        <v>148</v>
      </c>
      <c r="O76" s="90" t="s">
        <v>64</v>
      </c>
      <c r="P76" s="74">
        <f t="shared" si="1"/>
        <v>1.4799999999999999E-2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1.2330000000000001</v>
      </c>
      <c r="F77" s="92">
        <v>2.2309999999999999</v>
      </c>
      <c r="G77" s="88">
        <f t="shared" si="3"/>
        <v>3.464</v>
      </c>
      <c r="H77" s="89">
        <v>621</v>
      </c>
      <c r="I77" s="90" t="s">
        <v>64</v>
      </c>
      <c r="J77" s="74">
        <f t="shared" si="4"/>
        <v>6.2100000000000002E-2</v>
      </c>
      <c r="K77" s="89">
        <v>214</v>
      </c>
      <c r="L77" s="90" t="s">
        <v>64</v>
      </c>
      <c r="M77" s="74">
        <f t="shared" si="0"/>
        <v>2.1399999999999999E-2</v>
      </c>
      <c r="N77" s="89">
        <v>158</v>
      </c>
      <c r="O77" s="90" t="s">
        <v>64</v>
      </c>
      <c r="P77" s="74">
        <f t="shared" si="1"/>
        <v>1.5800000000000002E-2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1.2789999999999999</v>
      </c>
      <c r="F78" s="92">
        <v>2.1960000000000002</v>
      </c>
      <c r="G78" s="88">
        <f t="shared" si="3"/>
        <v>3.4750000000000001</v>
      </c>
      <c r="H78" s="89">
        <v>666</v>
      </c>
      <c r="I78" s="90" t="s">
        <v>64</v>
      </c>
      <c r="J78" s="74">
        <f t="shared" si="4"/>
        <v>6.6600000000000006E-2</v>
      </c>
      <c r="K78" s="89">
        <v>227</v>
      </c>
      <c r="L78" s="90" t="s">
        <v>64</v>
      </c>
      <c r="M78" s="74">
        <f t="shared" si="0"/>
        <v>2.2700000000000001E-2</v>
      </c>
      <c r="N78" s="89">
        <v>167</v>
      </c>
      <c r="O78" s="90" t="s">
        <v>64</v>
      </c>
      <c r="P78" s="74">
        <f t="shared" si="1"/>
        <v>1.67E-2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1.3680000000000001</v>
      </c>
      <c r="F79" s="92">
        <v>2.129</v>
      </c>
      <c r="G79" s="88">
        <f t="shared" si="3"/>
        <v>3.4969999999999999</v>
      </c>
      <c r="H79" s="89">
        <v>754</v>
      </c>
      <c r="I79" s="90" t="s">
        <v>64</v>
      </c>
      <c r="J79" s="74">
        <f t="shared" si="4"/>
        <v>7.5399999999999995E-2</v>
      </c>
      <c r="K79" s="89">
        <v>251</v>
      </c>
      <c r="L79" s="90" t="s">
        <v>64</v>
      </c>
      <c r="M79" s="74">
        <f t="shared" si="0"/>
        <v>2.5100000000000001E-2</v>
      </c>
      <c r="N79" s="89">
        <v>186</v>
      </c>
      <c r="O79" s="90" t="s">
        <v>64</v>
      </c>
      <c r="P79" s="74">
        <f t="shared" si="1"/>
        <v>1.8599999999999998E-2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1.536</v>
      </c>
      <c r="F80" s="92">
        <v>2.0649999999999999</v>
      </c>
      <c r="G80" s="88">
        <f t="shared" si="3"/>
        <v>3.601</v>
      </c>
      <c r="H80" s="89">
        <v>842</v>
      </c>
      <c r="I80" s="90" t="s">
        <v>64</v>
      </c>
      <c r="J80" s="74">
        <f t="shared" si="4"/>
        <v>8.4199999999999997E-2</v>
      </c>
      <c r="K80" s="89">
        <v>275</v>
      </c>
      <c r="L80" s="90" t="s">
        <v>64</v>
      </c>
      <c r="M80" s="74">
        <f t="shared" si="0"/>
        <v>2.7500000000000004E-2</v>
      </c>
      <c r="N80" s="89">
        <v>204</v>
      </c>
      <c r="O80" s="90" t="s">
        <v>64</v>
      </c>
      <c r="P80" s="74">
        <f t="shared" si="1"/>
        <v>2.0399999999999998E-2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1.6779999999999999</v>
      </c>
      <c r="F81" s="92">
        <v>2.0049999999999999</v>
      </c>
      <c r="G81" s="88">
        <f t="shared" si="3"/>
        <v>3.6829999999999998</v>
      </c>
      <c r="H81" s="89">
        <v>928</v>
      </c>
      <c r="I81" s="90" t="s">
        <v>64</v>
      </c>
      <c r="J81" s="74">
        <f t="shared" si="4"/>
        <v>9.2800000000000007E-2</v>
      </c>
      <c r="K81" s="89">
        <v>296</v>
      </c>
      <c r="L81" s="90" t="s">
        <v>64</v>
      </c>
      <c r="M81" s="74">
        <f t="shared" si="0"/>
        <v>2.9599999999999998E-2</v>
      </c>
      <c r="N81" s="89">
        <v>222</v>
      </c>
      <c r="O81" s="90" t="s">
        <v>64</v>
      </c>
      <c r="P81" s="74">
        <f t="shared" si="1"/>
        <v>2.2200000000000001E-2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1.7949999999999999</v>
      </c>
      <c r="F82" s="92">
        <v>1.948</v>
      </c>
      <c r="G82" s="88">
        <f t="shared" si="3"/>
        <v>3.7429999999999999</v>
      </c>
      <c r="H82" s="89">
        <v>1013</v>
      </c>
      <c r="I82" s="90" t="s">
        <v>64</v>
      </c>
      <c r="J82" s="74">
        <f t="shared" si="4"/>
        <v>0.10129999999999999</v>
      </c>
      <c r="K82" s="89">
        <v>317</v>
      </c>
      <c r="L82" s="90" t="s">
        <v>64</v>
      </c>
      <c r="M82" s="74">
        <f t="shared" si="0"/>
        <v>3.1699999999999999E-2</v>
      </c>
      <c r="N82" s="89">
        <v>240</v>
      </c>
      <c r="O82" s="90" t="s">
        <v>64</v>
      </c>
      <c r="P82" s="74">
        <f t="shared" si="1"/>
        <v>2.4E-2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1.893</v>
      </c>
      <c r="F83" s="92">
        <v>1.895</v>
      </c>
      <c r="G83" s="88">
        <f t="shared" si="3"/>
        <v>3.7880000000000003</v>
      </c>
      <c r="H83" s="89">
        <v>1098</v>
      </c>
      <c r="I83" s="90" t="s">
        <v>64</v>
      </c>
      <c r="J83" s="74">
        <f t="shared" si="4"/>
        <v>0.10980000000000001</v>
      </c>
      <c r="K83" s="89">
        <v>336</v>
      </c>
      <c r="L83" s="90" t="s">
        <v>64</v>
      </c>
      <c r="M83" s="74">
        <f t="shared" si="0"/>
        <v>3.3600000000000005E-2</v>
      </c>
      <c r="N83" s="89">
        <v>257</v>
      </c>
      <c r="O83" s="90" t="s">
        <v>64</v>
      </c>
      <c r="P83" s="74">
        <f t="shared" si="1"/>
        <v>2.5700000000000001E-2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1.9750000000000001</v>
      </c>
      <c r="F84" s="92">
        <v>1.845</v>
      </c>
      <c r="G84" s="88">
        <f t="shared" si="3"/>
        <v>3.8200000000000003</v>
      </c>
      <c r="H84" s="89">
        <v>1181</v>
      </c>
      <c r="I84" s="90" t="s">
        <v>64</v>
      </c>
      <c r="J84" s="74">
        <f t="shared" si="4"/>
        <v>0.11810000000000001</v>
      </c>
      <c r="K84" s="89">
        <v>355</v>
      </c>
      <c r="L84" s="90" t="s">
        <v>64</v>
      </c>
      <c r="M84" s="74">
        <f t="shared" ref="M84:M147" si="6">K84/1000/10</f>
        <v>3.5499999999999997E-2</v>
      </c>
      <c r="N84" s="89">
        <v>273</v>
      </c>
      <c r="O84" s="90" t="s">
        <v>64</v>
      </c>
      <c r="P84" s="74">
        <f t="shared" ref="P84:P147" si="7">N84/1000/10</f>
        <v>2.7300000000000001E-2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2.0430000000000001</v>
      </c>
      <c r="F85" s="92">
        <v>1.798</v>
      </c>
      <c r="G85" s="88">
        <f t="shared" ref="G85:G148" si="8">E85+F85</f>
        <v>3.8410000000000002</v>
      </c>
      <c r="H85" s="89">
        <v>1265</v>
      </c>
      <c r="I85" s="90" t="s">
        <v>64</v>
      </c>
      <c r="J85" s="74">
        <f t="shared" ref="J85:J109" si="9">H85/1000/10</f>
        <v>0.1265</v>
      </c>
      <c r="K85" s="89">
        <v>374</v>
      </c>
      <c r="L85" s="90" t="s">
        <v>64</v>
      </c>
      <c r="M85" s="74">
        <f t="shared" si="6"/>
        <v>3.7400000000000003E-2</v>
      </c>
      <c r="N85" s="89">
        <v>289</v>
      </c>
      <c r="O85" s="90" t="s">
        <v>64</v>
      </c>
      <c r="P85" s="74">
        <f t="shared" si="7"/>
        <v>2.8899999999999999E-2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2.101</v>
      </c>
      <c r="F86" s="92">
        <v>1.7529999999999999</v>
      </c>
      <c r="G86" s="88">
        <f t="shared" si="8"/>
        <v>3.8540000000000001</v>
      </c>
      <c r="H86" s="89">
        <v>1349</v>
      </c>
      <c r="I86" s="90" t="s">
        <v>64</v>
      </c>
      <c r="J86" s="74">
        <f t="shared" si="9"/>
        <v>0.13489999999999999</v>
      </c>
      <c r="K86" s="89">
        <v>392</v>
      </c>
      <c r="L86" s="90" t="s">
        <v>64</v>
      </c>
      <c r="M86" s="74">
        <f t="shared" si="6"/>
        <v>3.9199999999999999E-2</v>
      </c>
      <c r="N86" s="89">
        <v>305</v>
      </c>
      <c r="O86" s="90" t="s">
        <v>64</v>
      </c>
      <c r="P86" s="74">
        <f t="shared" si="7"/>
        <v>3.0499999999999999E-2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2.1509999999999998</v>
      </c>
      <c r="F87" s="92">
        <v>1.7110000000000001</v>
      </c>
      <c r="G87" s="88">
        <f t="shared" si="8"/>
        <v>3.8620000000000001</v>
      </c>
      <c r="H87" s="89">
        <v>1433</v>
      </c>
      <c r="I87" s="90" t="s">
        <v>64</v>
      </c>
      <c r="J87" s="74">
        <f t="shared" si="9"/>
        <v>0.14330000000000001</v>
      </c>
      <c r="K87" s="89">
        <v>410</v>
      </c>
      <c r="L87" s="90" t="s">
        <v>64</v>
      </c>
      <c r="M87" s="74">
        <f t="shared" si="6"/>
        <v>4.0999999999999995E-2</v>
      </c>
      <c r="N87" s="89">
        <v>321</v>
      </c>
      <c r="O87" s="90" t="s">
        <v>64</v>
      </c>
      <c r="P87" s="74">
        <f t="shared" si="7"/>
        <v>3.2100000000000004E-2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2.194</v>
      </c>
      <c r="F88" s="92">
        <v>1.671</v>
      </c>
      <c r="G88" s="88">
        <f t="shared" si="8"/>
        <v>3.8650000000000002</v>
      </c>
      <c r="H88" s="89">
        <v>1517</v>
      </c>
      <c r="I88" s="90" t="s">
        <v>64</v>
      </c>
      <c r="J88" s="74">
        <f t="shared" si="9"/>
        <v>0.1517</v>
      </c>
      <c r="K88" s="89">
        <v>427</v>
      </c>
      <c r="L88" s="90" t="s">
        <v>64</v>
      </c>
      <c r="M88" s="74">
        <f t="shared" si="6"/>
        <v>4.2700000000000002E-2</v>
      </c>
      <c r="N88" s="89">
        <v>337</v>
      </c>
      <c r="O88" s="90" t="s">
        <v>64</v>
      </c>
      <c r="P88" s="74">
        <f t="shared" si="7"/>
        <v>3.3700000000000001E-2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2.2320000000000002</v>
      </c>
      <c r="F89" s="92">
        <v>1.633</v>
      </c>
      <c r="G89" s="88">
        <f t="shared" si="8"/>
        <v>3.8650000000000002</v>
      </c>
      <c r="H89" s="89">
        <v>1601</v>
      </c>
      <c r="I89" s="90" t="s">
        <v>64</v>
      </c>
      <c r="J89" s="74">
        <f t="shared" si="9"/>
        <v>0.16009999999999999</v>
      </c>
      <c r="K89" s="89">
        <v>444</v>
      </c>
      <c r="L89" s="90" t="s">
        <v>64</v>
      </c>
      <c r="M89" s="74">
        <f t="shared" si="6"/>
        <v>4.4400000000000002E-2</v>
      </c>
      <c r="N89" s="89">
        <v>352</v>
      </c>
      <c r="O89" s="90" t="s">
        <v>64</v>
      </c>
      <c r="P89" s="74">
        <f t="shared" si="7"/>
        <v>3.5199999999999995E-2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2.2959999999999998</v>
      </c>
      <c r="F90" s="92">
        <v>1.5629999999999999</v>
      </c>
      <c r="G90" s="88">
        <f t="shared" si="8"/>
        <v>3.859</v>
      </c>
      <c r="H90" s="89">
        <v>1771</v>
      </c>
      <c r="I90" s="90" t="s">
        <v>64</v>
      </c>
      <c r="J90" s="74">
        <f t="shared" si="9"/>
        <v>0.17709999999999998</v>
      </c>
      <c r="K90" s="89">
        <v>478</v>
      </c>
      <c r="L90" s="90" t="s">
        <v>64</v>
      </c>
      <c r="M90" s="74">
        <f t="shared" si="6"/>
        <v>4.7799999999999995E-2</v>
      </c>
      <c r="N90" s="89">
        <v>382</v>
      </c>
      <c r="O90" s="90" t="s">
        <v>64</v>
      </c>
      <c r="P90" s="74">
        <f t="shared" si="7"/>
        <v>3.8199999999999998E-2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2.3610000000000002</v>
      </c>
      <c r="F91" s="92">
        <v>1.486</v>
      </c>
      <c r="G91" s="88">
        <f t="shared" si="8"/>
        <v>3.8470000000000004</v>
      </c>
      <c r="H91" s="89">
        <v>1985</v>
      </c>
      <c r="I91" s="90" t="s">
        <v>64</v>
      </c>
      <c r="J91" s="74">
        <f t="shared" si="9"/>
        <v>0.19850000000000001</v>
      </c>
      <c r="K91" s="89">
        <v>518</v>
      </c>
      <c r="L91" s="90" t="s">
        <v>64</v>
      </c>
      <c r="M91" s="74">
        <f t="shared" si="6"/>
        <v>5.1799999999999999E-2</v>
      </c>
      <c r="N91" s="89">
        <v>418</v>
      </c>
      <c r="O91" s="90" t="s">
        <v>64</v>
      </c>
      <c r="P91" s="74">
        <f t="shared" si="7"/>
        <v>4.1799999999999997E-2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2.419</v>
      </c>
      <c r="F92" s="92">
        <v>1.4159999999999999</v>
      </c>
      <c r="G92" s="88">
        <f t="shared" si="8"/>
        <v>3.835</v>
      </c>
      <c r="H92" s="89">
        <v>2201</v>
      </c>
      <c r="I92" s="90" t="s">
        <v>64</v>
      </c>
      <c r="J92" s="74">
        <f t="shared" si="9"/>
        <v>0.22010000000000002</v>
      </c>
      <c r="K92" s="89">
        <v>558</v>
      </c>
      <c r="L92" s="90" t="s">
        <v>64</v>
      </c>
      <c r="M92" s="74">
        <f t="shared" si="6"/>
        <v>5.5800000000000002E-2</v>
      </c>
      <c r="N92" s="89">
        <v>454</v>
      </c>
      <c r="O92" s="90" t="s">
        <v>64</v>
      </c>
      <c r="P92" s="74">
        <f t="shared" si="7"/>
        <v>4.5400000000000003E-2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2.4710000000000001</v>
      </c>
      <c r="F93" s="92">
        <v>1.3540000000000001</v>
      </c>
      <c r="G93" s="88">
        <f t="shared" si="8"/>
        <v>3.8250000000000002</v>
      </c>
      <c r="H93" s="89">
        <v>2418</v>
      </c>
      <c r="I93" s="90" t="s">
        <v>64</v>
      </c>
      <c r="J93" s="74">
        <f t="shared" si="9"/>
        <v>0.24180000000000001</v>
      </c>
      <c r="K93" s="89">
        <v>596</v>
      </c>
      <c r="L93" s="90" t="s">
        <v>64</v>
      </c>
      <c r="M93" s="74">
        <f t="shared" si="6"/>
        <v>5.96E-2</v>
      </c>
      <c r="N93" s="89">
        <v>490</v>
      </c>
      <c r="O93" s="90" t="s">
        <v>64</v>
      </c>
      <c r="P93" s="74">
        <f t="shared" si="7"/>
        <v>4.9000000000000002E-2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2.5219999999999998</v>
      </c>
      <c r="F94" s="92">
        <v>1.298</v>
      </c>
      <c r="G94" s="88">
        <f t="shared" si="8"/>
        <v>3.82</v>
      </c>
      <c r="H94" s="89">
        <v>2638</v>
      </c>
      <c r="I94" s="90" t="s">
        <v>64</v>
      </c>
      <c r="J94" s="74">
        <f t="shared" si="9"/>
        <v>0.26379999999999998</v>
      </c>
      <c r="K94" s="89">
        <v>633</v>
      </c>
      <c r="L94" s="90" t="s">
        <v>64</v>
      </c>
      <c r="M94" s="74">
        <f t="shared" si="6"/>
        <v>6.3299999999999995E-2</v>
      </c>
      <c r="N94" s="89">
        <v>525</v>
      </c>
      <c r="O94" s="90" t="s">
        <v>64</v>
      </c>
      <c r="P94" s="74">
        <f t="shared" si="7"/>
        <v>5.2500000000000005E-2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2.573</v>
      </c>
      <c r="F95" s="92">
        <v>1.2470000000000001</v>
      </c>
      <c r="G95" s="88">
        <f t="shared" si="8"/>
        <v>3.8200000000000003</v>
      </c>
      <c r="H95" s="89">
        <v>2858</v>
      </c>
      <c r="I95" s="90" t="s">
        <v>64</v>
      </c>
      <c r="J95" s="74">
        <f t="shared" si="9"/>
        <v>0.2858</v>
      </c>
      <c r="K95" s="89">
        <v>669</v>
      </c>
      <c r="L95" s="90" t="s">
        <v>64</v>
      </c>
      <c r="M95" s="74">
        <f t="shared" si="6"/>
        <v>6.6900000000000001E-2</v>
      </c>
      <c r="N95" s="89">
        <v>559</v>
      </c>
      <c r="O95" s="90" t="s">
        <v>64</v>
      </c>
      <c r="P95" s="74">
        <f t="shared" si="7"/>
        <v>5.5900000000000005E-2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2.6240000000000001</v>
      </c>
      <c r="F96" s="92">
        <v>1.2010000000000001</v>
      </c>
      <c r="G96" s="88">
        <f t="shared" si="8"/>
        <v>3.8250000000000002</v>
      </c>
      <c r="H96" s="89">
        <v>3079</v>
      </c>
      <c r="I96" s="90" t="s">
        <v>64</v>
      </c>
      <c r="J96" s="74">
        <f t="shared" si="9"/>
        <v>0.30790000000000001</v>
      </c>
      <c r="K96" s="89">
        <v>704</v>
      </c>
      <c r="L96" s="90" t="s">
        <v>64</v>
      </c>
      <c r="M96" s="74">
        <f t="shared" si="6"/>
        <v>7.039999999999999E-2</v>
      </c>
      <c r="N96" s="89">
        <v>593</v>
      </c>
      <c r="O96" s="90" t="s">
        <v>64</v>
      </c>
      <c r="P96" s="74">
        <f t="shared" si="7"/>
        <v>5.9299999999999999E-2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2.6760000000000002</v>
      </c>
      <c r="F97" s="92">
        <v>1.1579999999999999</v>
      </c>
      <c r="G97" s="88">
        <f t="shared" si="8"/>
        <v>3.8340000000000001</v>
      </c>
      <c r="H97" s="89">
        <v>3300</v>
      </c>
      <c r="I97" s="90" t="s">
        <v>64</v>
      </c>
      <c r="J97" s="74">
        <f t="shared" si="9"/>
        <v>0.32999999999999996</v>
      </c>
      <c r="K97" s="89">
        <v>738</v>
      </c>
      <c r="L97" s="90" t="s">
        <v>64</v>
      </c>
      <c r="M97" s="74">
        <f t="shared" si="6"/>
        <v>7.3800000000000004E-2</v>
      </c>
      <c r="N97" s="89">
        <v>627</v>
      </c>
      <c r="O97" s="90" t="s">
        <v>64</v>
      </c>
      <c r="P97" s="74">
        <f t="shared" si="7"/>
        <v>6.2700000000000006E-2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2.7290000000000001</v>
      </c>
      <c r="F98" s="92">
        <v>1.119</v>
      </c>
      <c r="G98" s="88">
        <f t="shared" si="8"/>
        <v>3.8479999999999999</v>
      </c>
      <c r="H98" s="89">
        <v>3521</v>
      </c>
      <c r="I98" s="90" t="s">
        <v>64</v>
      </c>
      <c r="J98" s="74">
        <f t="shared" si="9"/>
        <v>0.35209999999999997</v>
      </c>
      <c r="K98" s="89">
        <v>771</v>
      </c>
      <c r="L98" s="90" t="s">
        <v>64</v>
      </c>
      <c r="M98" s="74">
        <f t="shared" si="6"/>
        <v>7.7100000000000002E-2</v>
      </c>
      <c r="N98" s="89">
        <v>660</v>
      </c>
      <c r="O98" s="90" t="s">
        <v>64</v>
      </c>
      <c r="P98" s="74">
        <f t="shared" si="7"/>
        <v>6.6000000000000003E-2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2.8370000000000002</v>
      </c>
      <c r="F99" s="92">
        <v>1.05</v>
      </c>
      <c r="G99" s="88">
        <f t="shared" si="8"/>
        <v>3.8870000000000005</v>
      </c>
      <c r="H99" s="89">
        <v>3962</v>
      </c>
      <c r="I99" s="90" t="s">
        <v>64</v>
      </c>
      <c r="J99" s="74">
        <f t="shared" si="9"/>
        <v>0.3962</v>
      </c>
      <c r="K99" s="89">
        <v>835</v>
      </c>
      <c r="L99" s="90" t="s">
        <v>64</v>
      </c>
      <c r="M99" s="74">
        <f t="shared" si="6"/>
        <v>8.3499999999999991E-2</v>
      </c>
      <c r="N99" s="89">
        <v>726</v>
      </c>
      <c r="O99" s="90" t="s">
        <v>64</v>
      </c>
      <c r="P99" s="74">
        <f t="shared" si="7"/>
        <v>7.2599999999999998E-2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2.9489999999999998</v>
      </c>
      <c r="F100" s="92">
        <v>0.98960000000000004</v>
      </c>
      <c r="G100" s="88">
        <f t="shared" si="8"/>
        <v>3.9386000000000001</v>
      </c>
      <c r="H100" s="89">
        <v>4400</v>
      </c>
      <c r="I100" s="90" t="s">
        <v>64</v>
      </c>
      <c r="J100" s="74">
        <f t="shared" si="9"/>
        <v>0.44000000000000006</v>
      </c>
      <c r="K100" s="89">
        <v>894</v>
      </c>
      <c r="L100" s="90" t="s">
        <v>64</v>
      </c>
      <c r="M100" s="74">
        <f t="shared" si="6"/>
        <v>8.9400000000000007E-2</v>
      </c>
      <c r="N100" s="89">
        <v>789</v>
      </c>
      <c r="O100" s="90" t="s">
        <v>64</v>
      </c>
      <c r="P100" s="74">
        <f t="shared" si="7"/>
        <v>7.8899999999999998E-2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3.0630000000000002</v>
      </c>
      <c r="F101" s="92">
        <v>0.93689999999999996</v>
      </c>
      <c r="G101" s="88">
        <f t="shared" si="8"/>
        <v>3.9999000000000002</v>
      </c>
      <c r="H101" s="89">
        <v>4834</v>
      </c>
      <c r="I101" s="90" t="s">
        <v>64</v>
      </c>
      <c r="J101" s="74">
        <f t="shared" si="9"/>
        <v>0.48339999999999994</v>
      </c>
      <c r="K101" s="89">
        <v>950</v>
      </c>
      <c r="L101" s="90" t="s">
        <v>64</v>
      </c>
      <c r="M101" s="74">
        <f t="shared" si="6"/>
        <v>9.5000000000000001E-2</v>
      </c>
      <c r="N101" s="89">
        <v>851</v>
      </c>
      <c r="O101" s="90" t="s">
        <v>64</v>
      </c>
      <c r="P101" s="74">
        <f t="shared" si="7"/>
        <v>8.5099999999999995E-2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3.1789999999999998</v>
      </c>
      <c r="F102" s="92">
        <v>0.89039999999999997</v>
      </c>
      <c r="G102" s="88">
        <f t="shared" si="8"/>
        <v>4.0693999999999999</v>
      </c>
      <c r="H102" s="89">
        <v>5262</v>
      </c>
      <c r="I102" s="90" t="s">
        <v>64</v>
      </c>
      <c r="J102" s="74">
        <f t="shared" si="9"/>
        <v>0.5262</v>
      </c>
      <c r="K102" s="89">
        <v>1002</v>
      </c>
      <c r="L102" s="90" t="s">
        <v>64</v>
      </c>
      <c r="M102" s="74">
        <f t="shared" si="6"/>
        <v>0.1002</v>
      </c>
      <c r="N102" s="89">
        <v>911</v>
      </c>
      <c r="O102" s="90" t="s">
        <v>64</v>
      </c>
      <c r="P102" s="74">
        <f t="shared" si="7"/>
        <v>9.11E-2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3.2949999999999999</v>
      </c>
      <c r="F103" s="92">
        <v>0.84899999999999998</v>
      </c>
      <c r="G103" s="88">
        <f t="shared" si="8"/>
        <v>4.1440000000000001</v>
      </c>
      <c r="H103" s="89">
        <v>5684</v>
      </c>
      <c r="I103" s="90" t="s">
        <v>64</v>
      </c>
      <c r="J103" s="74">
        <f t="shared" si="9"/>
        <v>0.56840000000000002</v>
      </c>
      <c r="K103" s="89">
        <v>1051</v>
      </c>
      <c r="L103" s="90" t="s">
        <v>64</v>
      </c>
      <c r="M103" s="74">
        <f t="shared" si="6"/>
        <v>0.1051</v>
      </c>
      <c r="N103" s="89">
        <v>968</v>
      </c>
      <c r="O103" s="90" t="s">
        <v>64</v>
      </c>
      <c r="P103" s="74">
        <f t="shared" si="7"/>
        <v>9.6799999999999997E-2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3.411</v>
      </c>
      <c r="F104" s="92">
        <v>0.81179999999999997</v>
      </c>
      <c r="G104" s="88">
        <f t="shared" si="8"/>
        <v>4.2228000000000003</v>
      </c>
      <c r="H104" s="89">
        <v>6100</v>
      </c>
      <c r="I104" s="90" t="s">
        <v>64</v>
      </c>
      <c r="J104" s="74">
        <f t="shared" si="9"/>
        <v>0.61</v>
      </c>
      <c r="K104" s="89">
        <v>1097</v>
      </c>
      <c r="L104" s="90" t="s">
        <v>64</v>
      </c>
      <c r="M104" s="74">
        <f t="shared" si="6"/>
        <v>0.10969999999999999</v>
      </c>
      <c r="N104" s="89">
        <v>1024</v>
      </c>
      <c r="O104" s="90" t="s">
        <v>64</v>
      </c>
      <c r="P104" s="74">
        <f t="shared" si="7"/>
        <v>0.1024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3.6419999999999999</v>
      </c>
      <c r="F105" s="92">
        <v>0.74760000000000004</v>
      </c>
      <c r="G105" s="88">
        <f t="shared" si="8"/>
        <v>4.3895999999999997</v>
      </c>
      <c r="H105" s="89">
        <v>6910</v>
      </c>
      <c r="I105" s="90" t="s">
        <v>64</v>
      </c>
      <c r="J105" s="74">
        <f t="shared" si="9"/>
        <v>0.69100000000000006</v>
      </c>
      <c r="K105" s="89">
        <v>1183</v>
      </c>
      <c r="L105" s="90" t="s">
        <v>64</v>
      </c>
      <c r="M105" s="74">
        <f t="shared" si="6"/>
        <v>0.1183</v>
      </c>
      <c r="N105" s="89">
        <v>1129</v>
      </c>
      <c r="O105" s="90" t="s">
        <v>64</v>
      </c>
      <c r="P105" s="74">
        <f t="shared" si="7"/>
        <v>0.1129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3.867</v>
      </c>
      <c r="F106" s="92">
        <v>0.69399999999999995</v>
      </c>
      <c r="G106" s="88">
        <f t="shared" si="8"/>
        <v>4.5609999999999999</v>
      </c>
      <c r="H106" s="89">
        <v>7694</v>
      </c>
      <c r="I106" s="90" t="s">
        <v>64</v>
      </c>
      <c r="J106" s="74">
        <f t="shared" si="9"/>
        <v>0.76939999999999997</v>
      </c>
      <c r="K106" s="89">
        <v>1259</v>
      </c>
      <c r="L106" s="90" t="s">
        <v>64</v>
      </c>
      <c r="M106" s="74">
        <f t="shared" si="6"/>
        <v>0.12589999999999998</v>
      </c>
      <c r="N106" s="89">
        <v>1226</v>
      </c>
      <c r="O106" s="90" t="s">
        <v>64</v>
      </c>
      <c r="P106" s="74">
        <f t="shared" si="7"/>
        <v>0.1226</v>
      </c>
    </row>
    <row r="107" spans="2:16">
      <c r="B107" s="89">
        <v>1</v>
      </c>
      <c r="C107" s="93" t="s">
        <v>65</v>
      </c>
      <c r="D107" s="74">
        <f t="shared" ref="D107:D170" si="11">B107/$C$5</f>
        <v>2.5000000000000001E-2</v>
      </c>
      <c r="E107" s="91">
        <v>4.0860000000000003</v>
      </c>
      <c r="F107" s="92">
        <v>0.64859999999999995</v>
      </c>
      <c r="G107" s="88">
        <f t="shared" si="8"/>
        <v>4.7346000000000004</v>
      </c>
      <c r="H107" s="89">
        <v>8451</v>
      </c>
      <c r="I107" s="90" t="s">
        <v>64</v>
      </c>
      <c r="J107" s="74">
        <f t="shared" si="9"/>
        <v>0.84510000000000007</v>
      </c>
      <c r="K107" s="89">
        <v>1327</v>
      </c>
      <c r="L107" s="90" t="s">
        <v>64</v>
      </c>
      <c r="M107" s="74">
        <f t="shared" si="6"/>
        <v>0.13269999999999998</v>
      </c>
      <c r="N107" s="89">
        <v>1317</v>
      </c>
      <c r="O107" s="90" t="s">
        <v>64</v>
      </c>
      <c r="P107" s="74">
        <f t="shared" si="7"/>
        <v>0.13169999999999998</v>
      </c>
    </row>
    <row r="108" spans="2:16">
      <c r="B108" s="89">
        <v>1.1000000000000001</v>
      </c>
      <c r="C108" s="90" t="s">
        <v>65</v>
      </c>
      <c r="D108" s="74">
        <f t="shared" si="11"/>
        <v>2.7500000000000004E-2</v>
      </c>
      <c r="E108" s="91">
        <v>4.2960000000000003</v>
      </c>
      <c r="F108" s="92">
        <v>0.60950000000000004</v>
      </c>
      <c r="G108" s="88">
        <f t="shared" si="8"/>
        <v>4.9055</v>
      </c>
      <c r="H108" s="89">
        <v>9184</v>
      </c>
      <c r="I108" s="90" t="s">
        <v>64</v>
      </c>
      <c r="J108" s="74">
        <f t="shared" si="9"/>
        <v>0.91839999999999988</v>
      </c>
      <c r="K108" s="89">
        <v>1388</v>
      </c>
      <c r="L108" s="90" t="s">
        <v>64</v>
      </c>
      <c r="M108" s="74">
        <f t="shared" si="6"/>
        <v>0.13879999999999998</v>
      </c>
      <c r="N108" s="89">
        <v>1401</v>
      </c>
      <c r="O108" s="90" t="s">
        <v>64</v>
      </c>
      <c r="P108" s="74">
        <f t="shared" si="7"/>
        <v>0.1401</v>
      </c>
    </row>
    <row r="109" spans="2:16">
      <c r="B109" s="89">
        <v>1.2</v>
      </c>
      <c r="C109" s="90" t="s">
        <v>65</v>
      </c>
      <c r="D109" s="74">
        <f t="shared" si="11"/>
        <v>0.03</v>
      </c>
      <c r="E109" s="91">
        <v>4.4989999999999997</v>
      </c>
      <c r="F109" s="92">
        <v>0.57540000000000002</v>
      </c>
      <c r="G109" s="88">
        <f t="shared" si="8"/>
        <v>5.0743999999999998</v>
      </c>
      <c r="H109" s="89">
        <v>9895</v>
      </c>
      <c r="I109" s="90" t="s">
        <v>64</v>
      </c>
      <c r="J109" s="74">
        <f t="shared" si="9"/>
        <v>0.98949999999999994</v>
      </c>
      <c r="K109" s="89">
        <v>1443</v>
      </c>
      <c r="L109" s="90" t="s">
        <v>64</v>
      </c>
      <c r="M109" s="74">
        <f t="shared" si="6"/>
        <v>0.14430000000000001</v>
      </c>
      <c r="N109" s="89">
        <v>1479</v>
      </c>
      <c r="O109" s="90" t="s">
        <v>64</v>
      </c>
      <c r="P109" s="74">
        <f t="shared" si="7"/>
        <v>0.1479</v>
      </c>
    </row>
    <row r="110" spans="2:16">
      <c r="B110" s="89">
        <v>1.3</v>
      </c>
      <c r="C110" s="90" t="s">
        <v>65</v>
      </c>
      <c r="D110" s="74">
        <f t="shared" si="11"/>
        <v>3.2500000000000001E-2</v>
      </c>
      <c r="E110" s="91">
        <v>4.6929999999999996</v>
      </c>
      <c r="F110" s="92">
        <v>0.5454</v>
      </c>
      <c r="G110" s="88">
        <f t="shared" si="8"/>
        <v>5.2383999999999995</v>
      </c>
      <c r="H110" s="89">
        <v>1.06</v>
      </c>
      <c r="I110" s="93" t="s">
        <v>66</v>
      </c>
      <c r="J110" s="76">
        <f t="shared" ref="J110:J171" si="12">H110</f>
        <v>1.06</v>
      </c>
      <c r="K110" s="89">
        <v>1493</v>
      </c>
      <c r="L110" s="90" t="s">
        <v>64</v>
      </c>
      <c r="M110" s="74">
        <f t="shared" si="6"/>
        <v>0.14930000000000002</v>
      </c>
      <c r="N110" s="89">
        <v>1552</v>
      </c>
      <c r="O110" s="90" t="s">
        <v>64</v>
      </c>
      <c r="P110" s="74">
        <f t="shared" si="7"/>
        <v>0.1552</v>
      </c>
    </row>
    <row r="111" spans="2:16">
      <c r="B111" s="89">
        <v>1.4</v>
      </c>
      <c r="C111" s="90" t="s">
        <v>65</v>
      </c>
      <c r="D111" s="74">
        <f t="shared" si="11"/>
        <v>3.4999999999999996E-2</v>
      </c>
      <c r="E111" s="91">
        <v>4.8780000000000001</v>
      </c>
      <c r="F111" s="92">
        <v>0.51870000000000005</v>
      </c>
      <c r="G111" s="88">
        <f t="shared" si="8"/>
        <v>5.3967000000000001</v>
      </c>
      <c r="H111" s="89">
        <v>1.1299999999999999</v>
      </c>
      <c r="I111" s="90" t="s">
        <v>66</v>
      </c>
      <c r="J111" s="76">
        <f t="shared" si="12"/>
        <v>1.1299999999999999</v>
      </c>
      <c r="K111" s="89">
        <v>1539</v>
      </c>
      <c r="L111" s="90" t="s">
        <v>64</v>
      </c>
      <c r="M111" s="74">
        <f t="shared" si="6"/>
        <v>0.15389999999999998</v>
      </c>
      <c r="N111" s="89">
        <v>1621</v>
      </c>
      <c r="O111" s="90" t="s">
        <v>64</v>
      </c>
      <c r="P111" s="74">
        <f t="shared" si="7"/>
        <v>0.16209999999999999</v>
      </c>
    </row>
    <row r="112" spans="2:16">
      <c r="B112" s="89">
        <v>1.5</v>
      </c>
      <c r="C112" s="90" t="s">
        <v>65</v>
      </c>
      <c r="D112" s="74">
        <f t="shared" si="11"/>
        <v>3.7499999999999999E-2</v>
      </c>
      <c r="E112" s="91">
        <v>5.0570000000000004</v>
      </c>
      <c r="F112" s="92">
        <v>0.49480000000000002</v>
      </c>
      <c r="G112" s="88">
        <f t="shared" si="8"/>
        <v>5.5518000000000001</v>
      </c>
      <c r="H112" s="89">
        <v>1.19</v>
      </c>
      <c r="I112" s="90" t="s">
        <v>66</v>
      </c>
      <c r="J112" s="76">
        <f t="shared" si="12"/>
        <v>1.19</v>
      </c>
      <c r="K112" s="89">
        <v>1581</v>
      </c>
      <c r="L112" s="90" t="s">
        <v>64</v>
      </c>
      <c r="M112" s="74">
        <f t="shared" si="6"/>
        <v>0.15809999999999999</v>
      </c>
      <c r="N112" s="89">
        <v>1686</v>
      </c>
      <c r="O112" s="90" t="s">
        <v>64</v>
      </c>
      <c r="P112" s="74">
        <f t="shared" si="7"/>
        <v>0.1686</v>
      </c>
    </row>
    <row r="113" spans="1:16">
      <c r="B113" s="89">
        <v>1.6</v>
      </c>
      <c r="C113" s="90" t="s">
        <v>65</v>
      </c>
      <c r="D113" s="74">
        <f t="shared" si="11"/>
        <v>0.04</v>
      </c>
      <c r="E113" s="91">
        <v>5.2279999999999998</v>
      </c>
      <c r="F113" s="92">
        <v>0.4733</v>
      </c>
      <c r="G113" s="88">
        <f t="shared" si="8"/>
        <v>5.7012999999999998</v>
      </c>
      <c r="H113" s="89">
        <v>1.25</v>
      </c>
      <c r="I113" s="90" t="s">
        <v>66</v>
      </c>
      <c r="J113" s="76">
        <f t="shared" si="12"/>
        <v>1.25</v>
      </c>
      <c r="K113" s="89">
        <v>1620</v>
      </c>
      <c r="L113" s="90" t="s">
        <v>64</v>
      </c>
      <c r="M113" s="74">
        <f t="shared" si="6"/>
        <v>0.16200000000000001</v>
      </c>
      <c r="N113" s="89">
        <v>1747</v>
      </c>
      <c r="O113" s="90" t="s">
        <v>64</v>
      </c>
      <c r="P113" s="74">
        <f t="shared" si="7"/>
        <v>0.17470000000000002</v>
      </c>
    </row>
    <row r="114" spans="1:16">
      <c r="B114" s="89">
        <v>1.7</v>
      </c>
      <c r="C114" s="90" t="s">
        <v>65</v>
      </c>
      <c r="D114" s="74">
        <f t="shared" si="11"/>
        <v>4.2499999999999996E-2</v>
      </c>
      <c r="E114" s="91">
        <v>5.3929999999999998</v>
      </c>
      <c r="F114" s="92">
        <v>0.45379999999999998</v>
      </c>
      <c r="G114" s="88">
        <f t="shared" si="8"/>
        <v>5.8468</v>
      </c>
      <c r="H114" s="89">
        <v>1.32</v>
      </c>
      <c r="I114" s="90" t="s">
        <v>66</v>
      </c>
      <c r="J114" s="76">
        <f t="shared" si="12"/>
        <v>1.32</v>
      </c>
      <c r="K114" s="89">
        <v>1656</v>
      </c>
      <c r="L114" s="90" t="s">
        <v>64</v>
      </c>
      <c r="M114" s="74">
        <f t="shared" si="6"/>
        <v>0.1656</v>
      </c>
      <c r="N114" s="89">
        <v>1804</v>
      </c>
      <c r="O114" s="90" t="s">
        <v>64</v>
      </c>
      <c r="P114" s="74">
        <f t="shared" si="7"/>
        <v>0.1804</v>
      </c>
    </row>
    <row r="115" spans="1:16">
      <c r="B115" s="89">
        <v>1.8</v>
      </c>
      <c r="C115" s="90" t="s">
        <v>65</v>
      </c>
      <c r="D115" s="74">
        <f t="shared" si="11"/>
        <v>4.4999999999999998E-2</v>
      </c>
      <c r="E115" s="91">
        <v>5.5510000000000002</v>
      </c>
      <c r="F115" s="92">
        <v>0.43609999999999999</v>
      </c>
      <c r="G115" s="88">
        <f t="shared" si="8"/>
        <v>5.9870999999999999</v>
      </c>
      <c r="H115" s="89">
        <v>1.38</v>
      </c>
      <c r="I115" s="90" t="s">
        <v>66</v>
      </c>
      <c r="J115" s="76">
        <f t="shared" si="12"/>
        <v>1.38</v>
      </c>
      <c r="K115" s="89">
        <v>1690</v>
      </c>
      <c r="L115" s="90" t="s">
        <v>64</v>
      </c>
      <c r="M115" s="74">
        <f t="shared" si="6"/>
        <v>0.16899999999999998</v>
      </c>
      <c r="N115" s="89">
        <v>1858</v>
      </c>
      <c r="O115" s="90" t="s">
        <v>64</v>
      </c>
      <c r="P115" s="74">
        <f t="shared" si="7"/>
        <v>0.18580000000000002</v>
      </c>
    </row>
    <row r="116" spans="1:16">
      <c r="B116" s="89">
        <v>2</v>
      </c>
      <c r="C116" s="90" t="s">
        <v>65</v>
      </c>
      <c r="D116" s="74">
        <f t="shared" si="11"/>
        <v>0.05</v>
      </c>
      <c r="E116" s="91">
        <v>5.8520000000000003</v>
      </c>
      <c r="F116" s="92">
        <v>0.40489999999999998</v>
      </c>
      <c r="G116" s="88">
        <f t="shared" si="8"/>
        <v>6.2568999999999999</v>
      </c>
      <c r="H116" s="89">
        <v>1.49</v>
      </c>
      <c r="I116" s="90" t="s">
        <v>66</v>
      </c>
      <c r="J116" s="76">
        <f t="shared" si="12"/>
        <v>1.49</v>
      </c>
      <c r="K116" s="89">
        <v>1754</v>
      </c>
      <c r="L116" s="90" t="s">
        <v>64</v>
      </c>
      <c r="M116" s="74">
        <f t="shared" si="6"/>
        <v>0.1754</v>
      </c>
      <c r="N116" s="89">
        <v>1959</v>
      </c>
      <c r="O116" s="90" t="s">
        <v>64</v>
      </c>
      <c r="P116" s="74">
        <f t="shared" si="7"/>
        <v>0.19590000000000002</v>
      </c>
    </row>
    <row r="117" spans="1:16">
      <c r="B117" s="89">
        <v>2.25</v>
      </c>
      <c r="C117" s="90" t="s">
        <v>65</v>
      </c>
      <c r="D117" s="74">
        <f t="shared" si="11"/>
        <v>5.6250000000000001E-2</v>
      </c>
      <c r="E117" s="91">
        <v>6.202</v>
      </c>
      <c r="F117" s="92">
        <v>0.37219999999999998</v>
      </c>
      <c r="G117" s="88">
        <f t="shared" si="8"/>
        <v>6.5742000000000003</v>
      </c>
      <c r="H117" s="89">
        <v>1.64</v>
      </c>
      <c r="I117" s="90" t="s">
        <v>66</v>
      </c>
      <c r="J117" s="76">
        <f t="shared" si="12"/>
        <v>1.64</v>
      </c>
      <c r="K117" s="89">
        <v>1827</v>
      </c>
      <c r="L117" s="90" t="s">
        <v>64</v>
      </c>
      <c r="M117" s="74">
        <f t="shared" si="6"/>
        <v>0.1827</v>
      </c>
      <c r="N117" s="89">
        <v>2072</v>
      </c>
      <c r="O117" s="90" t="s">
        <v>64</v>
      </c>
      <c r="P117" s="74">
        <f t="shared" si="7"/>
        <v>0.2072</v>
      </c>
    </row>
    <row r="118" spans="1:16">
      <c r="B118" s="89">
        <v>2.5</v>
      </c>
      <c r="C118" s="90" t="s">
        <v>65</v>
      </c>
      <c r="D118" s="74">
        <f t="shared" si="11"/>
        <v>6.25E-2</v>
      </c>
      <c r="E118" s="91">
        <v>6.5289999999999999</v>
      </c>
      <c r="F118" s="92">
        <v>0.34499999999999997</v>
      </c>
      <c r="G118" s="88">
        <f t="shared" si="8"/>
        <v>6.8739999999999997</v>
      </c>
      <c r="H118" s="89">
        <v>1.77</v>
      </c>
      <c r="I118" s="90" t="s">
        <v>66</v>
      </c>
      <c r="J118" s="76">
        <f t="shared" si="12"/>
        <v>1.77</v>
      </c>
      <c r="K118" s="89">
        <v>1889</v>
      </c>
      <c r="L118" s="90" t="s">
        <v>64</v>
      </c>
      <c r="M118" s="74">
        <f t="shared" si="6"/>
        <v>0.18890000000000001</v>
      </c>
      <c r="N118" s="89">
        <v>2174</v>
      </c>
      <c r="O118" s="90" t="s">
        <v>64</v>
      </c>
      <c r="P118" s="74">
        <f t="shared" si="7"/>
        <v>0.21739999999999998</v>
      </c>
    </row>
    <row r="119" spans="1:16">
      <c r="B119" s="89">
        <v>2.75</v>
      </c>
      <c r="C119" s="90" t="s">
        <v>65</v>
      </c>
      <c r="D119" s="74">
        <f t="shared" si="11"/>
        <v>6.8750000000000006E-2</v>
      </c>
      <c r="E119" s="91">
        <v>6.8380000000000001</v>
      </c>
      <c r="F119" s="92">
        <v>0.32190000000000002</v>
      </c>
      <c r="G119" s="88">
        <f t="shared" si="8"/>
        <v>7.1599000000000004</v>
      </c>
      <c r="H119" s="89">
        <v>1.9</v>
      </c>
      <c r="I119" s="90" t="s">
        <v>66</v>
      </c>
      <c r="J119" s="76">
        <f t="shared" si="12"/>
        <v>1.9</v>
      </c>
      <c r="K119" s="89">
        <v>1945</v>
      </c>
      <c r="L119" s="90" t="s">
        <v>64</v>
      </c>
      <c r="M119" s="74">
        <f t="shared" si="6"/>
        <v>0.19450000000000001</v>
      </c>
      <c r="N119" s="89">
        <v>2266</v>
      </c>
      <c r="O119" s="90" t="s">
        <v>64</v>
      </c>
      <c r="P119" s="74">
        <f t="shared" si="7"/>
        <v>0.2266</v>
      </c>
    </row>
    <row r="120" spans="1:16">
      <c r="B120" s="89">
        <v>3</v>
      </c>
      <c r="C120" s="90" t="s">
        <v>65</v>
      </c>
      <c r="D120" s="74">
        <f t="shared" si="11"/>
        <v>7.4999999999999997E-2</v>
      </c>
      <c r="E120" s="91">
        <v>7.133</v>
      </c>
      <c r="F120" s="92">
        <v>0.3019</v>
      </c>
      <c r="G120" s="88">
        <f t="shared" si="8"/>
        <v>7.4348999999999998</v>
      </c>
      <c r="H120" s="89">
        <v>2.02</v>
      </c>
      <c r="I120" s="90" t="s">
        <v>66</v>
      </c>
      <c r="J120" s="76">
        <f t="shared" si="12"/>
        <v>2.02</v>
      </c>
      <c r="K120" s="89">
        <v>1994</v>
      </c>
      <c r="L120" s="90" t="s">
        <v>64</v>
      </c>
      <c r="M120" s="74">
        <f t="shared" si="6"/>
        <v>0.19939999999999999</v>
      </c>
      <c r="N120" s="89">
        <v>2349</v>
      </c>
      <c r="O120" s="90" t="s">
        <v>64</v>
      </c>
      <c r="P120" s="74">
        <f t="shared" si="7"/>
        <v>0.23490000000000003</v>
      </c>
    </row>
    <row r="121" spans="1:16">
      <c r="B121" s="89">
        <v>3.25</v>
      </c>
      <c r="C121" s="90" t="s">
        <v>65</v>
      </c>
      <c r="D121" s="74">
        <f t="shared" si="11"/>
        <v>8.1250000000000003E-2</v>
      </c>
      <c r="E121" s="91">
        <v>7.415</v>
      </c>
      <c r="F121" s="92">
        <v>0.28460000000000002</v>
      </c>
      <c r="G121" s="88">
        <f t="shared" si="8"/>
        <v>7.6996000000000002</v>
      </c>
      <c r="H121" s="89">
        <v>2.14</v>
      </c>
      <c r="I121" s="90" t="s">
        <v>66</v>
      </c>
      <c r="J121" s="76">
        <f t="shared" si="12"/>
        <v>2.14</v>
      </c>
      <c r="K121" s="89">
        <v>2038</v>
      </c>
      <c r="L121" s="90" t="s">
        <v>64</v>
      </c>
      <c r="M121" s="74">
        <f t="shared" si="6"/>
        <v>0.20379999999999998</v>
      </c>
      <c r="N121" s="89">
        <v>2426</v>
      </c>
      <c r="O121" s="90" t="s">
        <v>64</v>
      </c>
      <c r="P121" s="74">
        <f t="shared" si="7"/>
        <v>0.24260000000000001</v>
      </c>
    </row>
    <row r="122" spans="1:16">
      <c r="B122" s="89">
        <v>3.5</v>
      </c>
      <c r="C122" s="90" t="s">
        <v>65</v>
      </c>
      <c r="D122" s="74">
        <f t="shared" si="11"/>
        <v>8.7499999999999994E-2</v>
      </c>
      <c r="E122" s="91">
        <v>7.6870000000000003</v>
      </c>
      <c r="F122" s="92">
        <v>0.26929999999999998</v>
      </c>
      <c r="G122" s="88">
        <f t="shared" si="8"/>
        <v>7.9563000000000006</v>
      </c>
      <c r="H122" s="89">
        <v>2.2599999999999998</v>
      </c>
      <c r="I122" s="90" t="s">
        <v>66</v>
      </c>
      <c r="J122" s="76">
        <f t="shared" si="12"/>
        <v>2.2599999999999998</v>
      </c>
      <c r="K122" s="89">
        <v>2079</v>
      </c>
      <c r="L122" s="90" t="s">
        <v>64</v>
      </c>
      <c r="M122" s="74">
        <f t="shared" si="6"/>
        <v>0.20790000000000003</v>
      </c>
      <c r="N122" s="89">
        <v>2496</v>
      </c>
      <c r="O122" s="90" t="s">
        <v>64</v>
      </c>
      <c r="P122" s="74">
        <f t="shared" si="7"/>
        <v>0.24959999999999999</v>
      </c>
    </row>
    <row r="123" spans="1:16">
      <c r="B123" s="89">
        <v>3.75</v>
      </c>
      <c r="C123" s="90" t="s">
        <v>65</v>
      </c>
      <c r="D123" s="74">
        <f t="shared" si="11"/>
        <v>9.375E-2</v>
      </c>
      <c r="E123" s="91">
        <v>7.9509999999999996</v>
      </c>
      <c r="F123" s="92">
        <v>0.25580000000000003</v>
      </c>
      <c r="G123" s="88">
        <f t="shared" si="8"/>
        <v>8.2067999999999994</v>
      </c>
      <c r="H123" s="89">
        <v>2.37</v>
      </c>
      <c r="I123" s="90" t="s">
        <v>66</v>
      </c>
      <c r="J123" s="76">
        <f t="shared" si="12"/>
        <v>2.37</v>
      </c>
      <c r="K123" s="89">
        <v>2115</v>
      </c>
      <c r="L123" s="90" t="s">
        <v>64</v>
      </c>
      <c r="M123" s="74">
        <f t="shared" si="6"/>
        <v>0.21150000000000002</v>
      </c>
      <c r="N123" s="89">
        <v>2562</v>
      </c>
      <c r="O123" s="90" t="s">
        <v>64</v>
      </c>
      <c r="P123" s="74">
        <f t="shared" si="7"/>
        <v>0.25619999999999998</v>
      </c>
    </row>
    <row r="124" spans="1:16">
      <c r="B124" s="89">
        <v>4</v>
      </c>
      <c r="C124" s="90" t="s">
        <v>65</v>
      </c>
      <c r="D124" s="74">
        <f t="shared" si="11"/>
        <v>0.1</v>
      </c>
      <c r="E124" s="91">
        <v>8.2070000000000007</v>
      </c>
      <c r="F124" s="92">
        <v>0.24360000000000001</v>
      </c>
      <c r="G124" s="88">
        <f t="shared" si="8"/>
        <v>8.4506000000000014</v>
      </c>
      <c r="H124" s="89">
        <v>2.48</v>
      </c>
      <c r="I124" s="90" t="s">
        <v>66</v>
      </c>
      <c r="J124" s="76">
        <f t="shared" si="12"/>
        <v>2.48</v>
      </c>
      <c r="K124" s="89">
        <v>2149</v>
      </c>
      <c r="L124" s="90" t="s">
        <v>64</v>
      </c>
      <c r="M124" s="74">
        <f t="shared" si="6"/>
        <v>0.21490000000000001</v>
      </c>
      <c r="N124" s="89">
        <v>2623</v>
      </c>
      <c r="O124" s="90" t="s">
        <v>64</v>
      </c>
      <c r="P124" s="74">
        <f t="shared" si="7"/>
        <v>0.26230000000000003</v>
      </c>
    </row>
    <row r="125" spans="1:16">
      <c r="B125" s="77">
        <v>4.5</v>
      </c>
      <c r="C125" s="79" t="s">
        <v>65</v>
      </c>
      <c r="D125" s="74">
        <f t="shared" si="11"/>
        <v>0.1125</v>
      </c>
      <c r="E125" s="91">
        <v>8.6989999999999998</v>
      </c>
      <c r="F125" s="92">
        <v>0.2228</v>
      </c>
      <c r="G125" s="88">
        <f t="shared" si="8"/>
        <v>8.9217999999999993</v>
      </c>
      <c r="H125" s="89">
        <v>2.69</v>
      </c>
      <c r="I125" s="90" t="s">
        <v>66</v>
      </c>
      <c r="J125" s="76">
        <f t="shared" si="12"/>
        <v>2.69</v>
      </c>
      <c r="K125" s="89">
        <v>2218</v>
      </c>
      <c r="L125" s="90" t="s">
        <v>64</v>
      </c>
      <c r="M125" s="74">
        <f t="shared" si="6"/>
        <v>0.2218</v>
      </c>
      <c r="N125" s="89">
        <v>2733</v>
      </c>
      <c r="O125" s="90" t="s">
        <v>64</v>
      </c>
      <c r="P125" s="74">
        <f t="shared" si="7"/>
        <v>0.27329999999999999</v>
      </c>
    </row>
    <row r="126" spans="1:16">
      <c r="B126" s="77">
        <v>5</v>
      </c>
      <c r="C126" s="79" t="s">
        <v>65</v>
      </c>
      <c r="D126" s="74">
        <f t="shared" si="11"/>
        <v>0.125</v>
      </c>
      <c r="E126" s="91">
        <v>9.1679999999999993</v>
      </c>
      <c r="F126" s="92">
        <v>0.2056</v>
      </c>
      <c r="G126" s="88">
        <f t="shared" si="8"/>
        <v>9.3735999999999997</v>
      </c>
      <c r="H126" s="77">
        <v>2.89</v>
      </c>
      <c r="I126" s="79" t="s">
        <v>66</v>
      </c>
      <c r="J126" s="76">
        <f t="shared" si="12"/>
        <v>2.89</v>
      </c>
      <c r="K126" s="77">
        <v>2277</v>
      </c>
      <c r="L126" s="79" t="s">
        <v>64</v>
      </c>
      <c r="M126" s="74">
        <f t="shared" si="6"/>
        <v>0.22770000000000001</v>
      </c>
      <c r="N126" s="77">
        <v>2830</v>
      </c>
      <c r="O126" s="79" t="s">
        <v>64</v>
      </c>
      <c r="P126" s="74">
        <f t="shared" si="7"/>
        <v>0.28300000000000003</v>
      </c>
    </row>
    <row r="127" spans="1:16">
      <c r="B127" s="77">
        <v>5.5</v>
      </c>
      <c r="C127" s="79" t="s">
        <v>65</v>
      </c>
      <c r="D127" s="74">
        <f t="shared" si="11"/>
        <v>0.13750000000000001</v>
      </c>
      <c r="E127" s="91">
        <v>9.6140000000000008</v>
      </c>
      <c r="F127" s="92">
        <v>0.19109999999999999</v>
      </c>
      <c r="G127" s="88">
        <f t="shared" si="8"/>
        <v>9.8051000000000013</v>
      </c>
      <c r="H127" s="77">
        <v>3.08</v>
      </c>
      <c r="I127" s="79" t="s">
        <v>66</v>
      </c>
      <c r="J127" s="76">
        <f t="shared" si="12"/>
        <v>3.08</v>
      </c>
      <c r="K127" s="77">
        <v>2329</v>
      </c>
      <c r="L127" s="79" t="s">
        <v>64</v>
      </c>
      <c r="M127" s="74">
        <f t="shared" si="6"/>
        <v>0.23290000000000002</v>
      </c>
      <c r="N127" s="77">
        <v>2916</v>
      </c>
      <c r="O127" s="79" t="s">
        <v>64</v>
      </c>
      <c r="P127" s="74">
        <f t="shared" si="7"/>
        <v>0.29159999999999997</v>
      </c>
    </row>
    <row r="128" spans="1:16">
      <c r="A128" s="94"/>
      <c r="B128" s="89">
        <v>6</v>
      </c>
      <c r="C128" s="90" t="s">
        <v>65</v>
      </c>
      <c r="D128" s="74">
        <f t="shared" si="11"/>
        <v>0.15</v>
      </c>
      <c r="E128" s="91">
        <v>10.039999999999999</v>
      </c>
      <c r="F128" s="92">
        <v>0.17860000000000001</v>
      </c>
      <c r="G128" s="88">
        <f t="shared" si="8"/>
        <v>10.218599999999999</v>
      </c>
      <c r="H128" s="89">
        <v>3.27</v>
      </c>
      <c r="I128" s="90" t="s">
        <v>66</v>
      </c>
      <c r="J128" s="76">
        <f t="shared" si="12"/>
        <v>3.27</v>
      </c>
      <c r="K128" s="77">
        <v>2375</v>
      </c>
      <c r="L128" s="79" t="s">
        <v>64</v>
      </c>
      <c r="M128" s="74">
        <f t="shared" si="6"/>
        <v>0.23749999999999999</v>
      </c>
      <c r="N128" s="77">
        <v>2994</v>
      </c>
      <c r="O128" s="79" t="s">
        <v>64</v>
      </c>
      <c r="P128" s="74">
        <f t="shared" si="7"/>
        <v>0.2994</v>
      </c>
    </row>
    <row r="129" spans="1:16">
      <c r="A129" s="94"/>
      <c r="B129" s="89">
        <v>6.5</v>
      </c>
      <c r="C129" s="90" t="s">
        <v>65</v>
      </c>
      <c r="D129" s="74">
        <f t="shared" si="11"/>
        <v>0.16250000000000001</v>
      </c>
      <c r="E129" s="91">
        <v>10.45</v>
      </c>
      <c r="F129" s="92">
        <v>0.1678</v>
      </c>
      <c r="G129" s="88">
        <f t="shared" si="8"/>
        <v>10.617799999999999</v>
      </c>
      <c r="H129" s="89">
        <v>3.44</v>
      </c>
      <c r="I129" s="90" t="s">
        <v>66</v>
      </c>
      <c r="J129" s="76">
        <f t="shared" si="12"/>
        <v>3.44</v>
      </c>
      <c r="K129" s="77">
        <v>2416</v>
      </c>
      <c r="L129" s="79" t="s">
        <v>64</v>
      </c>
      <c r="M129" s="74">
        <f t="shared" si="6"/>
        <v>0.24159999999999998</v>
      </c>
      <c r="N129" s="77">
        <v>3065</v>
      </c>
      <c r="O129" s="79" t="s">
        <v>64</v>
      </c>
      <c r="P129" s="74">
        <f t="shared" si="7"/>
        <v>0.30649999999999999</v>
      </c>
    </row>
    <row r="130" spans="1:16">
      <c r="A130" s="94"/>
      <c r="B130" s="89">
        <v>7</v>
      </c>
      <c r="C130" s="90" t="s">
        <v>65</v>
      </c>
      <c r="D130" s="74">
        <f t="shared" si="11"/>
        <v>0.17499999999999999</v>
      </c>
      <c r="E130" s="91">
        <v>10.83</v>
      </c>
      <c r="F130" s="92">
        <v>0.15840000000000001</v>
      </c>
      <c r="G130" s="88">
        <f t="shared" si="8"/>
        <v>10.9884</v>
      </c>
      <c r="H130" s="89">
        <v>3.61</v>
      </c>
      <c r="I130" s="90" t="s">
        <v>66</v>
      </c>
      <c r="J130" s="76">
        <f t="shared" si="12"/>
        <v>3.61</v>
      </c>
      <c r="K130" s="77">
        <v>2453</v>
      </c>
      <c r="L130" s="79" t="s">
        <v>64</v>
      </c>
      <c r="M130" s="74">
        <f t="shared" si="6"/>
        <v>0.24529999999999999</v>
      </c>
      <c r="N130" s="77">
        <v>3130</v>
      </c>
      <c r="O130" s="79" t="s">
        <v>64</v>
      </c>
      <c r="P130" s="74">
        <f t="shared" si="7"/>
        <v>0.313</v>
      </c>
    </row>
    <row r="131" spans="1:16">
      <c r="A131" s="94"/>
      <c r="B131" s="89">
        <v>8</v>
      </c>
      <c r="C131" s="90" t="s">
        <v>65</v>
      </c>
      <c r="D131" s="74">
        <f t="shared" si="11"/>
        <v>0.2</v>
      </c>
      <c r="E131" s="91">
        <v>11.55</v>
      </c>
      <c r="F131" s="92">
        <v>0.1426</v>
      </c>
      <c r="G131" s="88">
        <f t="shared" si="8"/>
        <v>11.692600000000001</v>
      </c>
      <c r="H131" s="89">
        <v>3.94</v>
      </c>
      <c r="I131" s="90" t="s">
        <v>66</v>
      </c>
      <c r="J131" s="76">
        <f t="shared" si="12"/>
        <v>3.94</v>
      </c>
      <c r="K131" s="77">
        <v>2537</v>
      </c>
      <c r="L131" s="79" t="s">
        <v>64</v>
      </c>
      <c r="M131" s="74">
        <f t="shared" si="6"/>
        <v>0.25369999999999998</v>
      </c>
      <c r="N131" s="77">
        <v>3244</v>
      </c>
      <c r="O131" s="79" t="s">
        <v>64</v>
      </c>
      <c r="P131" s="74">
        <f t="shared" si="7"/>
        <v>0.32440000000000002</v>
      </c>
    </row>
    <row r="132" spans="1:16">
      <c r="A132" s="94"/>
      <c r="B132" s="89">
        <v>9</v>
      </c>
      <c r="C132" s="90" t="s">
        <v>65</v>
      </c>
      <c r="D132" s="74">
        <f t="shared" si="11"/>
        <v>0.22500000000000001</v>
      </c>
      <c r="E132" s="91">
        <v>12.21</v>
      </c>
      <c r="F132" s="92">
        <v>0.12989999999999999</v>
      </c>
      <c r="G132" s="88">
        <f t="shared" si="8"/>
        <v>12.3399</v>
      </c>
      <c r="H132" s="89">
        <v>4.24</v>
      </c>
      <c r="I132" s="90" t="s">
        <v>66</v>
      </c>
      <c r="J132" s="76">
        <f t="shared" si="12"/>
        <v>4.24</v>
      </c>
      <c r="K132" s="77">
        <v>2609</v>
      </c>
      <c r="L132" s="79" t="s">
        <v>64</v>
      </c>
      <c r="M132" s="74">
        <f t="shared" si="6"/>
        <v>0.26090000000000002</v>
      </c>
      <c r="N132" s="77">
        <v>3342</v>
      </c>
      <c r="O132" s="79" t="s">
        <v>64</v>
      </c>
      <c r="P132" s="74">
        <f t="shared" si="7"/>
        <v>0.3342</v>
      </c>
    </row>
    <row r="133" spans="1:16">
      <c r="A133" s="94"/>
      <c r="B133" s="89">
        <v>10</v>
      </c>
      <c r="C133" s="90" t="s">
        <v>65</v>
      </c>
      <c r="D133" s="74">
        <f t="shared" si="11"/>
        <v>0.25</v>
      </c>
      <c r="E133" s="91">
        <v>12.8</v>
      </c>
      <c r="F133" s="92">
        <v>0.1195</v>
      </c>
      <c r="G133" s="88">
        <f t="shared" si="8"/>
        <v>12.919500000000001</v>
      </c>
      <c r="H133" s="89">
        <v>4.53</v>
      </c>
      <c r="I133" s="90" t="s">
        <v>66</v>
      </c>
      <c r="J133" s="76">
        <f t="shared" si="12"/>
        <v>4.53</v>
      </c>
      <c r="K133" s="77">
        <v>2671</v>
      </c>
      <c r="L133" s="79" t="s">
        <v>64</v>
      </c>
      <c r="M133" s="74">
        <f t="shared" si="6"/>
        <v>0.2671</v>
      </c>
      <c r="N133" s="77">
        <v>3429</v>
      </c>
      <c r="O133" s="79" t="s">
        <v>64</v>
      </c>
      <c r="P133" s="74">
        <f t="shared" si="7"/>
        <v>0.34289999999999998</v>
      </c>
    </row>
    <row r="134" spans="1:16">
      <c r="A134" s="94"/>
      <c r="B134" s="89">
        <v>11</v>
      </c>
      <c r="C134" s="90" t="s">
        <v>65</v>
      </c>
      <c r="D134" s="74">
        <f t="shared" si="11"/>
        <v>0.27500000000000002</v>
      </c>
      <c r="E134" s="91">
        <v>13.34</v>
      </c>
      <c r="F134" s="92">
        <v>0.11070000000000001</v>
      </c>
      <c r="G134" s="88">
        <f t="shared" si="8"/>
        <v>13.450699999999999</v>
      </c>
      <c r="H134" s="89">
        <v>4.8099999999999996</v>
      </c>
      <c r="I134" s="90" t="s">
        <v>66</v>
      </c>
      <c r="J134" s="76">
        <f t="shared" si="12"/>
        <v>4.8099999999999996</v>
      </c>
      <c r="K134" s="77">
        <v>2726</v>
      </c>
      <c r="L134" s="79" t="s">
        <v>64</v>
      </c>
      <c r="M134" s="74">
        <f t="shared" si="6"/>
        <v>0.27260000000000001</v>
      </c>
      <c r="N134" s="77">
        <v>3506</v>
      </c>
      <c r="O134" s="79" t="s">
        <v>64</v>
      </c>
      <c r="P134" s="74">
        <f t="shared" si="7"/>
        <v>0.35059999999999997</v>
      </c>
    </row>
    <row r="135" spans="1:16">
      <c r="A135" s="94"/>
      <c r="B135" s="89">
        <v>12</v>
      </c>
      <c r="C135" s="90" t="s">
        <v>65</v>
      </c>
      <c r="D135" s="74">
        <f t="shared" si="11"/>
        <v>0.3</v>
      </c>
      <c r="E135" s="91">
        <v>13.83</v>
      </c>
      <c r="F135" s="92">
        <v>0.1032</v>
      </c>
      <c r="G135" s="88">
        <f t="shared" si="8"/>
        <v>13.933199999999999</v>
      </c>
      <c r="H135" s="89">
        <v>5.08</v>
      </c>
      <c r="I135" s="90" t="s">
        <v>66</v>
      </c>
      <c r="J135" s="76">
        <f t="shared" si="12"/>
        <v>5.08</v>
      </c>
      <c r="K135" s="77">
        <v>2776</v>
      </c>
      <c r="L135" s="79" t="s">
        <v>64</v>
      </c>
      <c r="M135" s="74">
        <f t="shared" si="6"/>
        <v>0.27759999999999996</v>
      </c>
      <c r="N135" s="77">
        <v>3575</v>
      </c>
      <c r="O135" s="79" t="s">
        <v>64</v>
      </c>
      <c r="P135" s="74">
        <f t="shared" si="7"/>
        <v>0.35750000000000004</v>
      </c>
    </row>
    <row r="136" spans="1:16">
      <c r="A136" s="94"/>
      <c r="B136" s="89">
        <v>13</v>
      </c>
      <c r="C136" s="90" t="s">
        <v>65</v>
      </c>
      <c r="D136" s="74">
        <f t="shared" si="11"/>
        <v>0.32500000000000001</v>
      </c>
      <c r="E136" s="91">
        <v>14.27</v>
      </c>
      <c r="F136" s="92">
        <v>9.6740000000000007E-2</v>
      </c>
      <c r="G136" s="88">
        <f t="shared" si="8"/>
        <v>14.36674</v>
      </c>
      <c r="H136" s="89">
        <v>5.34</v>
      </c>
      <c r="I136" s="90" t="s">
        <v>66</v>
      </c>
      <c r="J136" s="76">
        <f t="shared" si="12"/>
        <v>5.34</v>
      </c>
      <c r="K136" s="77">
        <v>2820</v>
      </c>
      <c r="L136" s="79" t="s">
        <v>64</v>
      </c>
      <c r="M136" s="74">
        <f t="shared" si="6"/>
        <v>0.28199999999999997</v>
      </c>
      <c r="N136" s="77">
        <v>3638</v>
      </c>
      <c r="O136" s="79" t="s">
        <v>64</v>
      </c>
      <c r="P136" s="74">
        <f t="shared" si="7"/>
        <v>0.36380000000000001</v>
      </c>
    </row>
    <row r="137" spans="1:16">
      <c r="A137" s="94"/>
      <c r="B137" s="89">
        <v>14</v>
      </c>
      <c r="C137" s="90" t="s">
        <v>65</v>
      </c>
      <c r="D137" s="74">
        <f t="shared" si="11"/>
        <v>0.35</v>
      </c>
      <c r="E137" s="91">
        <v>14.68</v>
      </c>
      <c r="F137" s="92">
        <v>9.1109999999999997E-2</v>
      </c>
      <c r="G137" s="88">
        <f t="shared" si="8"/>
        <v>14.77111</v>
      </c>
      <c r="H137" s="89">
        <v>5.6</v>
      </c>
      <c r="I137" s="90" t="s">
        <v>66</v>
      </c>
      <c r="J137" s="76">
        <f t="shared" si="12"/>
        <v>5.6</v>
      </c>
      <c r="K137" s="77">
        <v>2861</v>
      </c>
      <c r="L137" s="79" t="s">
        <v>64</v>
      </c>
      <c r="M137" s="74">
        <f t="shared" si="6"/>
        <v>0.28610000000000002</v>
      </c>
      <c r="N137" s="77">
        <v>3695</v>
      </c>
      <c r="O137" s="79" t="s">
        <v>64</v>
      </c>
      <c r="P137" s="74">
        <f t="shared" si="7"/>
        <v>0.3695</v>
      </c>
    </row>
    <row r="138" spans="1:16">
      <c r="A138" s="94"/>
      <c r="B138" s="89">
        <v>15</v>
      </c>
      <c r="C138" s="90" t="s">
        <v>65</v>
      </c>
      <c r="D138" s="74">
        <f t="shared" si="11"/>
        <v>0.375</v>
      </c>
      <c r="E138" s="91">
        <v>15.05</v>
      </c>
      <c r="F138" s="92">
        <v>8.6139999999999994E-2</v>
      </c>
      <c r="G138" s="88">
        <f t="shared" si="8"/>
        <v>15.136140000000001</v>
      </c>
      <c r="H138" s="89">
        <v>5.84</v>
      </c>
      <c r="I138" s="90" t="s">
        <v>66</v>
      </c>
      <c r="J138" s="76">
        <f t="shared" si="12"/>
        <v>5.84</v>
      </c>
      <c r="K138" s="77">
        <v>2899</v>
      </c>
      <c r="L138" s="79" t="s">
        <v>64</v>
      </c>
      <c r="M138" s="74">
        <f t="shared" si="6"/>
        <v>0.28989999999999999</v>
      </c>
      <c r="N138" s="77">
        <v>3749</v>
      </c>
      <c r="O138" s="79" t="s">
        <v>64</v>
      </c>
      <c r="P138" s="74">
        <f t="shared" si="7"/>
        <v>0.37490000000000001</v>
      </c>
    </row>
    <row r="139" spans="1:16">
      <c r="A139" s="94"/>
      <c r="B139" s="89">
        <v>16</v>
      </c>
      <c r="C139" s="90" t="s">
        <v>65</v>
      </c>
      <c r="D139" s="74">
        <f t="shared" si="11"/>
        <v>0.4</v>
      </c>
      <c r="E139" s="91">
        <v>15.39</v>
      </c>
      <c r="F139" s="92">
        <v>8.1729999999999997E-2</v>
      </c>
      <c r="G139" s="88">
        <f t="shared" si="8"/>
        <v>15.471730000000001</v>
      </c>
      <c r="H139" s="89">
        <v>6.08</v>
      </c>
      <c r="I139" s="90" t="s">
        <v>66</v>
      </c>
      <c r="J139" s="76">
        <f t="shared" si="12"/>
        <v>6.08</v>
      </c>
      <c r="K139" s="77">
        <v>2934</v>
      </c>
      <c r="L139" s="79" t="s">
        <v>64</v>
      </c>
      <c r="M139" s="74">
        <f t="shared" si="6"/>
        <v>0.29339999999999999</v>
      </c>
      <c r="N139" s="77">
        <v>3798</v>
      </c>
      <c r="O139" s="79" t="s">
        <v>64</v>
      </c>
      <c r="P139" s="74">
        <f t="shared" si="7"/>
        <v>0.37980000000000003</v>
      </c>
    </row>
    <row r="140" spans="1:16">
      <c r="A140" s="94"/>
      <c r="B140" s="89">
        <v>17</v>
      </c>
      <c r="C140" s="95" t="s">
        <v>65</v>
      </c>
      <c r="D140" s="74">
        <f t="shared" si="11"/>
        <v>0.42499999999999999</v>
      </c>
      <c r="E140" s="91">
        <v>15.7</v>
      </c>
      <c r="F140" s="92">
        <v>7.7780000000000002E-2</v>
      </c>
      <c r="G140" s="88">
        <f t="shared" si="8"/>
        <v>15.77778</v>
      </c>
      <c r="H140" s="89">
        <v>6.32</v>
      </c>
      <c r="I140" s="90" t="s">
        <v>66</v>
      </c>
      <c r="J140" s="76">
        <f t="shared" si="12"/>
        <v>6.32</v>
      </c>
      <c r="K140" s="77">
        <v>2968</v>
      </c>
      <c r="L140" s="79" t="s">
        <v>64</v>
      </c>
      <c r="M140" s="74">
        <f t="shared" si="6"/>
        <v>0.29680000000000001</v>
      </c>
      <c r="N140" s="77">
        <v>3845</v>
      </c>
      <c r="O140" s="79" t="s">
        <v>64</v>
      </c>
      <c r="P140" s="74">
        <f t="shared" si="7"/>
        <v>0.38450000000000001</v>
      </c>
    </row>
    <row r="141" spans="1:16">
      <c r="B141" s="89">
        <v>18</v>
      </c>
      <c r="C141" s="79" t="s">
        <v>65</v>
      </c>
      <c r="D141" s="74">
        <f t="shared" si="11"/>
        <v>0.45</v>
      </c>
      <c r="E141" s="91">
        <v>15.98</v>
      </c>
      <c r="F141" s="92">
        <v>7.4219999999999994E-2</v>
      </c>
      <c r="G141" s="88">
        <f t="shared" si="8"/>
        <v>16.054220000000001</v>
      </c>
      <c r="H141" s="77">
        <v>6.55</v>
      </c>
      <c r="I141" s="79" t="s">
        <v>66</v>
      </c>
      <c r="J141" s="76">
        <f t="shared" si="12"/>
        <v>6.55</v>
      </c>
      <c r="K141" s="77">
        <v>2999</v>
      </c>
      <c r="L141" s="79" t="s">
        <v>64</v>
      </c>
      <c r="M141" s="74">
        <f t="shared" si="6"/>
        <v>0.2999</v>
      </c>
      <c r="N141" s="77">
        <v>3888</v>
      </c>
      <c r="O141" s="79" t="s">
        <v>64</v>
      </c>
      <c r="P141" s="74">
        <f t="shared" si="7"/>
        <v>0.38879999999999998</v>
      </c>
    </row>
    <row r="142" spans="1:16">
      <c r="B142" s="89">
        <v>20</v>
      </c>
      <c r="C142" s="79" t="s">
        <v>65</v>
      </c>
      <c r="D142" s="74">
        <f t="shared" si="11"/>
        <v>0.5</v>
      </c>
      <c r="E142" s="91">
        <v>16.48</v>
      </c>
      <c r="F142" s="92">
        <v>6.8059999999999996E-2</v>
      </c>
      <c r="G142" s="88">
        <f t="shared" si="8"/>
        <v>16.54806</v>
      </c>
      <c r="H142" s="77">
        <v>7</v>
      </c>
      <c r="I142" s="79" t="s">
        <v>66</v>
      </c>
      <c r="J142" s="76">
        <f t="shared" si="12"/>
        <v>7</v>
      </c>
      <c r="K142" s="77">
        <v>3090</v>
      </c>
      <c r="L142" s="79" t="s">
        <v>64</v>
      </c>
      <c r="M142" s="74">
        <f t="shared" si="6"/>
        <v>0.309</v>
      </c>
      <c r="N142" s="77">
        <v>3968</v>
      </c>
      <c r="O142" s="79" t="s">
        <v>64</v>
      </c>
      <c r="P142" s="74">
        <f t="shared" si="7"/>
        <v>0.39679999999999999</v>
      </c>
    </row>
    <row r="143" spans="1:16">
      <c r="B143" s="89">
        <v>22.5</v>
      </c>
      <c r="C143" s="79" t="s">
        <v>65</v>
      </c>
      <c r="D143" s="74">
        <f t="shared" si="11"/>
        <v>0.5625</v>
      </c>
      <c r="E143" s="91">
        <v>16.98</v>
      </c>
      <c r="F143" s="92">
        <v>6.1760000000000002E-2</v>
      </c>
      <c r="G143" s="88">
        <f t="shared" si="8"/>
        <v>17.04176</v>
      </c>
      <c r="H143" s="77">
        <v>7.55</v>
      </c>
      <c r="I143" s="79" t="s">
        <v>66</v>
      </c>
      <c r="J143" s="76">
        <f t="shared" si="12"/>
        <v>7.55</v>
      </c>
      <c r="K143" s="77">
        <v>3211</v>
      </c>
      <c r="L143" s="79" t="s">
        <v>64</v>
      </c>
      <c r="M143" s="74">
        <f t="shared" si="6"/>
        <v>0.3211</v>
      </c>
      <c r="N143" s="77">
        <v>4058</v>
      </c>
      <c r="O143" s="79" t="s">
        <v>64</v>
      </c>
      <c r="P143" s="74">
        <f t="shared" si="7"/>
        <v>0.40579999999999999</v>
      </c>
    </row>
    <row r="144" spans="1:16">
      <c r="B144" s="89">
        <v>25</v>
      </c>
      <c r="C144" s="79" t="s">
        <v>65</v>
      </c>
      <c r="D144" s="74">
        <f t="shared" si="11"/>
        <v>0.625</v>
      </c>
      <c r="E144" s="91">
        <v>17.37</v>
      </c>
      <c r="F144" s="92">
        <v>5.6599999999999998E-2</v>
      </c>
      <c r="G144" s="88">
        <f t="shared" si="8"/>
        <v>17.426600000000001</v>
      </c>
      <c r="H144" s="77">
        <v>8.09</v>
      </c>
      <c r="I144" s="79" t="s">
        <v>66</v>
      </c>
      <c r="J144" s="76">
        <f t="shared" si="12"/>
        <v>8.09</v>
      </c>
      <c r="K144" s="77">
        <v>3322</v>
      </c>
      <c r="L144" s="79" t="s">
        <v>64</v>
      </c>
      <c r="M144" s="74">
        <f t="shared" si="6"/>
        <v>0.3322</v>
      </c>
      <c r="N144" s="77">
        <v>4139</v>
      </c>
      <c r="O144" s="79" t="s">
        <v>64</v>
      </c>
      <c r="P144" s="74">
        <f t="shared" si="7"/>
        <v>0.41390000000000005</v>
      </c>
    </row>
    <row r="145" spans="2:16">
      <c r="B145" s="89">
        <v>27.5</v>
      </c>
      <c r="C145" s="79" t="s">
        <v>65</v>
      </c>
      <c r="D145" s="74">
        <f t="shared" si="11"/>
        <v>0.6875</v>
      </c>
      <c r="E145" s="91">
        <v>17.670000000000002</v>
      </c>
      <c r="F145" s="92">
        <v>5.2290000000000003E-2</v>
      </c>
      <c r="G145" s="88">
        <f t="shared" si="8"/>
        <v>17.722290000000001</v>
      </c>
      <c r="H145" s="77">
        <v>8.6199999999999992</v>
      </c>
      <c r="I145" s="79" t="s">
        <v>66</v>
      </c>
      <c r="J145" s="76">
        <f t="shared" si="12"/>
        <v>8.6199999999999992</v>
      </c>
      <c r="K145" s="77">
        <v>3424</v>
      </c>
      <c r="L145" s="79" t="s">
        <v>64</v>
      </c>
      <c r="M145" s="74">
        <f t="shared" si="6"/>
        <v>0.34239999999999998</v>
      </c>
      <c r="N145" s="77">
        <v>4212</v>
      </c>
      <c r="O145" s="79" t="s">
        <v>64</v>
      </c>
      <c r="P145" s="74">
        <f t="shared" si="7"/>
        <v>0.42119999999999996</v>
      </c>
    </row>
    <row r="146" spans="2:16">
      <c r="B146" s="89">
        <v>30</v>
      </c>
      <c r="C146" s="79" t="s">
        <v>65</v>
      </c>
      <c r="D146" s="74">
        <f t="shared" si="11"/>
        <v>0.75</v>
      </c>
      <c r="E146" s="91">
        <v>17.91</v>
      </c>
      <c r="F146" s="92">
        <v>4.8619999999999997E-2</v>
      </c>
      <c r="G146" s="88">
        <f t="shared" si="8"/>
        <v>17.95862</v>
      </c>
      <c r="H146" s="77">
        <v>9.1300000000000008</v>
      </c>
      <c r="I146" s="79" t="s">
        <v>66</v>
      </c>
      <c r="J146" s="76">
        <f t="shared" si="12"/>
        <v>9.1300000000000008</v>
      </c>
      <c r="K146" s="77">
        <v>3519</v>
      </c>
      <c r="L146" s="79" t="s">
        <v>64</v>
      </c>
      <c r="M146" s="74">
        <f t="shared" si="6"/>
        <v>0.35189999999999999</v>
      </c>
      <c r="N146" s="77">
        <v>4281</v>
      </c>
      <c r="O146" s="79" t="s">
        <v>64</v>
      </c>
      <c r="P146" s="74">
        <f t="shared" si="7"/>
        <v>0.42809999999999998</v>
      </c>
    </row>
    <row r="147" spans="2:16">
      <c r="B147" s="89">
        <v>32.5</v>
      </c>
      <c r="C147" s="79" t="s">
        <v>65</v>
      </c>
      <c r="D147" s="74">
        <f t="shared" si="11"/>
        <v>0.8125</v>
      </c>
      <c r="E147" s="91">
        <v>18.079999999999998</v>
      </c>
      <c r="F147" s="92">
        <v>4.548E-2</v>
      </c>
      <c r="G147" s="88">
        <f t="shared" si="8"/>
        <v>18.12548</v>
      </c>
      <c r="H147" s="77">
        <v>9.65</v>
      </c>
      <c r="I147" s="79" t="s">
        <v>66</v>
      </c>
      <c r="J147" s="76">
        <f t="shared" si="12"/>
        <v>9.65</v>
      </c>
      <c r="K147" s="77">
        <v>3609</v>
      </c>
      <c r="L147" s="79" t="s">
        <v>64</v>
      </c>
      <c r="M147" s="74">
        <f t="shared" si="6"/>
        <v>0.3609</v>
      </c>
      <c r="N147" s="77">
        <v>4345</v>
      </c>
      <c r="O147" s="79" t="s">
        <v>64</v>
      </c>
      <c r="P147" s="74">
        <f t="shared" si="7"/>
        <v>0.4345</v>
      </c>
    </row>
    <row r="148" spans="2:16">
      <c r="B148" s="89">
        <v>35</v>
      </c>
      <c r="C148" s="79" t="s">
        <v>65</v>
      </c>
      <c r="D148" s="74">
        <f t="shared" si="11"/>
        <v>0.875</v>
      </c>
      <c r="E148" s="91">
        <v>18.22</v>
      </c>
      <c r="F148" s="92">
        <v>4.274E-2</v>
      </c>
      <c r="G148" s="88">
        <f t="shared" si="8"/>
        <v>18.262739999999997</v>
      </c>
      <c r="H148" s="77">
        <v>10.15</v>
      </c>
      <c r="I148" s="79" t="s">
        <v>66</v>
      </c>
      <c r="J148" s="76">
        <f t="shared" si="12"/>
        <v>10.15</v>
      </c>
      <c r="K148" s="77">
        <v>3695</v>
      </c>
      <c r="L148" s="79" t="s">
        <v>64</v>
      </c>
      <c r="M148" s="74">
        <f t="shared" ref="M148:M163" si="13">K148/1000/10</f>
        <v>0.3695</v>
      </c>
      <c r="N148" s="77">
        <v>4405</v>
      </c>
      <c r="O148" s="79" t="s">
        <v>64</v>
      </c>
      <c r="P148" s="74">
        <f t="shared" ref="P148:P174" si="14">N148/1000/10</f>
        <v>0.4405</v>
      </c>
    </row>
    <row r="149" spans="2:16">
      <c r="B149" s="89">
        <v>37.5</v>
      </c>
      <c r="C149" s="79" t="s">
        <v>65</v>
      </c>
      <c r="D149" s="74">
        <f t="shared" si="11"/>
        <v>0.9375</v>
      </c>
      <c r="E149" s="91">
        <v>18.309999999999999</v>
      </c>
      <c r="F149" s="92">
        <v>4.0329999999999998E-2</v>
      </c>
      <c r="G149" s="88">
        <f t="shared" ref="G149:G212" si="15">E149+F149</f>
        <v>18.35033</v>
      </c>
      <c r="H149" s="77">
        <v>10.66</v>
      </c>
      <c r="I149" s="79" t="s">
        <v>66</v>
      </c>
      <c r="J149" s="76">
        <f t="shared" si="12"/>
        <v>10.66</v>
      </c>
      <c r="K149" s="77">
        <v>3778</v>
      </c>
      <c r="L149" s="79" t="s">
        <v>64</v>
      </c>
      <c r="M149" s="74">
        <f t="shared" si="13"/>
        <v>0.37780000000000002</v>
      </c>
      <c r="N149" s="77">
        <v>4462</v>
      </c>
      <c r="O149" s="79" t="s">
        <v>64</v>
      </c>
      <c r="P149" s="74">
        <f t="shared" si="14"/>
        <v>0.44619999999999999</v>
      </c>
    </row>
    <row r="150" spans="2:16">
      <c r="B150" s="89">
        <v>40</v>
      </c>
      <c r="C150" s="79" t="s">
        <v>65</v>
      </c>
      <c r="D150" s="74">
        <f t="shared" si="11"/>
        <v>1</v>
      </c>
      <c r="E150" s="91">
        <v>18.38</v>
      </c>
      <c r="F150" s="92">
        <v>3.8199999999999998E-2</v>
      </c>
      <c r="G150" s="88">
        <f t="shared" si="15"/>
        <v>18.418199999999999</v>
      </c>
      <c r="H150" s="77">
        <v>11.16</v>
      </c>
      <c r="I150" s="79" t="s">
        <v>66</v>
      </c>
      <c r="J150" s="76">
        <f t="shared" si="12"/>
        <v>11.16</v>
      </c>
      <c r="K150" s="77">
        <v>3858</v>
      </c>
      <c r="L150" s="79" t="s">
        <v>64</v>
      </c>
      <c r="M150" s="74">
        <f t="shared" si="13"/>
        <v>0.38580000000000003</v>
      </c>
      <c r="N150" s="77">
        <v>4517</v>
      </c>
      <c r="O150" s="79" t="s">
        <v>64</v>
      </c>
      <c r="P150" s="74">
        <f t="shared" si="14"/>
        <v>0.45170000000000005</v>
      </c>
    </row>
    <row r="151" spans="2:16">
      <c r="B151" s="89">
        <v>45</v>
      </c>
      <c r="C151" s="79" t="s">
        <v>65</v>
      </c>
      <c r="D151" s="74">
        <f t="shared" si="11"/>
        <v>1.125</v>
      </c>
      <c r="E151" s="91">
        <v>18.45</v>
      </c>
      <c r="F151" s="92">
        <v>3.458E-2</v>
      </c>
      <c r="G151" s="88">
        <f t="shared" si="15"/>
        <v>18.484579999999998</v>
      </c>
      <c r="H151" s="77">
        <v>12.16</v>
      </c>
      <c r="I151" s="79" t="s">
        <v>66</v>
      </c>
      <c r="J151" s="76">
        <f t="shared" si="12"/>
        <v>12.16</v>
      </c>
      <c r="K151" s="77">
        <v>4134</v>
      </c>
      <c r="L151" s="79" t="s">
        <v>64</v>
      </c>
      <c r="M151" s="74">
        <f t="shared" si="13"/>
        <v>0.41340000000000005</v>
      </c>
      <c r="N151" s="77">
        <v>4620</v>
      </c>
      <c r="O151" s="79" t="s">
        <v>64</v>
      </c>
      <c r="P151" s="74">
        <f t="shared" si="14"/>
        <v>0.46200000000000002</v>
      </c>
    </row>
    <row r="152" spans="2:16">
      <c r="B152" s="89">
        <v>50</v>
      </c>
      <c r="C152" s="79" t="s">
        <v>65</v>
      </c>
      <c r="D152" s="74">
        <f t="shared" si="11"/>
        <v>1.25</v>
      </c>
      <c r="E152" s="91">
        <v>18.45</v>
      </c>
      <c r="F152" s="92">
        <v>3.1629999999999998E-2</v>
      </c>
      <c r="G152" s="88">
        <f t="shared" si="15"/>
        <v>18.481629999999999</v>
      </c>
      <c r="H152" s="77">
        <v>13.16</v>
      </c>
      <c r="I152" s="79" t="s">
        <v>66</v>
      </c>
      <c r="J152" s="76">
        <f t="shared" si="12"/>
        <v>13.16</v>
      </c>
      <c r="K152" s="77">
        <v>4391</v>
      </c>
      <c r="L152" s="79" t="s">
        <v>64</v>
      </c>
      <c r="M152" s="74">
        <f t="shared" si="13"/>
        <v>0.43909999999999999</v>
      </c>
      <c r="N152" s="77">
        <v>4717</v>
      </c>
      <c r="O152" s="79" t="s">
        <v>64</v>
      </c>
      <c r="P152" s="74">
        <f t="shared" si="14"/>
        <v>0.47169999999999995</v>
      </c>
    </row>
    <row r="153" spans="2:16">
      <c r="B153" s="89">
        <v>55</v>
      </c>
      <c r="C153" s="79" t="s">
        <v>65</v>
      </c>
      <c r="D153" s="74">
        <f t="shared" si="11"/>
        <v>1.375</v>
      </c>
      <c r="E153" s="91">
        <v>18.399999999999999</v>
      </c>
      <c r="F153" s="92">
        <v>2.9170000000000001E-2</v>
      </c>
      <c r="G153" s="88">
        <f t="shared" si="15"/>
        <v>18.429169999999999</v>
      </c>
      <c r="H153" s="77">
        <v>14.17</v>
      </c>
      <c r="I153" s="79" t="s">
        <v>66</v>
      </c>
      <c r="J153" s="76">
        <f t="shared" si="12"/>
        <v>14.17</v>
      </c>
      <c r="K153" s="77">
        <v>4634</v>
      </c>
      <c r="L153" s="79" t="s">
        <v>64</v>
      </c>
      <c r="M153" s="74">
        <f t="shared" si="13"/>
        <v>0.46340000000000003</v>
      </c>
      <c r="N153" s="77">
        <v>4808</v>
      </c>
      <c r="O153" s="79" t="s">
        <v>64</v>
      </c>
      <c r="P153" s="74">
        <f t="shared" si="14"/>
        <v>0.48080000000000001</v>
      </c>
    </row>
    <row r="154" spans="2:16">
      <c r="B154" s="89">
        <v>60</v>
      </c>
      <c r="C154" s="79" t="s">
        <v>65</v>
      </c>
      <c r="D154" s="74">
        <f t="shared" si="11"/>
        <v>1.5</v>
      </c>
      <c r="E154" s="91">
        <v>18.309999999999999</v>
      </c>
      <c r="F154" s="92">
        <v>2.708E-2</v>
      </c>
      <c r="G154" s="88">
        <f t="shared" si="15"/>
        <v>18.33708</v>
      </c>
      <c r="H154" s="77">
        <v>15.17</v>
      </c>
      <c r="I154" s="79" t="s">
        <v>66</v>
      </c>
      <c r="J154" s="76">
        <f t="shared" si="12"/>
        <v>15.17</v>
      </c>
      <c r="K154" s="77">
        <v>4866</v>
      </c>
      <c r="L154" s="79" t="s">
        <v>64</v>
      </c>
      <c r="M154" s="74">
        <f t="shared" si="13"/>
        <v>0.48659999999999998</v>
      </c>
      <c r="N154" s="77">
        <v>4896</v>
      </c>
      <c r="O154" s="79" t="s">
        <v>64</v>
      </c>
      <c r="P154" s="74">
        <f t="shared" si="14"/>
        <v>0.48959999999999998</v>
      </c>
    </row>
    <row r="155" spans="2:16">
      <c r="B155" s="89">
        <v>65</v>
      </c>
      <c r="C155" s="79" t="s">
        <v>65</v>
      </c>
      <c r="D155" s="74">
        <f t="shared" si="11"/>
        <v>1.625</v>
      </c>
      <c r="E155" s="91">
        <v>18.2</v>
      </c>
      <c r="F155" s="92">
        <v>2.53E-2</v>
      </c>
      <c r="G155" s="88">
        <f t="shared" si="15"/>
        <v>18.225300000000001</v>
      </c>
      <c r="H155" s="77">
        <v>16.18</v>
      </c>
      <c r="I155" s="79" t="s">
        <v>66</v>
      </c>
      <c r="J155" s="76">
        <f t="shared" si="12"/>
        <v>16.18</v>
      </c>
      <c r="K155" s="77">
        <v>5089</v>
      </c>
      <c r="L155" s="79" t="s">
        <v>64</v>
      </c>
      <c r="M155" s="74">
        <f t="shared" si="13"/>
        <v>0.50890000000000002</v>
      </c>
      <c r="N155" s="77">
        <v>4981</v>
      </c>
      <c r="O155" s="79" t="s">
        <v>64</v>
      </c>
      <c r="P155" s="74">
        <f t="shared" si="14"/>
        <v>0.49809999999999999</v>
      </c>
    </row>
    <row r="156" spans="2:16">
      <c r="B156" s="89">
        <v>70</v>
      </c>
      <c r="C156" s="79" t="s">
        <v>65</v>
      </c>
      <c r="D156" s="74">
        <f t="shared" si="11"/>
        <v>1.75</v>
      </c>
      <c r="E156" s="91">
        <v>18.079999999999998</v>
      </c>
      <c r="F156" s="92">
        <v>2.3740000000000001E-2</v>
      </c>
      <c r="G156" s="88">
        <f t="shared" si="15"/>
        <v>18.103739999999998</v>
      </c>
      <c r="H156" s="77">
        <v>17.2</v>
      </c>
      <c r="I156" s="79" t="s">
        <v>66</v>
      </c>
      <c r="J156" s="76">
        <f t="shared" si="12"/>
        <v>17.2</v>
      </c>
      <c r="K156" s="77">
        <v>5305</v>
      </c>
      <c r="L156" s="79" t="s">
        <v>64</v>
      </c>
      <c r="M156" s="74">
        <f t="shared" si="13"/>
        <v>0.53049999999999997</v>
      </c>
      <c r="N156" s="77">
        <v>5064</v>
      </c>
      <c r="O156" s="79" t="s">
        <v>64</v>
      </c>
      <c r="P156" s="74">
        <f t="shared" si="14"/>
        <v>0.50639999999999996</v>
      </c>
    </row>
    <row r="157" spans="2:16">
      <c r="B157" s="89">
        <v>80</v>
      </c>
      <c r="C157" s="79" t="s">
        <v>65</v>
      </c>
      <c r="D157" s="74">
        <f t="shared" si="11"/>
        <v>2</v>
      </c>
      <c r="E157" s="91">
        <v>17.79</v>
      </c>
      <c r="F157" s="92">
        <v>2.1170000000000001E-2</v>
      </c>
      <c r="G157" s="88">
        <f t="shared" si="15"/>
        <v>17.811170000000001</v>
      </c>
      <c r="H157" s="77">
        <v>19.260000000000002</v>
      </c>
      <c r="I157" s="79" t="s">
        <v>66</v>
      </c>
      <c r="J157" s="76">
        <f t="shared" si="12"/>
        <v>19.260000000000002</v>
      </c>
      <c r="K157" s="77">
        <v>6081</v>
      </c>
      <c r="L157" s="79" t="s">
        <v>64</v>
      </c>
      <c r="M157" s="74">
        <f t="shared" si="13"/>
        <v>0.60810000000000008</v>
      </c>
      <c r="N157" s="77">
        <v>5224</v>
      </c>
      <c r="O157" s="79" t="s">
        <v>64</v>
      </c>
      <c r="P157" s="74">
        <f t="shared" si="14"/>
        <v>0.52239999999999998</v>
      </c>
    </row>
    <row r="158" spans="2:16">
      <c r="B158" s="89">
        <v>90</v>
      </c>
      <c r="C158" s="79" t="s">
        <v>65</v>
      </c>
      <c r="D158" s="74">
        <f t="shared" si="11"/>
        <v>2.25</v>
      </c>
      <c r="E158" s="91">
        <v>17.420000000000002</v>
      </c>
      <c r="F158" s="92">
        <v>1.9140000000000001E-2</v>
      </c>
      <c r="G158" s="88">
        <f t="shared" si="15"/>
        <v>17.439140000000002</v>
      </c>
      <c r="H158" s="77">
        <v>21.36</v>
      </c>
      <c r="I158" s="79" t="s">
        <v>66</v>
      </c>
      <c r="J158" s="76">
        <f t="shared" si="12"/>
        <v>21.36</v>
      </c>
      <c r="K158" s="77">
        <v>6793</v>
      </c>
      <c r="L158" s="79" t="s">
        <v>64</v>
      </c>
      <c r="M158" s="74">
        <f t="shared" si="13"/>
        <v>0.67930000000000001</v>
      </c>
      <c r="N158" s="77">
        <v>5379</v>
      </c>
      <c r="O158" s="79" t="s">
        <v>64</v>
      </c>
      <c r="P158" s="74">
        <f t="shared" si="14"/>
        <v>0.53789999999999993</v>
      </c>
    </row>
    <row r="159" spans="2:16">
      <c r="B159" s="89">
        <v>100</v>
      </c>
      <c r="C159" s="79" t="s">
        <v>65</v>
      </c>
      <c r="D159" s="74">
        <f t="shared" si="11"/>
        <v>2.5</v>
      </c>
      <c r="E159" s="91">
        <v>16.91</v>
      </c>
      <c r="F159" s="92">
        <v>1.7469999999999999E-2</v>
      </c>
      <c r="G159" s="88">
        <f t="shared" si="15"/>
        <v>16.92747</v>
      </c>
      <c r="H159" s="77">
        <v>23.52</v>
      </c>
      <c r="I159" s="79" t="s">
        <v>66</v>
      </c>
      <c r="J159" s="76">
        <f t="shared" si="12"/>
        <v>23.52</v>
      </c>
      <c r="K159" s="77">
        <v>7469</v>
      </c>
      <c r="L159" s="79" t="s">
        <v>64</v>
      </c>
      <c r="M159" s="74">
        <f t="shared" si="13"/>
        <v>0.74690000000000001</v>
      </c>
      <c r="N159" s="77">
        <v>5532</v>
      </c>
      <c r="O159" s="79" t="s">
        <v>64</v>
      </c>
      <c r="P159" s="74">
        <f t="shared" si="14"/>
        <v>0.55320000000000003</v>
      </c>
    </row>
    <row r="160" spans="2:16">
      <c r="B160" s="89">
        <v>110</v>
      </c>
      <c r="C160" s="79" t="s">
        <v>65</v>
      </c>
      <c r="D160" s="74">
        <f t="shared" si="11"/>
        <v>2.75</v>
      </c>
      <c r="E160" s="91">
        <v>16.510000000000002</v>
      </c>
      <c r="F160" s="92">
        <v>1.609E-2</v>
      </c>
      <c r="G160" s="88">
        <f t="shared" si="15"/>
        <v>16.52609</v>
      </c>
      <c r="H160" s="77">
        <v>25.73</v>
      </c>
      <c r="I160" s="79" t="s">
        <v>66</v>
      </c>
      <c r="J160" s="76">
        <f t="shared" si="12"/>
        <v>25.73</v>
      </c>
      <c r="K160" s="77">
        <v>8120</v>
      </c>
      <c r="L160" s="79" t="s">
        <v>64</v>
      </c>
      <c r="M160" s="74">
        <f t="shared" si="13"/>
        <v>0.81199999999999994</v>
      </c>
      <c r="N160" s="77">
        <v>5684</v>
      </c>
      <c r="O160" s="79" t="s">
        <v>64</v>
      </c>
      <c r="P160" s="74">
        <f t="shared" si="14"/>
        <v>0.56840000000000002</v>
      </c>
    </row>
    <row r="161" spans="2:16">
      <c r="B161" s="89">
        <v>120</v>
      </c>
      <c r="C161" s="79" t="s">
        <v>65</v>
      </c>
      <c r="D161" s="74">
        <f t="shared" si="11"/>
        <v>3</v>
      </c>
      <c r="E161" s="91">
        <v>16.12</v>
      </c>
      <c r="F161" s="92">
        <v>1.4919999999999999E-2</v>
      </c>
      <c r="G161" s="88">
        <f t="shared" si="15"/>
        <v>16.134920000000001</v>
      </c>
      <c r="H161" s="77">
        <v>28</v>
      </c>
      <c r="I161" s="79" t="s">
        <v>66</v>
      </c>
      <c r="J161" s="76">
        <f t="shared" si="12"/>
        <v>28</v>
      </c>
      <c r="K161" s="77">
        <v>8752</v>
      </c>
      <c r="L161" s="79" t="s">
        <v>64</v>
      </c>
      <c r="M161" s="74">
        <f t="shared" si="13"/>
        <v>0.87520000000000009</v>
      </c>
      <c r="N161" s="77">
        <v>5836</v>
      </c>
      <c r="O161" s="79" t="s">
        <v>64</v>
      </c>
      <c r="P161" s="74">
        <f t="shared" si="14"/>
        <v>0.58360000000000001</v>
      </c>
    </row>
    <row r="162" spans="2:16">
      <c r="B162" s="89">
        <v>130</v>
      </c>
      <c r="C162" s="79" t="s">
        <v>65</v>
      </c>
      <c r="D162" s="74">
        <f t="shared" si="11"/>
        <v>3.25</v>
      </c>
      <c r="E162" s="91">
        <v>15.74</v>
      </c>
      <c r="F162" s="92">
        <v>1.392E-2</v>
      </c>
      <c r="G162" s="88">
        <f t="shared" si="15"/>
        <v>15.753920000000001</v>
      </c>
      <c r="H162" s="77">
        <v>30.32</v>
      </c>
      <c r="I162" s="79" t="s">
        <v>66</v>
      </c>
      <c r="J162" s="76">
        <f t="shared" si="12"/>
        <v>30.32</v>
      </c>
      <c r="K162" s="77">
        <v>9368</v>
      </c>
      <c r="L162" s="79" t="s">
        <v>64</v>
      </c>
      <c r="M162" s="74">
        <f t="shared" si="13"/>
        <v>0.93680000000000008</v>
      </c>
      <c r="N162" s="77">
        <v>5989</v>
      </c>
      <c r="O162" s="79" t="s">
        <v>64</v>
      </c>
      <c r="P162" s="74">
        <f t="shared" si="14"/>
        <v>0.59889999999999999</v>
      </c>
    </row>
    <row r="163" spans="2:16">
      <c r="B163" s="89">
        <v>140</v>
      </c>
      <c r="C163" s="79" t="s">
        <v>65</v>
      </c>
      <c r="D163" s="74">
        <f t="shared" si="11"/>
        <v>3.5</v>
      </c>
      <c r="E163" s="91">
        <v>15.37</v>
      </c>
      <c r="F163" s="92">
        <v>1.306E-2</v>
      </c>
      <c r="G163" s="88">
        <f t="shared" si="15"/>
        <v>15.383059999999999</v>
      </c>
      <c r="H163" s="77">
        <v>32.69</v>
      </c>
      <c r="I163" s="79" t="s">
        <v>66</v>
      </c>
      <c r="J163" s="76">
        <f t="shared" si="12"/>
        <v>32.69</v>
      </c>
      <c r="K163" s="77">
        <v>9974</v>
      </c>
      <c r="L163" s="79" t="s">
        <v>64</v>
      </c>
      <c r="M163" s="74">
        <f t="shared" si="13"/>
        <v>0.99740000000000006</v>
      </c>
      <c r="N163" s="77">
        <v>6143</v>
      </c>
      <c r="O163" s="79" t="s">
        <v>64</v>
      </c>
      <c r="P163" s="74">
        <f t="shared" si="14"/>
        <v>0.61429999999999996</v>
      </c>
    </row>
    <row r="164" spans="2:16">
      <c r="B164" s="89">
        <v>150</v>
      </c>
      <c r="C164" s="79" t="s">
        <v>65</v>
      </c>
      <c r="D164" s="74">
        <f t="shared" si="11"/>
        <v>3.75</v>
      </c>
      <c r="E164" s="91">
        <v>15.02</v>
      </c>
      <c r="F164" s="92">
        <v>1.23E-2</v>
      </c>
      <c r="G164" s="88">
        <f t="shared" si="15"/>
        <v>15.032299999999999</v>
      </c>
      <c r="H164" s="77">
        <v>35.130000000000003</v>
      </c>
      <c r="I164" s="79" t="s">
        <v>66</v>
      </c>
      <c r="J164" s="76">
        <f t="shared" si="12"/>
        <v>35.130000000000003</v>
      </c>
      <c r="K164" s="77">
        <v>1.06</v>
      </c>
      <c r="L164" s="78" t="s">
        <v>66</v>
      </c>
      <c r="M164" s="76">
        <f t="shared" ref="M164:M211" si="16">K164</f>
        <v>1.06</v>
      </c>
      <c r="N164" s="77">
        <v>6299</v>
      </c>
      <c r="O164" s="79" t="s">
        <v>64</v>
      </c>
      <c r="P164" s="74">
        <f t="shared" si="14"/>
        <v>0.62990000000000002</v>
      </c>
    </row>
    <row r="165" spans="2:16">
      <c r="B165" s="89">
        <v>160</v>
      </c>
      <c r="C165" s="79" t="s">
        <v>65</v>
      </c>
      <c r="D165" s="74">
        <f t="shared" si="11"/>
        <v>4</v>
      </c>
      <c r="E165" s="91">
        <v>14.68</v>
      </c>
      <c r="F165" s="92">
        <v>1.162E-2</v>
      </c>
      <c r="G165" s="88">
        <f t="shared" si="15"/>
        <v>14.69162</v>
      </c>
      <c r="H165" s="77">
        <v>37.619999999999997</v>
      </c>
      <c r="I165" s="79" t="s">
        <v>66</v>
      </c>
      <c r="J165" s="76">
        <f t="shared" si="12"/>
        <v>37.619999999999997</v>
      </c>
      <c r="K165" s="77">
        <v>1.1200000000000001</v>
      </c>
      <c r="L165" s="79" t="s">
        <v>66</v>
      </c>
      <c r="M165" s="76">
        <f t="shared" si="16"/>
        <v>1.1200000000000001</v>
      </c>
      <c r="N165" s="77">
        <v>6456</v>
      </c>
      <c r="O165" s="79" t="s">
        <v>64</v>
      </c>
      <c r="P165" s="74">
        <f t="shared" si="14"/>
        <v>0.64560000000000006</v>
      </c>
    </row>
    <row r="166" spans="2:16">
      <c r="B166" s="89">
        <v>170</v>
      </c>
      <c r="C166" s="79" t="s">
        <v>65</v>
      </c>
      <c r="D166" s="74">
        <f t="shared" si="11"/>
        <v>4.25</v>
      </c>
      <c r="E166" s="91">
        <v>14.35</v>
      </c>
      <c r="F166" s="92">
        <v>1.102E-2</v>
      </c>
      <c r="G166" s="88">
        <f t="shared" si="15"/>
        <v>14.36102</v>
      </c>
      <c r="H166" s="77">
        <v>40.17</v>
      </c>
      <c r="I166" s="79" t="s">
        <v>66</v>
      </c>
      <c r="J166" s="76">
        <f t="shared" si="12"/>
        <v>40.17</v>
      </c>
      <c r="K166" s="77">
        <v>1.18</v>
      </c>
      <c r="L166" s="79" t="s">
        <v>66</v>
      </c>
      <c r="M166" s="76">
        <f t="shared" si="16"/>
        <v>1.18</v>
      </c>
      <c r="N166" s="77">
        <v>6616</v>
      </c>
      <c r="O166" s="79" t="s">
        <v>64</v>
      </c>
      <c r="P166" s="74">
        <f t="shared" si="14"/>
        <v>0.66159999999999997</v>
      </c>
    </row>
    <row r="167" spans="2:16">
      <c r="B167" s="89">
        <v>180</v>
      </c>
      <c r="C167" s="79" t="s">
        <v>65</v>
      </c>
      <c r="D167" s="74">
        <f t="shared" si="11"/>
        <v>4.5</v>
      </c>
      <c r="E167" s="91">
        <v>14.04</v>
      </c>
      <c r="F167" s="92">
        <v>1.0489999999999999E-2</v>
      </c>
      <c r="G167" s="88">
        <f t="shared" si="15"/>
        <v>14.05049</v>
      </c>
      <c r="H167" s="77">
        <v>42.77</v>
      </c>
      <c r="I167" s="79" t="s">
        <v>66</v>
      </c>
      <c r="J167" s="76">
        <f t="shared" si="12"/>
        <v>42.77</v>
      </c>
      <c r="K167" s="77">
        <v>1.23</v>
      </c>
      <c r="L167" s="79" t="s">
        <v>66</v>
      </c>
      <c r="M167" s="76">
        <f t="shared" si="16"/>
        <v>1.23</v>
      </c>
      <c r="N167" s="77">
        <v>6778</v>
      </c>
      <c r="O167" s="79" t="s">
        <v>64</v>
      </c>
      <c r="P167" s="74">
        <f t="shared" si="14"/>
        <v>0.67779999999999996</v>
      </c>
    </row>
    <row r="168" spans="2:16">
      <c r="B168" s="89">
        <v>200</v>
      </c>
      <c r="C168" s="79" t="s">
        <v>65</v>
      </c>
      <c r="D168" s="74">
        <f t="shared" si="11"/>
        <v>5</v>
      </c>
      <c r="E168" s="91">
        <v>13.45</v>
      </c>
      <c r="F168" s="92">
        <v>9.5650000000000006E-3</v>
      </c>
      <c r="G168" s="88">
        <f t="shared" si="15"/>
        <v>13.459565</v>
      </c>
      <c r="H168" s="77">
        <v>48.16</v>
      </c>
      <c r="I168" s="79" t="s">
        <v>66</v>
      </c>
      <c r="J168" s="76">
        <f t="shared" si="12"/>
        <v>48.16</v>
      </c>
      <c r="K168" s="77">
        <v>1.45</v>
      </c>
      <c r="L168" s="79" t="s">
        <v>66</v>
      </c>
      <c r="M168" s="76">
        <f t="shared" si="16"/>
        <v>1.45</v>
      </c>
      <c r="N168" s="77">
        <v>7110</v>
      </c>
      <c r="O168" s="79" t="s">
        <v>64</v>
      </c>
      <c r="P168" s="74">
        <f t="shared" si="14"/>
        <v>0.71100000000000008</v>
      </c>
    </row>
    <row r="169" spans="2:16">
      <c r="B169" s="89">
        <v>225</v>
      </c>
      <c r="C169" s="79" t="s">
        <v>65</v>
      </c>
      <c r="D169" s="74">
        <f t="shared" si="11"/>
        <v>5.625</v>
      </c>
      <c r="E169" s="91">
        <v>12.78</v>
      </c>
      <c r="F169" s="92">
        <v>8.6269999999999993E-3</v>
      </c>
      <c r="G169" s="88">
        <f t="shared" si="15"/>
        <v>12.788627</v>
      </c>
      <c r="H169" s="77">
        <v>55.21</v>
      </c>
      <c r="I169" s="79" t="s">
        <v>66</v>
      </c>
      <c r="J169" s="76">
        <f t="shared" si="12"/>
        <v>55.21</v>
      </c>
      <c r="K169" s="77">
        <v>1.77</v>
      </c>
      <c r="L169" s="79" t="s">
        <v>66</v>
      </c>
      <c r="M169" s="76">
        <f t="shared" si="16"/>
        <v>1.77</v>
      </c>
      <c r="N169" s="77">
        <v>7541</v>
      </c>
      <c r="O169" s="79" t="s">
        <v>64</v>
      </c>
      <c r="P169" s="74">
        <f t="shared" si="14"/>
        <v>0.75409999999999999</v>
      </c>
    </row>
    <row r="170" spans="2:16">
      <c r="B170" s="89">
        <v>250</v>
      </c>
      <c r="C170" s="79" t="s">
        <v>65</v>
      </c>
      <c r="D170" s="74">
        <f t="shared" si="11"/>
        <v>6.25</v>
      </c>
      <c r="E170" s="91">
        <v>12.18</v>
      </c>
      <c r="F170" s="92">
        <v>7.8650000000000005E-3</v>
      </c>
      <c r="G170" s="88">
        <f t="shared" si="15"/>
        <v>12.187865</v>
      </c>
      <c r="H170" s="77">
        <v>62.62</v>
      </c>
      <c r="I170" s="79" t="s">
        <v>66</v>
      </c>
      <c r="J170" s="76">
        <f t="shared" si="12"/>
        <v>62.62</v>
      </c>
      <c r="K170" s="77">
        <v>2.06</v>
      </c>
      <c r="L170" s="79" t="s">
        <v>66</v>
      </c>
      <c r="M170" s="76">
        <f t="shared" si="16"/>
        <v>2.06</v>
      </c>
      <c r="N170" s="77">
        <v>7990</v>
      </c>
      <c r="O170" s="79" t="s">
        <v>64</v>
      </c>
      <c r="P170" s="74">
        <f t="shared" si="14"/>
        <v>0.79900000000000004</v>
      </c>
    </row>
    <row r="171" spans="2:16">
      <c r="B171" s="89">
        <v>275</v>
      </c>
      <c r="C171" s="79" t="s">
        <v>65</v>
      </c>
      <c r="D171" s="74">
        <f t="shared" ref="D171:D184" si="17">B171/$C$5</f>
        <v>6.875</v>
      </c>
      <c r="E171" s="91">
        <v>11.63</v>
      </c>
      <c r="F171" s="92">
        <v>7.2319999999999997E-3</v>
      </c>
      <c r="G171" s="88">
        <f t="shared" si="15"/>
        <v>11.637232000000001</v>
      </c>
      <c r="H171" s="77">
        <v>70.39</v>
      </c>
      <c r="I171" s="79" t="s">
        <v>66</v>
      </c>
      <c r="J171" s="76">
        <f t="shared" si="12"/>
        <v>70.39</v>
      </c>
      <c r="K171" s="77">
        <v>2.34</v>
      </c>
      <c r="L171" s="79" t="s">
        <v>66</v>
      </c>
      <c r="M171" s="76">
        <f t="shared" si="16"/>
        <v>2.34</v>
      </c>
      <c r="N171" s="77">
        <v>8459</v>
      </c>
      <c r="O171" s="79" t="s">
        <v>64</v>
      </c>
      <c r="P171" s="74">
        <f t="shared" si="14"/>
        <v>0.84589999999999999</v>
      </c>
    </row>
    <row r="172" spans="2:16">
      <c r="B172" s="89">
        <v>300</v>
      </c>
      <c r="C172" s="79" t="s">
        <v>65</v>
      </c>
      <c r="D172" s="74">
        <f t="shared" si="17"/>
        <v>7.5</v>
      </c>
      <c r="E172" s="91">
        <v>11.13</v>
      </c>
      <c r="F172" s="92">
        <v>6.6990000000000001E-3</v>
      </c>
      <c r="G172" s="88">
        <f t="shared" si="15"/>
        <v>11.136699</v>
      </c>
      <c r="H172" s="77">
        <v>78.53</v>
      </c>
      <c r="I172" s="79" t="s">
        <v>66</v>
      </c>
      <c r="J172" s="76">
        <f t="shared" ref="J172:J191" si="18">H172</f>
        <v>78.53</v>
      </c>
      <c r="K172" s="77">
        <v>2.61</v>
      </c>
      <c r="L172" s="79" t="s">
        <v>66</v>
      </c>
      <c r="M172" s="76">
        <f t="shared" si="16"/>
        <v>2.61</v>
      </c>
      <c r="N172" s="77">
        <v>8947</v>
      </c>
      <c r="O172" s="79" t="s">
        <v>64</v>
      </c>
      <c r="P172" s="74">
        <f t="shared" si="14"/>
        <v>0.89469999999999994</v>
      </c>
    </row>
    <row r="173" spans="2:16">
      <c r="B173" s="89">
        <v>325</v>
      </c>
      <c r="C173" s="79" t="s">
        <v>65</v>
      </c>
      <c r="D173" s="74">
        <f t="shared" si="17"/>
        <v>8.125</v>
      </c>
      <c r="E173" s="91">
        <v>10.67</v>
      </c>
      <c r="F173" s="92">
        <v>6.2420000000000002E-3</v>
      </c>
      <c r="G173" s="88">
        <f t="shared" si="15"/>
        <v>10.676242</v>
      </c>
      <c r="H173" s="77">
        <v>87.02</v>
      </c>
      <c r="I173" s="79" t="s">
        <v>66</v>
      </c>
      <c r="J173" s="76">
        <f t="shared" si="18"/>
        <v>87.02</v>
      </c>
      <c r="K173" s="77">
        <v>2.88</v>
      </c>
      <c r="L173" s="79" t="s">
        <v>66</v>
      </c>
      <c r="M173" s="76">
        <f t="shared" si="16"/>
        <v>2.88</v>
      </c>
      <c r="N173" s="77">
        <v>9456</v>
      </c>
      <c r="O173" s="79" t="s">
        <v>64</v>
      </c>
      <c r="P173" s="74">
        <f t="shared" si="14"/>
        <v>0.9456</v>
      </c>
    </row>
    <row r="174" spans="2:16">
      <c r="B174" s="89">
        <v>350</v>
      </c>
      <c r="C174" s="79" t="s">
        <v>65</v>
      </c>
      <c r="D174" s="74">
        <f t="shared" si="17"/>
        <v>8.75</v>
      </c>
      <c r="E174" s="91">
        <v>10.25</v>
      </c>
      <c r="F174" s="92">
        <v>5.8469999999999998E-3</v>
      </c>
      <c r="G174" s="88">
        <f t="shared" si="15"/>
        <v>10.255846999999999</v>
      </c>
      <c r="H174" s="77">
        <v>95.86</v>
      </c>
      <c r="I174" s="79" t="s">
        <v>66</v>
      </c>
      <c r="J174" s="76">
        <f t="shared" si="18"/>
        <v>95.86</v>
      </c>
      <c r="K174" s="77">
        <v>3.14</v>
      </c>
      <c r="L174" s="79" t="s">
        <v>66</v>
      </c>
      <c r="M174" s="76">
        <f t="shared" si="16"/>
        <v>3.14</v>
      </c>
      <c r="N174" s="77">
        <v>9985</v>
      </c>
      <c r="O174" s="79" t="s">
        <v>64</v>
      </c>
      <c r="P174" s="74">
        <f t="shared" si="14"/>
        <v>0.99849999999999994</v>
      </c>
    </row>
    <row r="175" spans="2:16">
      <c r="B175" s="89">
        <v>375</v>
      </c>
      <c r="C175" s="79" t="s">
        <v>65</v>
      </c>
      <c r="D175" s="74">
        <f t="shared" si="17"/>
        <v>9.375</v>
      </c>
      <c r="E175" s="91">
        <v>9.8640000000000008</v>
      </c>
      <c r="F175" s="92">
        <v>5.5009999999999998E-3</v>
      </c>
      <c r="G175" s="88">
        <f t="shared" si="15"/>
        <v>9.8695010000000014</v>
      </c>
      <c r="H175" s="77">
        <v>105.06</v>
      </c>
      <c r="I175" s="79" t="s">
        <v>66</v>
      </c>
      <c r="J175" s="76">
        <f t="shared" si="18"/>
        <v>105.06</v>
      </c>
      <c r="K175" s="77">
        <v>3.4</v>
      </c>
      <c r="L175" s="79" t="s">
        <v>66</v>
      </c>
      <c r="M175" s="76">
        <f t="shared" si="16"/>
        <v>3.4</v>
      </c>
      <c r="N175" s="77">
        <v>1.05</v>
      </c>
      <c r="O175" s="78" t="s">
        <v>66</v>
      </c>
      <c r="P175" s="76">
        <f t="shared" ref="P175:P228" si="19">N175</f>
        <v>1.05</v>
      </c>
    </row>
    <row r="176" spans="2:16">
      <c r="B176" s="89">
        <v>400</v>
      </c>
      <c r="C176" s="79" t="s">
        <v>65</v>
      </c>
      <c r="D176" s="74">
        <f t="shared" si="17"/>
        <v>10</v>
      </c>
      <c r="E176" s="91">
        <v>9.5079999999999991</v>
      </c>
      <c r="F176" s="92">
        <v>5.195E-3</v>
      </c>
      <c r="G176" s="88">
        <f t="shared" si="15"/>
        <v>9.5131949999999996</v>
      </c>
      <c r="H176" s="77">
        <v>114.61</v>
      </c>
      <c r="I176" s="79" t="s">
        <v>66</v>
      </c>
      <c r="J176" s="76">
        <f t="shared" si="18"/>
        <v>114.61</v>
      </c>
      <c r="K176" s="77">
        <v>3.66</v>
      </c>
      <c r="L176" s="79" t="s">
        <v>66</v>
      </c>
      <c r="M176" s="76">
        <f t="shared" si="16"/>
        <v>3.66</v>
      </c>
      <c r="N176" s="77">
        <v>1.1100000000000001</v>
      </c>
      <c r="O176" s="79" t="s">
        <v>66</v>
      </c>
      <c r="P176" s="76">
        <f t="shared" si="19"/>
        <v>1.1100000000000001</v>
      </c>
    </row>
    <row r="177" spans="1:16">
      <c r="A177" s="4"/>
      <c r="B177" s="89">
        <v>450</v>
      </c>
      <c r="C177" s="79" t="s">
        <v>65</v>
      </c>
      <c r="D177" s="74">
        <f t="shared" si="17"/>
        <v>11.25</v>
      </c>
      <c r="E177" s="91">
        <v>8.8710000000000004</v>
      </c>
      <c r="F177" s="92">
        <v>4.6800000000000001E-3</v>
      </c>
      <c r="G177" s="88">
        <f t="shared" si="15"/>
        <v>8.8756800000000009</v>
      </c>
      <c r="H177" s="77">
        <v>134.75</v>
      </c>
      <c r="I177" s="79" t="s">
        <v>66</v>
      </c>
      <c r="J177" s="76">
        <f t="shared" si="18"/>
        <v>134.75</v>
      </c>
      <c r="K177" s="77">
        <v>4.6500000000000004</v>
      </c>
      <c r="L177" s="79" t="s">
        <v>66</v>
      </c>
      <c r="M177" s="76">
        <f t="shared" si="16"/>
        <v>4.6500000000000004</v>
      </c>
      <c r="N177" s="77">
        <v>1.23</v>
      </c>
      <c r="O177" s="79" t="s">
        <v>66</v>
      </c>
      <c r="P177" s="76">
        <f t="shared" si="19"/>
        <v>1.23</v>
      </c>
    </row>
    <row r="178" spans="1:16">
      <c r="B178" s="77">
        <v>500</v>
      </c>
      <c r="C178" s="79" t="s">
        <v>65</v>
      </c>
      <c r="D178" s="74">
        <f t="shared" si="17"/>
        <v>12.5</v>
      </c>
      <c r="E178" s="91">
        <v>8.3190000000000008</v>
      </c>
      <c r="F178" s="92">
        <v>4.2630000000000003E-3</v>
      </c>
      <c r="G178" s="88">
        <f t="shared" si="15"/>
        <v>8.3232630000000007</v>
      </c>
      <c r="H178" s="77">
        <v>156.29</v>
      </c>
      <c r="I178" s="79" t="s">
        <v>66</v>
      </c>
      <c r="J178" s="76">
        <f t="shared" si="18"/>
        <v>156.29</v>
      </c>
      <c r="K178" s="77">
        <v>5.57</v>
      </c>
      <c r="L178" s="79" t="s">
        <v>66</v>
      </c>
      <c r="M178" s="76">
        <f t="shared" si="16"/>
        <v>5.57</v>
      </c>
      <c r="N178" s="77">
        <v>1.36</v>
      </c>
      <c r="O178" s="79" t="s">
        <v>66</v>
      </c>
      <c r="P178" s="76">
        <f t="shared" si="19"/>
        <v>1.36</v>
      </c>
    </row>
    <row r="179" spans="1:16">
      <c r="B179" s="89">
        <v>550</v>
      </c>
      <c r="C179" s="90" t="s">
        <v>65</v>
      </c>
      <c r="D179" s="74">
        <f t="shared" si="17"/>
        <v>13.75</v>
      </c>
      <c r="E179" s="91">
        <v>7.8360000000000003</v>
      </c>
      <c r="F179" s="92">
        <v>3.9160000000000002E-3</v>
      </c>
      <c r="G179" s="88">
        <f t="shared" si="15"/>
        <v>7.8399160000000006</v>
      </c>
      <c r="H179" s="77">
        <v>179.2</v>
      </c>
      <c r="I179" s="79" t="s">
        <v>66</v>
      </c>
      <c r="J179" s="76">
        <f t="shared" si="18"/>
        <v>179.2</v>
      </c>
      <c r="K179" s="77">
        <v>6.45</v>
      </c>
      <c r="L179" s="79" t="s">
        <v>66</v>
      </c>
      <c r="M179" s="76">
        <f t="shared" si="16"/>
        <v>6.45</v>
      </c>
      <c r="N179" s="77">
        <v>1.49</v>
      </c>
      <c r="O179" s="79" t="s">
        <v>66</v>
      </c>
      <c r="P179" s="76">
        <f t="shared" si="19"/>
        <v>1.49</v>
      </c>
    </row>
    <row r="180" spans="1:16">
      <c r="B180" s="89">
        <v>600</v>
      </c>
      <c r="C180" s="90" t="s">
        <v>65</v>
      </c>
      <c r="D180" s="74">
        <f t="shared" si="17"/>
        <v>15</v>
      </c>
      <c r="E180" s="91">
        <v>7.4089999999999998</v>
      </c>
      <c r="F180" s="92">
        <v>3.6240000000000001E-3</v>
      </c>
      <c r="G180" s="88">
        <f t="shared" si="15"/>
        <v>7.4126240000000001</v>
      </c>
      <c r="H180" s="77">
        <v>203.49</v>
      </c>
      <c r="I180" s="79" t="s">
        <v>66</v>
      </c>
      <c r="J180" s="76">
        <f t="shared" si="18"/>
        <v>203.49</v>
      </c>
      <c r="K180" s="77">
        <v>7.31</v>
      </c>
      <c r="L180" s="79" t="s">
        <v>66</v>
      </c>
      <c r="M180" s="76">
        <f t="shared" si="16"/>
        <v>7.31</v>
      </c>
      <c r="N180" s="77">
        <v>1.64</v>
      </c>
      <c r="O180" s="79" t="s">
        <v>66</v>
      </c>
      <c r="P180" s="76">
        <f t="shared" si="19"/>
        <v>1.64</v>
      </c>
    </row>
    <row r="181" spans="1:16">
      <c r="B181" s="89">
        <v>650</v>
      </c>
      <c r="C181" s="90" t="s">
        <v>65</v>
      </c>
      <c r="D181" s="74">
        <f t="shared" si="17"/>
        <v>16.25</v>
      </c>
      <c r="E181" s="91">
        <v>7.0289999999999999</v>
      </c>
      <c r="F181" s="92">
        <v>3.375E-3</v>
      </c>
      <c r="G181" s="88">
        <f t="shared" si="15"/>
        <v>7.032375</v>
      </c>
      <c r="H181" s="77">
        <v>229.13</v>
      </c>
      <c r="I181" s="79" t="s">
        <v>66</v>
      </c>
      <c r="J181" s="76">
        <f t="shared" si="18"/>
        <v>229.13</v>
      </c>
      <c r="K181" s="77">
        <v>8.17</v>
      </c>
      <c r="L181" s="79" t="s">
        <v>66</v>
      </c>
      <c r="M181" s="76">
        <f t="shared" si="16"/>
        <v>8.17</v>
      </c>
      <c r="N181" s="77">
        <v>1.79</v>
      </c>
      <c r="O181" s="79" t="s">
        <v>66</v>
      </c>
      <c r="P181" s="76">
        <f t="shared" si="19"/>
        <v>1.79</v>
      </c>
    </row>
    <row r="182" spans="1:16">
      <c r="B182" s="89">
        <v>700</v>
      </c>
      <c r="C182" s="90" t="s">
        <v>65</v>
      </c>
      <c r="D182" s="74">
        <f t="shared" si="17"/>
        <v>17.5</v>
      </c>
      <c r="E182" s="91">
        <v>6.6879999999999997</v>
      </c>
      <c r="F182" s="92">
        <v>3.1589999999999999E-3</v>
      </c>
      <c r="G182" s="88">
        <f t="shared" si="15"/>
        <v>6.6911589999999999</v>
      </c>
      <c r="H182" s="77">
        <v>256.11</v>
      </c>
      <c r="I182" s="79" t="s">
        <v>66</v>
      </c>
      <c r="J182" s="76">
        <f t="shared" si="18"/>
        <v>256.11</v>
      </c>
      <c r="K182" s="77">
        <v>9.0299999999999994</v>
      </c>
      <c r="L182" s="79" t="s">
        <v>66</v>
      </c>
      <c r="M182" s="76">
        <f t="shared" si="16"/>
        <v>9.0299999999999994</v>
      </c>
      <c r="N182" s="77">
        <v>1.95</v>
      </c>
      <c r="O182" s="79" t="s">
        <v>66</v>
      </c>
      <c r="P182" s="76">
        <f t="shared" si="19"/>
        <v>1.95</v>
      </c>
    </row>
    <row r="183" spans="1:16">
      <c r="B183" s="89">
        <v>800</v>
      </c>
      <c r="C183" s="90" t="s">
        <v>65</v>
      </c>
      <c r="D183" s="74">
        <f t="shared" si="17"/>
        <v>20</v>
      </c>
      <c r="E183" s="91">
        <v>6.1059999999999999</v>
      </c>
      <c r="F183" s="92">
        <v>2.8040000000000001E-3</v>
      </c>
      <c r="G183" s="88">
        <f t="shared" si="15"/>
        <v>6.1088040000000001</v>
      </c>
      <c r="H183" s="77">
        <v>314.02</v>
      </c>
      <c r="I183" s="79" t="s">
        <v>66</v>
      </c>
      <c r="J183" s="76">
        <f t="shared" si="18"/>
        <v>314.02</v>
      </c>
      <c r="K183" s="77">
        <v>12.2</v>
      </c>
      <c r="L183" s="79" t="s">
        <v>66</v>
      </c>
      <c r="M183" s="76">
        <f t="shared" si="16"/>
        <v>12.2</v>
      </c>
      <c r="N183" s="77">
        <v>2.2799999999999998</v>
      </c>
      <c r="O183" s="79" t="s">
        <v>66</v>
      </c>
      <c r="P183" s="76">
        <f t="shared" si="19"/>
        <v>2.2799999999999998</v>
      </c>
    </row>
    <row r="184" spans="1:16">
      <c r="B184" s="89">
        <v>900</v>
      </c>
      <c r="C184" s="90" t="s">
        <v>65</v>
      </c>
      <c r="D184" s="74">
        <f t="shared" si="17"/>
        <v>22.5</v>
      </c>
      <c r="E184" s="91">
        <v>5.6289999999999996</v>
      </c>
      <c r="F184" s="92">
        <v>2.5230000000000001E-3</v>
      </c>
      <c r="G184" s="88">
        <f t="shared" si="15"/>
        <v>5.6315229999999996</v>
      </c>
      <c r="H184" s="77">
        <v>377.14</v>
      </c>
      <c r="I184" s="79" t="s">
        <v>66</v>
      </c>
      <c r="J184" s="76">
        <f t="shared" si="18"/>
        <v>377.14</v>
      </c>
      <c r="K184" s="77">
        <v>15.14</v>
      </c>
      <c r="L184" s="79" t="s">
        <v>66</v>
      </c>
      <c r="M184" s="76">
        <f t="shared" si="16"/>
        <v>15.14</v>
      </c>
      <c r="N184" s="77">
        <v>2.65</v>
      </c>
      <c r="O184" s="79" t="s">
        <v>66</v>
      </c>
      <c r="P184" s="76">
        <f t="shared" si="19"/>
        <v>2.65</v>
      </c>
    </row>
    <row r="185" spans="1:16">
      <c r="B185" s="89">
        <v>1</v>
      </c>
      <c r="C185" s="93" t="s">
        <v>67</v>
      </c>
      <c r="D185" s="74">
        <f t="shared" ref="D185:D228" si="20">B185*1000/$C$5</f>
        <v>25</v>
      </c>
      <c r="E185" s="91">
        <v>5.2350000000000003</v>
      </c>
      <c r="F185" s="92">
        <v>2.2959999999999999E-3</v>
      </c>
      <c r="G185" s="88">
        <f t="shared" si="15"/>
        <v>5.2372960000000006</v>
      </c>
      <c r="H185" s="77">
        <v>445.32</v>
      </c>
      <c r="I185" s="79" t="s">
        <v>66</v>
      </c>
      <c r="J185" s="76">
        <f t="shared" si="18"/>
        <v>445.32</v>
      </c>
      <c r="K185" s="77">
        <v>17.96</v>
      </c>
      <c r="L185" s="79" t="s">
        <v>66</v>
      </c>
      <c r="M185" s="76">
        <f t="shared" si="16"/>
        <v>17.96</v>
      </c>
      <c r="N185" s="77">
        <v>3.04</v>
      </c>
      <c r="O185" s="79" t="s">
        <v>66</v>
      </c>
      <c r="P185" s="76">
        <f t="shared" si="19"/>
        <v>3.04</v>
      </c>
    </row>
    <row r="186" spans="1:16">
      <c r="B186" s="89">
        <v>1.1000000000000001</v>
      </c>
      <c r="C186" s="90" t="s">
        <v>67</v>
      </c>
      <c r="D186" s="74">
        <f t="shared" si="20"/>
        <v>27.5</v>
      </c>
      <c r="E186" s="91">
        <v>4.9089999999999998</v>
      </c>
      <c r="F186" s="92">
        <v>2.1080000000000001E-3</v>
      </c>
      <c r="G186" s="88">
        <f t="shared" si="15"/>
        <v>4.9111079999999996</v>
      </c>
      <c r="H186" s="77">
        <v>518.32000000000005</v>
      </c>
      <c r="I186" s="79" t="s">
        <v>66</v>
      </c>
      <c r="J186" s="76">
        <f t="shared" si="18"/>
        <v>518.32000000000005</v>
      </c>
      <c r="K186" s="77">
        <v>20.73</v>
      </c>
      <c r="L186" s="79" t="s">
        <v>66</v>
      </c>
      <c r="M186" s="76">
        <f t="shared" si="16"/>
        <v>20.73</v>
      </c>
      <c r="N186" s="77">
        <v>3.46</v>
      </c>
      <c r="O186" s="79" t="s">
        <v>66</v>
      </c>
      <c r="P186" s="76">
        <f t="shared" si="19"/>
        <v>3.46</v>
      </c>
    </row>
    <row r="187" spans="1:16">
      <c r="B187" s="89">
        <v>1.2</v>
      </c>
      <c r="C187" s="90" t="s">
        <v>67</v>
      </c>
      <c r="D187" s="74">
        <f t="shared" si="20"/>
        <v>30</v>
      </c>
      <c r="E187" s="91">
        <v>4.6399999999999997</v>
      </c>
      <c r="F187" s="92">
        <v>1.949E-3</v>
      </c>
      <c r="G187" s="88">
        <f t="shared" si="15"/>
        <v>4.6419489999999994</v>
      </c>
      <c r="H187" s="77">
        <v>595.86</v>
      </c>
      <c r="I187" s="79" t="s">
        <v>66</v>
      </c>
      <c r="J187" s="76">
        <f t="shared" si="18"/>
        <v>595.86</v>
      </c>
      <c r="K187" s="77">
        <v>23.47</v>
      </c>
      <c r="L187" s="79" t="s">
        <v>66</v>
      </c>
      <c r="M187" s="76">
        <f t="shared" si="16"/>
        <v>23.47</v>
      </c>
      <c r="N187" s="77">
        <v>3.9</v>
      </c>
      <c r="O187" s="79" t="s">
        <v>66</v>
      </c>
      <c r="P187" s="76">
        <f t="shared" si="19"/>
        <v>3.9</v>
      </c>
    </row>
    <row r="188" spans="1:16">
      <c r="B188" s="89">
        <v>1.3</v>
      </c>
      <c r="C188" s="90" t="s">
        <v>67</v>
      </c>
      <c r="D188" s="74">
        <f t="shared" si="20"/>
        <v>32.5</v>
      </c>
      <c r="E188" s="91">
        <v>4.3819999999999997</v>
      </c>
      <c r="F188" s="92">
        <v>1.8140000000000001E-3</v>
      </c>
      <c r="G188" s="88">
        <f t="shared" si="15"/>
        <v>4.3838140000000001</v>
      </c>
      <c r="H188" s="77">
        <v>677.93</v>
      </c>
      <c r="I188" s="79" t="s">
        <v>66</v>
      </c>
      <c r="J188" s="76">
        <f t="shared" si="18"/>
        <v>677.93</v>
      </c>
      <c r="K188" s="77">
        <v>26.2</v>
      </c>
      <c r="L188" s="79" t="s">
        <v>66</v>
      </c>
      <c r="M188" s="76">
        <f t="shared" si="16"/>
        <v>26.2</v>
      </c>
      <c r="N188" s="77">
        <v>4.37</v>
      </c>
      <c r="O188" s="79" t="s">
        <v>66</v>
      </c>
      <c r="P188" s="76">
        <f t="shared" si="19"/>
        <v>4.37</v>
      </c>
    </row>
    <row r="189" spans="1:16">
      <c r="B189" s="89">
        <v>1.4</v>
      </c>
      <c r="C189" s="90" t="s">
        <v>67</v>
      </c>
      <c r="D189" s="74">
        <f t="shared" si="20"/>
        <v>35</v>
      </c>
      <c r="E189" s="91">
        <v>4.1539999999999999</v>
      </c>
      <c r="F189" s="92">
        <v>1.6969999999999999E-3</v>
      </c>
      <c r="G189" s="88">
        <f t="shared" si="15"/>
        <v>4.155697</v>
      </c>
      <c r="H189" s="77">
        <v>764.67</v>
      </c>
      <c r="I189" s="79" t="s">
        <v>66</v>
      </c>
      <c r="J189" s="76">
        <f t="shared" si="18"/>
        <v>764.67</v>
      </c>
      <c r="K189" s="77">
        <v>28.95</v>
      </c>
      <c r="L189" s="79" t="s">
        <v>66</v>
      </c>
      <c r="M189" s="76">
        <f t="shared" si="16"/>
        <v>28.95</v>
      </c>
      <c r="N189" s="77">
        <v>4.8600000000000003</v>
      </c>
      <c r="O189" s="79" t="s">
        <v>66</v>
      </c>
      <c r="P189" s="76">
        <f t="shared" si="19"/>
        <v>4.8600000000000003</v>
      </c>
    </row>
    <row r="190" spans="1:16">
      <c r="B190" s="89">
        <v>1.5</v>
      </c>
      <c r="C190" s="90" t="s">
        <v>67</v>
      </c>
      <c r="D190" s="74">
        <f t="shared" si="20"/>
        <v>37.5</v>
      </c>
      <c r="E190" s="91">
        <v>3.9529999999999998</v>
      </c>
      <c r="F190" s="92">
        <v>1.5950000000000001E-3</v>
      </c>
      <c r="G190" s="88">
        <f t="shared" si="15"/>
        <v>3.9545949999999999</v>
      </c>
      <c r="H190" s="77">
        <v>855.98</v>
      </c>
      <c r="I190" s="79" t="s">
        <v>66</v>
      </c>
      <c r="J190" s="76">
        <f t="shared" si="18"/>
        <v>855.98</v>
      </c>
      <c r="K190" s="77">
        <v>31.72</v>
      </c>
      <c r="L190" s="79" t="s">
        <v>66</v>
      </c>
      <c r="M190" s="76">
        <f t="shared" si="16"/>
        <v>31.72</v>
      </c>
      <c r="N190" s="77">
        <v>5.37</v>
      </c>
      <c r="O190" s="79" t="s">
        <v>66</v>
      </c>
      <c r="P190" s="76">
        <f t="shared" si="19"/>
        <v>5.37</v>
      </c>
    </row>
    <row r="191" spans="1:16">
      <c r="B191" s="89">
        <v>1.6</v>
      </c>
      <c r="C191" s="90" t="s">
        <v>67</v>
      </c>
      <c r="D191" s="74">
        <f t="shared" si="20"/>
        <v>40</v>
      </c>
      <c r="E191" s="91">
        <v>3.7730000000000001</v>
      </c>
      <c r="F191" s="92">
        <v>1.505E-3</v>
      </c>
      <c r="G191" s="88">
        <f t="shared" si="15"/>
        <v>3.774505</v>
      </c>
      <c r="H191" s="77">
        <v>951.8</v>
      </c>
      <c r="I191" s="79" t="s">
        <v>66</v>
      </c>
      <c r="J191" s="76">
        <f t="shared" si="18"/>
        <v>951.8</v>
      </c>
      <c r="K191" s="77">
        <v>34.51</v>
      </c>
      <c r="L191" s="79" t="s">
        <v>66</v>
      </c>
      <c r="M191" s="76">
        <f t="shared" si="16"/>
        <v>34.51</v>
      </c>
      <c r="N191" s="77">
        <v>5.9</v>
      </c>
      <c r="O191" s="79" t="s">
        <v>66</v>
      </c>
      <c r="P191" s="76">
        <f t="shared" si="19"/>
        <v>5.9</v>
      </c>
    </row>
    <row r="192" spans="1:16">
      <c r="B192" s="89">
        <v>1.7</v>
      </c>
      <c r="C192" s="90" t="s">
        <v>67</v>
      </c>
      <c r="D192" s="74">
        <f t="shared" si="20"/>
        <v>42.5</v>
      </c>
      <c r="E192" s="91">
        <v>3.6120000000000001</v>
      </c>
      <c r="F192" s="92">
        <v>1.4250000000000001E-3</v>
      </c>
      <c r="G192" s="88">
        <f t="shared" si="15"/>
        <v>3.6134249999999999</v>
      </c>
      <c r="H192" s="77">
        <v>1.05</v>
      </c>
      <c r="I192" s="78" t="s">
        <v>12</v>
      </c>
      <c r="J192" s="80">
        <f t="shared" ref="J192:J228" si="21">H192*1000</f>
        <v>1050</v>
      </c>
      <c r="K192" s="77">
        <v>37.340000000000003</v>
      </c>
      <c r="L192" s="79" t="s">
        <v>66</v>
      </c>
      <c r="M192" s="76">
        <f t="shared" si="16"/>
        <v>37.340000000000003</v>
      </c>
      <c r="N192" s="77">
        <v>6.46</v>
      </c>
      <c r="O192" s="79" t="s">
        <v>66</v>
      </c>
      <c r="P192" s="76">
        <f t="shared" si="19"/>
        <v>6.46</v>
      </c>
    </row>
    <row r="193" spans="2:16">
      <c r="B193" s="89">
        <v>1.8</v>
      </c>
      <c r="C193" s="90" t="s">
        <v>67</v>
      </c>
      <c r="D193" s="74">
        <f t="shared" si="20"/>
        <v>45</v>
      </c>
      <c r="E193" s="91">
        <v>3.4649999999999999</v>
      </c>
      <c r="F193" s="92">
        <v>1.353E-3</v>
      </c>
      <c r="G193" s="88">
        <f t="shared" si="15"/>
        <v>3.4663529999999998</v>
      </c>
      <c r="H193" s="77">
        <v>1.1599999999999999</v>
      </c>
      <c r="I193" s="79" t="s">
        <v>12</v>
      </c>
      <c r="J193" s="80">
        <f t="shared" si="21"/>
        <v>1160</v>
      </c>
      <c r="K193" s="77">
        <v>40.18</v>
      </c>
      <c r="L193" s="79" t="s">
        <v>66</v>
      </c>
      <c r="M193" s="76">
        <f t="shared" si="16"/>
        <v>40.18</v>
      </c>
      <c r="N193" s="77">
        <v>7.04</v>
      </c>
      <c r="O193" s="79" t="s">
        <v>66</v>
      </c>
      <c r="P193" s="76">
        <f t="shared" si="19"/>
        <v>7.04</v>
      </c>
    </row>
    <row r="194" spans="2:16">
      <c r="B194" s="89">
        <v>2</v>
      </c>
      <c r="C194" s="90" t="s">
        <v>67</v>
      </c>
      <c r="D194" s="74">
        <f t="shared" si="20"/>
        <v>50</v>
      </c>
      <c r="E194" s="91">
        <v>3.2029999999999998</v>
      </c>
      <c r="F194" s="92">
        <v>1.23E-3</v>
      </c>
      <c r="G194" s="88">
        <f t="shared" si="15"/>
        <v>3.2042299999999999</v>
      </c>
      <c r="H194" s="77">
        <v>1.38</v>
      </c>
      <c r="I194" s="79" t="s">
        <v>12</v>
      </c>
      <c r="J194" s="80">
        <f t="shared" si="21"/>
        <v>1380</v>
      </c>
      <c r="K194" s="77">
        <v>51.06</v>
      </c>
      <c r="L194" s="79" t="s">
        <v>66</v>
      </c>
      <c r="M194" s="76">
        <f t="shared" si="16"/>
        <v>51.06</v>
      </c>
      <c r="N194" s="77">
        <v>8.25</v>
      </c>
      <c r="O194" s="79" t="s">
        <v>66</v>
      </c>
      <c r="P194" s="76">
        <f t="shared" si="19"/>
        <v>8.25</v>
      </c>
    </row>
    <row r="195" spans="2:16">
      <c r="B195" s="89">
        <v>2.25</v>
      </c>
      <c r="C195" s="90" t="s">
        <v>67</v>
      </c>
      <c r="D195" s="74">
        <f t="shared" si="20"/>
        <v>56.25</v>
      </c>
      <c r="E195" s="91">
        <v>2.9279999999999999</v>
      </c>
      <c r="F195" s="92">
        <v>1.106E-3</v>
      </c>
      <c r="G195" s="88">
        <f t="shared" si="15"/>
        <v>2.929106</v>
      </c>
      <c r="H195" s="77">
        <v>1.68</v>
      </c>
      <c r="I195" s="79" t="s">
        <v>12</v>
      </c>
      <c r="J195" s="80">
        <f t="shared" si="21"/>
        <v>1680</v>
      </c>
      <c r="K195" s="77">
        <v>66.64</v>
      </c>
      <c r="L195" s="79" t="s">
        <v>66</v>
      </c>
      <c r="M195" s="76">
        <f t="shared" si="16"/>
        <v>66.64</v>
      </c>
      <c r="N195" s="77">
        <v>9.9</v>
      </c>
      <c r="O195" s="79" t="s">
        <v>66</v>
      </c>
      <c r="P195" s="76">
        <f t="shared" si="19"/>
        <v>9.9</v>
      </c>
    </row>
    <row r="196" spans="2:16">
      <c r="B196" s="89">
        <v>2.5</v>
      </c>
      <c r="C196" s="90" t="s">
        <v>67</v>
      </c>
      <c r="D196" s="74">
        <f t="shared" si="20"/>
        <v>62.5</v>
      </c>
      <c r="E196" s="91">
        <v>2.702</v>
      </c>
      <c r="F196" s="92">
        <v>1.005E-3</v>
      </c>
      <c r="G196" s="88">
        <f t="shared" si="15"/>
        <v>2.7030050000000001</v>
      </c>
      <c r="H196" s="77">
        <v>2.0099999999999998</v>
      </c>
      <c r="I196" s="79" t="s">
        <v>12</v>
      </c>
      <c r="J196" s="80">
        <f t="shared" si="21"/>
        <v>2009.9999999999998</v>
      </c>
      <c r="K196" s="77">
        <v>81.34</v>
      </c>
      <c r="L196" s="79" t="s">
        <v>66</v>
      </c>
      <c r="M196" s="76">
        <f t="shared" si="16"/>
        <v>81.34</v>
      </c>
      <c r="N196" s="77">
        <v>11.67</v>
      </c>
      <c r="O196" s="79" t="s">
        <v>66</v>
      </c>
      <c r="P196" s="76">
        <f t="shared" si="19"/>
        <v>11.67</v>
      </c>
    </row>
    <row r="197" spans="2:16">
      <c r="B197" s="89">
        <v>2.75</v>
      </c>
      <c r="C197" s="90" t="s">
        <v>67</v>
      </c>
      <c r="D197" s="74">
        <f t="shared" si="20"/>
        <v>68.75</v>
      </c>
      <c r="E197" s="91">
        <v>2.5139999999999998</v>
      </c>
      <c r="F197" s="92">
        <v>9.2219999999999997E-4</v>
      </c>
      <c r="G197" s="88">
        <f t="shared" si="15"/>
        <v>2.5149222</v>
      </c>
      <c r="H197" s="77">
        <v>2.37</v>
      </c>
      <c r="I197" s="79" t="s">
        <v>12</v>
      </c>
      <c r="J197" s="80">
        <f t="shared" si="21"/>
        <v>2370</v>
      </c>
      <c r="K197" s="77">
        <v>95.65</v>
      </c>
      <c r="L197" s="79" t="s">
        <v>66</v>
      </c>
      <c r="M197" s="76">
        <f t="shared" si="16"/>
        <v>95.65</v>
      </c>
      <c r="N197" s="77">
        <v>13.58</v>
      </c>
      <c r="O197" s="79" t="s">
        <v>66</v>
      </c>
      <c r="P197" s="76">
        <f t="shared" si="19"/>
        <v>13.58</v>
      </c>
    </row>
    <row r="198" spans="2:16">
      <c r="B198" s="89">
        <v>3</v>
      </c>
      <c r="C198" s="90" t="s">
        <v>67</v>
      </c>
      <c r="D198" s="74">
        <f t="shared" si="20"/>
        <v>75</v>
      </c>
      <c r="E198" s="91">
        <v>2.3540000000000001</v>
      </c>
      <c r="F198" s="92">
        <v>8.5229999999999995E-4</v>
      </c>
      <c r="G198" s="88">
        <f t="shared" si="15"/>
        <v>2.3548523000000001</v>
      </c>
      <c r="H198" s="77">
        <v>2.75</v>
      </c>
      <c r="I198" s="79" t="s">
        <v>12</v>
      </c>
      <c r="J198" s="80">
        <f t="shared" si="21"/>
        <v>2750</v>
      </c>
      <c r="K198" s="77">
        <v>109.8</v>
      </c>
      <c r="L198" s="79" t="s">
        <v>66</v>
      </c>
      <c r="M198" s="76">
        <f t="shared" si="16"/>
        <v>109.8</v>
      </c>
      <c r="N198" s="77">
        <v>15.6</v>
      </c>
      <c r="O198" s="79" t="s">
        <v>66</v>
      </c>
      <c r="P198" s="76">
        <f t="shared" si="19"/>
        <v>15.6</v>
      </c>
    </row>
    <row r="199" spans="2:16">
      <c r="B199" s="89">
        <v>3.25</v>
      </c>
      <c r="C199" s="90" t="s">
        <v>67</v>
      </c>
      <c r="D199" s="74">
        <f t="shared" si="20"/>
        <v>81.25</v>
      </c>
      <c r="E199" s="91">
        <v>2.2170000000000001</v>
      </c>
      <c r="F199" s="92">
        <v>7.9250000000000002E-4</v>
      </c>
      <c r="G199" s="88">
        <f t="shared" si="15"/>
        <v>2.2177925000000003</v>
      </c>
      <c r="H199" s="77">
        <v>3.15</v>
      </c>
      <c r="I199" s="79" t="s">
        <v>12</v>
      </c>
      <c r="J199" s="80">
        <f t="shared" si="21"/>
        <v>3150</v>
      </c>
      <c r="K199" s="77">
        <v>123.91</v>
      </c>
      <c r="L199" s="79" t="s">
        <v>66</v>
      </c>
      <c r="M199" s="76">
        <f t="shared" si="16"/>
        <v>123.91</v>
      </c>
      <c r="N199" s="77">
        <v>17.739999999999998</v>
      </c>
      <c r="O199" s="79" t="s">
        <v>66</v>
      </c>
      <c r="P199" s="76">
        <f t="shared" si="19"/>
        <v>17.739999999999998</v>
      </c>
    </row>
    <row r="200" spans="2:16">
      <c r="B200" s="89">
        <v>3.5</v>
      </c>
      <c r="C200" s="90" t="s">
        <v>67</v>
      </c>
      <c r="D200" s="74">
        <f t="shared" si="20"/>
        <v>87.5</v>
      </c>
      <c r="E200" s="91">
        <v>2.0979999999999999</v>
      </c>
      <c r="F200" s="92">
        <v>7.4089999999999996E-4</v>
      </c>
      <c r="G200" s="88">
        <f t="shared" si="15"/>
        <v>2.0987408999999997</v>
      </c>
      <c r="H200" s="77">
        <v>3.58</v>
      </c>
      <c r="I200" s="79" t="s">
        <v>12</v>
      </c>
      <c r="J200" s="80">
        <f t="shared" si="21"/>
        <v>3580</v>
      </c>
      <c r="K200" s="77">
        <v>138.03</v>
      </c>
      <c r="L200" s="79" t="s">
        <v>66</v>
      </c>
      <c r="M200" s="76">
        <f t="shared" si="16"/>
        <v>138.03</v>
      </c>
      <c r="N200" s="77">
        <v>20</v>
      </c>
      <c r="O200" s="79" t="s">
        <v>66</v>
      </c>
      <c r="P200" s="76">
        <f t="shared" si="19"/>
        <v>20</v>
      </c>
    </row>
    <row r="201" spans="2:16">
      <c r="B201" s="89">
        <v>3.75</v>
      </c>
      <c r="C201" s="90" t="s">
        <v>67</v>
      </c>
      <c r="D201" s="74">
        <f t="shared" si="20"/>
        <v>93.75</v>
      </c>
      <c r="E201" s="91">
        <v>1.994</v>
      </c>
      <c r="F201" s="92">
        <v>6.9589999999999995E-4</v>
      </c>
      <c r="G201" s="88">
        <f t="shared" si="15"/>
        <v>1.9946959</v>
      </c>
      <c r="H201" s="77">
        <v>4.03</v>
      </c>
      <c r="I201" s="79" t="s">
        <v>12</v>
      </c>
      <c r="J201" s="80">
        <f t="shared" si="21"/>
        <v>4030.0000000000005</v>
      </c>
      <c r="K201" s="77">
        <v>152.21</v>
      </c>
      <c r="L201" s="79" t="s">
        <v>66</v>
      </c>
      <c r="M201" s="76">
        <f t="shared" si="16"/>
        <v>152.21</v>
      </c>
      <c r="N201" s="77">
        <v>22.37</v>
      </c>
      <c r="O201" s="79" t="s">
        <v>66</v>
      </c>
      <c r="P201" s="76">
        <f t="shared" si="19"/>
        <v>22.37</v>
      </c>
    </row>
    <row r="202" spans="2:16">
      <c r="B202" s="89">
        <v>4</v>
      </c>
      <c r="C202" s="90" t="s">
        <v>67</v>
      </c>
      <c r="D202" s="74">
        <f t="shared" si="20"/>
        <v>100</v>
      </c>
      <c r="E202" s="91">
        <v>1.9019999999999999</v>
      </c>
      <c r="F202" s="92">
        <v>6.5620000000000001E-4</v>
      </c>
      <c r="G202" s="88">
        <f t="shared" si="15"/>
        <v>1.9026562</v>
      </c>
      <c r="H202" s="77">
        <v>4.51</v>
      </c>
      <c r="I202" s="79" t="s">
        <v>12</v>
      </c>
      <c r="J202" s="80">
        <f t="shared" si="21"/>
        <v>4510</v>
      </c>
      <c r="K202" s="77">
        <v>166.46</v>
      </c>
      <c r="L202" s="79" t="s">
        <v>66</v>
      </c>
      <c r="M202" s="76">
        <f t="shared" si="16"/>
        <v>166.46</v>
      </c>
      <c r="N202" s="77">
        <v>24.85</v>
      </c>
      <c r="O202" s="79" t="s">
        <v>66</v>
      </c>
      <c r="P202" s="76">
        <f t="shared" si="19"/>
        <v>24.85</v>
      </c>
    </row>
    <row r="203" spans="2:16">
      <c r="B203" s="89">
        <v>4.5</v>
      </c>
      <c r="C203" s="90" t="s">
        <v>67</v>
      </c>
      <c r="D203" s="74">
        <f t="shared" si="20"/>
        <v>112.5</v>
      </c>
      <c r="E203" s="91">
        <v>1.746</v>
      </c>
      <c r="F203" s="92">
        <v>5.8949999999999996E-4</v>
      </c>
      <c r="G203" s="88">
        <f t="shared" si="15"/>
        <v>1.7465895</v>
      </c>
      <c r="H203" s="77">
        <v>5.52</v>
      </c>
      <c r="I203" s="79" t="s">
        <v>12</v>
      </c>
      <c r="J203" s="80">
        <f t="shared" si="21"/>
        <v>5520</v>
      </c>
      <c r="K203" s="77">
        <v>220.01</v>
      </c>
      <c r="L203" s="79" t="s">
        <v>66</v>
      </c>
      <c r="M203" s="76">
        <f t="shared" si="16"/>
        <v>220.01</v>
      </c>
      <c r="N203" s="77">
        <v>30.11</v>
      </c>
      <c r="O203" s="79" t="s">
        <v>66</v>
      </c>
      <c r="P203" s="76">
        <f t="shared" si="19"/>
        <v>30.11</v>
      </c>
    </row>
    <row r="204" spans="2:16">
      <c r="B204" s="89">
        <v>5</v>
      </c>
      <c r="C204" s="90" t="s">
        <v>67</v>
      </c>
      <c r="D204" s="74">
        <f t="shared" si="20"/>
        <v>125</v>
      </c>
      <c r="E204" s="91">
        <v>1.62</v>
      </c>
      <c r="F204" s="92">
        <v>5.3560000000000001E-4</v>
      </c>
      <c r="G204" s="88">
        <f t="shared" si="15"/>
        <v>1.6205356000000002</v>
      </c>
      <c r="H204" s="77">
        <v>6.62</v>
      </c>
      <c r="I204" s="79" t="s">
        <v>12</v>
      </c>
      <c r="J204" s="80">
        <f t="shared" si="21"/>
        <v>6620</v>
      </c>
      <c r="K204" s="77">
        <v>269.64</v>
      </c>
      <c r="L204" s="79" t="s">
        <v>66</v>
      </c>
      <c r="M204" s="76">
        <f t="shared" si="16"/>
        <v>269.64</v>
      </c>
      <c r="N204" s="77">
        <v>35.76</v>
      </c>
      <c r="O204" s="79" t="s">
        <v>66</v>
      </c>
      <c r="P204" s="76">
        <f t="shared" si="19"/>
        <v>35.76</v>
      </c>
    </row>
    <row r="205" spans="2:16">
      <c r="B205" s="89">
        <v>5.5</v>
      </c>
      <c r="C205" s="90" t="s">
        <v>67</v>
      </c>
      <c r="D205" s="74">
        <f t="shared" si="20"/>
        <v>137.5</v>
      </c>
      <c r="E205" s="91">
        <v>1.5149999999999999</v>
      </c>
      <c r="F205" s="92">
        <v>4.9100000000000001E-4</v>
      </c>
      <c r="G205" s="88">
        <f t="shared" si="15"/>
        <v>1.5154909999999999</v>
      </c>
      <c r="H205" s="77">
        <v>7.8</v>
      </c>
      <c r="I205" s="79" t="s">
        <v>12</v>
      </c>
      <c r="J205" s="80">
        <f t="shared" si="21"/>
        <v>7800</v>
      </c>
      <c r="K205" s="77">
        <v>317.36</v>
      </c>
      <c r="L205" s="79" t="s">
        <v>66</v>
      </c>
      <c r="M205" s="76">
        <f t="shared" si="16"/>
        <v>317.36</v>
      </c>
      <c r="N205" s="77">
        <v>41.78</v>
      </c>
      <c r="O205" s="79" t="s">
        <v>66</v>
      </c>
      <c r="P205" s="76">
        <f t="shared" si="19"/>
        <v>41.78</v>
      </c>
    </row>
    <row r="206" spans="2:16">
      <c r="B206" s="89">
        <v>6</v>
      </c>
      <c r="C206" s="90" t="s">
        <v>67</v>
      </c>
      <c r="D206" s="74">
        <f t="shared" si="20"/>
        <v>150</v>
      </c>
      <c r="E206" s="91">
        <v>1.427</v>
      </c>
      <c r="F206" s="92">
        <v>4.5350000000000002E-4</v>
      </c>
      <c r="G206" s="88">
        <f t="shared" si="15"/>
        <v>1.4274535000000002</v>
      </c>
      <c r="H206" s="77">
        <v>9.06</v>
      </c>
      <c r="I206" s="79" t="s">
        <v>12</v>
      </c>
      <c r="J206" s="80">
        <f t="shared" si="21"/>
        <v>9060</v>
      </c>
      <c r="K206" s="77">
        <v>364.04</v>
      </c>
      <c r="L206" s="79" t="s">
        <v>66</v>
      </c>
      <c r="M206" s="76">
        <f t="shared" si="16"/>
        <v>364.04</v>
      </c>
      <c r="N206" s="77">
        <v>48.15</v>
      </c>
      <c r="O206" s="79" t="s">
        <v>66</v>
      </c>
      <c r="P206" s="76">
        <f t="shared" si="19"/>
        <v>48.15</v>
      </c>
    </row>
    <row r="207" spans="2:16">
      <c r="B207" s="89">
        <v>6.5</v>
      </c>
      <c r="C207" s="90" t="s">
        <v>67</v>
      </c>
      <c r="D207" s="74">
        <f t="shared" si="20"/>
        <v>162.5</v>
      </c>
      <c r="E207" s="91">
        <v>1.3520000000000001</v>
      </c>
      <c r="F207" s="92">
        <v>4.215E-4</v>
      </c>
      <c r="G207" s="88">
        <f t="shared" si="15"/>
        <v>1.3524215000000002</v>
      </c>
      <c r="H207" s="77">
        <v>10.39</v>
      </c>
      <c r="I207" s="79" t="s">
        <v>12</v>
      </c>
      <c r="J207" s="80">
        <f t="shared" si="21"/>
        <v>10390</v>
      </c>
      <c r="K207" s="77">
        <v>410.1</v>
      </c>
      <c r="L207" s="79" t="s">
        <v>66</v>
      </c>
      <c r="M207" s="76">
        <f t="shared" si="16"/>
        <v>410.1</v>
      </c>
      <c r="N207" s="77">
        <v>54.84</v>
      </c>
      <c r="O207" s="79" t="s">
        <v>66</v>
      </c>
      <c r="P207" s="76">
        <f t="shared" si="19"/>
        <v>54.84</v>
      </c>
    </row>
    <row r="208" spans="2:16">
      <c r="B208" s="89">
        <v>7</v>
      </c>
      <c r="C208" s="90" t="s">
        <v>67</v>
      </c>
      <c r="D208" s="74">
        <f t="shared" si="20"/>
        <v>175</v>
      </c>
      <c r="E208" s="91">
        <v>1.2869999999999999</v>
      </c>
      <c r="F208" s="92">
        <v>3.9389999999999998E-4</v>
      </c>
      <c r="G208" s="88">
        <f t="shared" si="15"/>
        <v>1.2873938999999999</v>
      </c>
      <c r="H208" s="77">
        <v>11.8</v>
      </c>
      <c r="I208" s="79" t="s">
        <v>12</v>
      </c>
      <c r="J208" s="80">
        <f t="shared" si="21"/>
        <v>11800</v>
      </c>
      <c r="K208" s="77">
        <v>455.79</v>
      </c>
      <c r="L208" s="79" t="s">
        <v>66</v>
      </c>
      <c r="M208" s="76">
        <f t="shared" si="16"/>
        <v>455.79</v>
      </c>
      <c r="N208" s="77">
        <v>61.83</v>
      </c>
      <c r="O208" s="79" t="s">
        <v>66</v>
      </c>
      <c r="P208" s="76">
        <f t="shared" si="19"/>
        <v>61.83</v>
      </c>
    </row>
    <row r="209" spans="2:16">
      <c r="B209" s="89">
        <v>8</v>
      </c>
      <c r="C209" s="90" t="s">
        <v>67</v>
      </c>
      <c r="D209" s="74">
        <f t="shared" si="20"/>
        <v>200</v>
      </c>
      <c r="E209" s="91">
        <v>1.18</v>
      </c>
      <c r="F209" s="92">
        <v>3.4860000000000002E-4</v>
      </c>
      <c r="G209" s="88">
        <f t="shared" si="15"/>
        <v>1.1803485999999999</v>
      </c>
      <c r="H209" s="77">
        <v>14.8</v>
      </c>
      <c r="I209" s="79" t="s">
        <v>12</v>
      </c>
      <c r="J209" s="80">
        <f t="shared" si="21"/>
        <v>14800</v>
      </c>
      <c r="K209" s="77">
        <v>623.54999999999995</v>
      </c>
      <c r="L209" s="79" t="s">
        <v>66</v>
      </c>
      <c r="M209" s="76">
        <f t="shared" si="16"/>
        <v>623.54999999999995</v>
      </c>
      <c r="N209" s="77">
        <v>76.67</v>
      </c>
      <c r="O209" s="79" t="s">
        <v>66</v>
      </c>
      <c r="P209" s="76">
        <f t="shared" si="19"/>
        <v>76.67</v>
      </c>
    </row>
    <row r="210" spans="2:16">
      <c r="B210" s="89">
        <v>9</v>
      </c>
      <c r="C210" s="90" t="s">
        <v>67</v>
      </c>
      <c r="D210" s="74">
        <f t="shared" si="20"/>
        <v>225</v>
      </c>
      <c r="E210" s="91">
        <v>1.0960000000000001</v>
      </c>
      <c r="F210" s="92">
        <v>3.1300000000000002E-4</v>
      </c>
      <c r="G210" s="88">
        <f t="shared" si="15"/>
        <v>1.0963130000000001</v>
      </c>
      <c r="H210" s="77">
        <v>18.059999999999999</v>
      </c>
      <c r="I210" s="79" t="s">
        <v>12</v>
      </c>
      <c r="J210" s="80">
        <f t="shared" si="21"/>
        <v>18060</v>
      </c>
      <c r="K210" s="77">
        <v>775.5</v>
      </c>
      <c r="L210" s="79" t="s">
        <v>66</v>
      </c>
      <c r="M210" s="76">
        <f t="shared" si="16"/>
        <v>775.5</v>
      </c>
      <c r="N210" s="77">
        <v>92.52</v>
      </c>
      <c r="O210" s="79" t="s">
        <v>66</v>
      </c>
      <c r="P210" s="76">
        <f t="shared" si="19"/>
        <v>92.52</v>
      </c>
    </row>
    <row r="211" spans="2:16">
      <c r="B211" s="89">
        <v>10</v>
      </c>
      <c r="C211" s="90" t="s">
        <v>67</v>
      </c>
      <c r="D211" s="74">
        <f t="shared" si="20"/>
        <v>250</v>
      </c>
      <c r="E211" s="91">
        <v>1.028</v>
      </c>
      <c r="F211" s="92">
        <v>2.8420000000000002E-4</v>
      </c>
      <c r="G211" s="88">
        <f t="shared" si="15"/>
        <v>1.0282842000000001</v>
      </c>
      <c r="H211" s="77">
        <v>21.54</v>
      </c>
      <c r="I211" s="79" t="s">
        <v>12</v>
      </c>
      <c r="J211" s="80">
        <f t="shared" si="21"/>
        <v>21540</v>
      </c>
      <c r="K211" s="77">
        <v>919.41</v>
      </c>
      <c r="L211" s="79" t="s">
        <v>66</v>
      </c>
      <c r="M211" s="76">
        <f t="shared" si="16"/>
        <v>919.41</v>
      </c>
      <c r="N211" s="77">
        <v>109.28</v>
      </c>
      <c r="O211" s="79" t="s">
        <v>66</v>
      </c>
      <c r="P211" s="76">
        <f t="shared" si="19"/>
        <v>109.28</v>
      </c>
    </row>
    <row r="212" spans="2:16">
      <c r="B212" s="89">
        <v>11</v>
      </c>
      <c r="C212" s="90" t="s">
        <v>67</v>
      </c>
      <c r="D212" s="74">
        <f t="shared" si="20"/>
        <v>275</v>
      </c>
      <c r="E212" s="91">
        <v>0.97270000000000001</v>
      </c>
      <c r="F212" s="92">
        <v>2.6039999999999999E-4</v>
      </c>
      <c r="G212" s="88">
        <f t="shared" si="15"/>
        <v>0.97296040000000006</v>
      </c>
      <c r="H212" s="77">
        <v>25.25</v>
      </c>
      <c r="I212" s="79" t="s">
        <v>12</v>
      </c>
      <c r="J212" s="80">
        <f t="shared" si="21"/>
        <v>25250</v>
      </c>
      <c r="K212" s="77">
        <v>1.06</v>
      </c>
      <c r="L212" s="78" t="s">
        <v>12</v>
      </c>
      <c r="M212" s="80">
        <f t="shared" ref="M212:M216" si="22">K212*1000</f>
        <v>1060</v>
      </c>
      <c r="N212" s="77">
        <v>126.84</v>
      </c>
      <c r="O212" s="79" t="s">
        <v>66</v>
      </c>
      <c r="P212" s="76">
        <f t="shared" si="19"/>
        <v>126.84</v>
      </c>
    </row>
    <row r="213" spans="2:16">
      <c r="B213" s="89">
        <v>12</v>
      </c>
      <c r="C213" s="90" t="s">
        <v>67</v>
      </c>
      <c r="D213" s="74">
        <f t="shared" si="20"/>
        <v>300</v>
      </c>
      <c r="E213" s="91">
        <v>0.92620000000000002</v>
      </c>
      <c r="F213" s="92">
        <v>2.4039999999999999E-4</v>
      </c>
      <c r="G213" s="88">
        <f t="shared" ref="G213:G228" si="23">E213+F213</f>
        <v>0.92644040000000005</v>
      </c>
      <c r="H213" s="77">
        <v>29.15</v>
      </c>
      <c r="I213" s="79" t="s">
        <v>12</v>
      </c>
      <c r="J213" s="80">
        <f t="shared" si="21"/>
        <v>29150</v>
      </c>
      <c r="K213" s="77">
        <v>1.19</v>
      </c>
      <c r="L213" s="79" t="s">
        <v>12</v>
      </c>
      <c r="M213" s="80">
        <f t="shared" si="22"/>
        <v>1190</v>
      </c>
      <c r="N213" s="77">
        <v>145.11000000000001</v>
      </c>
      <c r="O213" s="79" t="s">
        <v>66</v>
      </c>
      <c r="P213" s="76">
        <f t="shared" si="19"/>
        <v>145.11000000000001</v>
      </c>
    </row>
    <row r="214" spans="2:16">
      <c r="B214" s="89">
        <v>13</v>
      </c>
      <c r="C214" s="90" t="s">
        <v>67</v>
      </c>
      <c r="D214" s="74">
        <f t="shared" si="20"/>
        <v>325</v>
      </c>
      <c r="E214" s="91">
        <v>0.88690000000000002</v>
      </c>
      <c r="F214" s="92">
        <v>2.2340000000000001E-4</v>
      </c>
      <c r="G214" s="88">
        <f t="shared" si="23"/>
        <v>0.88712340000000001</v>
      </c>
      <c r="H214" s="77">
        <v>33.229999999999997</v>
      </c>
      <c r="I214" s="79" t="s">
        <v>12</v>
      </c>
      <c r="J214" s="80">
        <f t="shared" si="21"/>
        <v>33230</v>
      </c>
      <c r="K214" s="77">
        <v>1.33</v>
      </c>
      <c r="L214" s="79" t="s">
        <v>12</v>
      </c>
      <c r="M214" s="80">
        <f t="shared" si="22"/>
        <v>1330</v>
      </c>
      <c r="N214" s="77">
        <v>164.02</v>
      </c>
      <c r="O214" s="79" t="s">
        <v>66</v>
      </c>
      <c r="P214" s="76">
        <f t="shared" si="19"/>
        <v>164.02</v>
      </c>
    </row>
    <row r="215" spans="2:16">
      <c r="B215" s="89">
        <v>14</v>
      </c>
      <c r="C215" s="90" t="s">
        <v>67</v>
      </c>
      <c r="D215" s="74">
        <f t="shared" si="20"/>
        <v>350</v>
      </c>
      <c r="E215" s="91">
        <v>0.85309999999999997</v>
      </c>
      <c r="F215" s="92">
        <v>2.087E-4</v>
      </c>
      <c r="G215" s="88">
        <f t="shared" si="23"/>
        <v>0.85330869999999992</v>
      </c>
      <c r="H215" s="77">
        <v>37.479999999999997</v>
      </c>
      <c r="I215" s="79" t="s">
        <v>12</v>
      </c>
      <c r="J215" s="80">
        <f t="shared" si="21"/>
        <v>37480</v>
      </c>
      <c r="K215" s="77">
        <v>1.46</v>
      </c>
      <c r="L215" s="79" t="s">
        <v>12</v>
      </c>
      <c r="M215" s="80">
        <f t="shared" si="22"/>
        <v>1460</v>
      </c>
      <c r="N215" s="77">
        <v>183.49</v>
      </c>
      <c r="O215" s="79" t="s">
        <v>66</v>
      </c>
      <c r="P215" s="76">
        <f t="shared" si="19"/>
        <v>183.49</v>
      </c>
    </row>
    <row r="216" spans="2:16">
      <c r="B216" s="89">
        <v>15</v>
      </c>
      <c r="C216" s="90" t="s">
        <v>67</v>
      </c>
      <c r="D216" s="74">
        <f t="shared" si="20"/>
        <v>375</v>
      </c>
      <c r="E216" s="91">
        <v>0.82389999999999997</v>
      </c>
      <c r="F216" s="92">
        <v>1.9589999999999999E-4</v>
      </c>
      <c r="G216" s="88">
        <f t="shared" si="23"/>
        <v>0.82409589999999999</v>
      </c>
      <c r="H216" s="77">
        <v>41.9</v>
      </c>
      <c r="I216" s="79" t="s">
        <v>12</v>
      </c>
      <c r="J216" s="80">
        <f t="shared" si="21"/>
        <v>41900</v>
      </c>
      <c r="K216" s="77">
        <v>1.59</v>
      </c>
      <c r="L216" s="79" t="s">
        <v>12</v>
      </c>
      <c r="M216" s="80">
        <f t="shared" si="22"/>
        <v>1590</v>
      </c>
      <c r="N216" s="77">
        <v>203.47</v>
      </c>
      <c r="O216" s="79" t="s">
        <v>66</v>
      </c>
      <c r="P216" s="76">
        <f t="shared" si="19"/>
        <v>203.47</v>
      </c>
    </row>
    <row r="217" spans="2:16">
      <c r="B217" s="89">
        <v>16</v>
      </c>
      <c r="C217" s="90" t="s">
        <v>67</v>
      </c>
      <c r="D217" s="74">
        <f t="shared" si="20"/>
        <v>400</v>
      </c>
      <c r="E217" s="91">
        <v>0.7984</v>
      </c>
      <c r="F217" s="92">
        <v>1.8459999999999999E-4</v>
      </c>
      <c r="G217" s="88">
        <f t="shared" si="23"/>
        <v>0.79858459999999998</v>
      </c>
      <c r="H217" s="77">
        <v>46.46</v>
      </c>
      <c r="I217" s="79" t="s">
        <v>12</v>
      </c>
      <c r="J217" s="80">
        <f t="shared" si="21"/>
        <v>46460</v>
      </c>
      <c r="K217" s="77">
        <v>1.71</v>
      </c>
      <c r="L217" s="79" t="s">
        <v>12</v>
      </c>
      <c r="M217" s="80">
        <f>K217*1000</f>
        <v>1710</v>
      </c>
      <c r="N217" s="77">
        <v>223.88</v>
      </c>
      <c r="O217" s="79" t="s">
        <v>66</v>
      </c>
      <c r="P217" s="76">
        <f t="shared" si="19"/>
        <v>223.88</v>
      </c>
    </row>
    <row r="218" spans="2:16">
      <c r="B218" s="89">
        <v>17</v>
      </c>
      <c r="C218" s="90" t="s">
        <v>67</v>
      </c>
      <c r="D218" s="74">
        <f t="shared" si="20"/>
        <v>425</v>
      </c>
      <c r="E218" s="91">
        <v>0.77600000000000002</v>
      </c>
      <c r="F218" s="92">
        <v>1.7459999999999999E-4</v>
      </c>
      <c r="G218" s="88">
        <f t="shared" si="23"/>
        <v>0.77617460000000005</v>
      </c>
      <c r="H218" s="77">
        <v>51.16</v>
      </c>
      <c r="I218" s="79" t="s">
        <v>12</v>
      </c>
      <c r="J218" s="80">
        <f t="shared" si="21"/>
        <v>51160</v>
      </c>
      <c r="K218" s="77">
        <v>1.84</v>
      </c>
      <c r="L218" s="79" t="s">
        <v>12</v>
      </c>
      <c r="M218" s="80">
        <f t="shared" ref="M218:M228" si="24">K218*1000</f>
        <v>1840</v>
      </c>
      <c r="N218" s="77">
        <v>244.68</v>
      </c>
      <c r="O218" s="79" t="s">
        <v>66</v>
      </c>
      <c r="P218" s="76">
        <f t="shared" si="19"/>
        <v>244.68</v>
      </c>
    </row>
    <row r="219" spans="2:16">
      <c r="B219" s="89">
        <v>18</v>
      </c>
      <c r="C219" s="90" t="s">
        <v>67</v>
      </c>
      <c r="D219" s="74">
        <f t="shared" si="20"/>
        <v>450</v>
      </c>
      <c r="E219" s="91">
        <v>0.75609999999999999</v>
      </c>
      <c r="F219" s="92">
        <v>1.6559999999999999E-4</v>
      </c>
      <c r="G219" s="88">
        <f t="shared" si="23"/>
        <v>0.75626559999999998</v>
      </c>
      <c r="H219" s="77">
        <v>55.99</v>
      </c>
      <c r="I219" s="79" t="s">
        <v>12</v>
      </c>
      <c r="J219" s="80">
        <f t="shared" si="21"/>
        <v>55990</v>
      </c>
      <c r="K219" s="77">
        <v>1.96</v>
      </c>
      <c r="L219" s="79" t="s">
        <v>12</v>
      </c>
      <c r="M219" s="80">
        <f t="shared" si="24"/>
        <v>1960</v>
      </c>
      <c r="N219" s="77">
        <v>265.83</v>
      </c>
      <c r="O219" s="79" t="s">
        <v>66</v>
      </c>
      <c r="P219" s="76">
        <f t="shared" si="19"/>
        <v>265.83</v>
      </c>
    </row>
    <row r="220" spans="2:16">
      <c r="B220" s="89">
        <v>20</v>
      </c>
      <c r="C220" s="90" t="s">
        <v>67</v>
      </c>
      <c r="D220" s="74">
        <f t="shared" si="20"/>
        <v>500</v>
      </c>
      <c r="E220" s="91">
        <v>0.72260000000000002</v>
      </c>
      <c r="F220" s="92">
        <v>1.5029999999999999E-4</v>
      </c>
      <c r="G220" s="88">
        <f t="shared" si="23"/>
        <v>0.72275030000000007</v>
      </c>
      <c r="H220" s="77">
        <v>66.010000000000005</v>
      </c>
      <c r="I220" s="79" t="s">
        <v>12</v>
      </c>
      <c r="J220" s="80">
        <f t="shared" si="21"/>
        <v>66010</v>
      </c>
      <c r="K220" s="77">
        <v>2.42</v>
      </c>
      <c r="L220" s="79" t="s">
        <v>12</v>
      </c>
      <c r="M220" s="80">
        <f t="shared" si="24"/>
        <v>2420</v>
      </c>
      <c r="N220" s="77">
        <v>309</v>
      </c>
      <c r="O220" s="79" t="s">
        <v>66</v>
      </c>
      <c r="P220" s="76">
        <f t="shared" si="19"/>
        <v>309</v>
      </c>
    </row>
    <row r="221" spans="2:16">
      <c r="B221" s="89">
        <v>22.5</v>
      </c>
      <c r="C221" s="90" t="s">
        <v>67</v>
      </c>
      <c r="D221" s="74">
        <f t="shared" si="20"/>
        <v>562.5</v>
      </c>
      <c r="E221" s="91">
        <v>0.6895</v>
      </c>
      <c r="F221" s="92">
        <v>1.348E-4</v>
      </c>
      <c r="G221" s="88">
        <f t="shared" si="23"/>
        <v>0.68963479999999999</v>
      </c>
      <c r="H221" s="77">
        <v>79.12</v>
      </c>
      <c r="I221" s="79" t="s">
        <v>12</v>
      </c>
      <c r="J221" s="80">
        <f t="shared" si="21"/>
        <v>79120</v>
      </c>
      <c r="K221" s="77">
        <v>3.05</v>
      </c>
      <c r="L221" s="79" t="s">
        <v>12</v>
      </c>
      <c r="M221" s="80">
        <f t="shared" si="24"/>
        <v>3050</v>
      </c>
      <c r="N221" s="77">
        <v>364.25</v>
      </c>
      <c r="O221" s="79" t="s">
        <v>66</v>
      </c>
      <c r="P221" s="76">
        <f t="shared" si="19"/>
        <v>364.25</v>
      </c>
    </row>
    <row r="222" spans="2:16">
      <c r="B222" s="89">
        <v>25</v>
      </c>
      <c r="C222" s="90" t="s">
        <v>67</v>
      </c>
      <c r="D222" s="74">
        <f t="shared" si="20"/>
        <v>625</v>
      </c>
      <c r="E222" s="91">
        <v>0.66349999999999998</v>
      </c>
      <c r="F222" s="92">
        <v>1.2229999999999999E-4</v>
      </c>
      <c r="G222" s="88">
        <f t="shared" si="23"/>
        <v>0.6636223</v>
      </c>
      <c r="H222" s="77">
        <v>92.8</v>
      </c>
      <c r="I222" s="79" t="s">
        <v>12</v>
      </c>
      <c r="J222" s="80">
        <f t="shared" si="21"/>
        <v>92800</v>
      </c>
      <c r="K222" s="77">
        <v>3.61</v>
      </c>
      <c r="L222" s="79" t="s">
        <v>12</v>
      </c>
      <c r="M222" s="80">
        <f t="shared" si="24"/>
        <v>3610</v>
      </c>
      <c r="N222" s="77">
        <v>420.5</v>
      </c>
      <c r="O222" s="79" t="s">
        <v>66</v>
      </c>
      <c r="P222" s="76">
        <f t="shared" si="19"/>
        <v>420.5</v>
      </c>
    </row>
    <row r="223" spans="2:16">
      <c r="B223" s="89">
        <v>27.5</v>
      </c>
      <c r="C223" s="90" t="s">
        <v>67</v>
      </c>
      <c r="D223" s="74">
        <f t="shared" si="20"/>
        <v>687.5</v>
      </c>
      <c r="E223" s="91">
        <v>0.64270000000000005</v>
      </c>
      <c r="F223" s="92">
        <v>1.12E-4</v>
      </c>
      <c r="G223" s="88">
        <f t="shared" si="23"/>
        <v>0.64281200000000005</v>
      </c>
      <c r="H223" s="77">
        <v>106.97</v>
      </c>
      <c r="I223" s="79" t="s">
        <v>12</v>
      </c>
      <c r="J223" s="80">
        <f t="shared" si="21"/>
        <v>106970</v>
      </c>
      <c r="K223" s="77">
        <v>4.13</v>
      </c>
      <c r="L223" s="79" t="s">
        <v>12</v>
      </c>
      <c r="M223" s="80">
        <f t="shared" si="24"/>
        <v>4130</v>
      </c>
      <c r="N223" s="77">
        <v>477.38</v>
      </c>
      <c r="O223" s="79" t="s">
        <v>66</v>
      </c>
      <c r="P223" s="76">
        <f t="shared" si="19"/>
        <v>477.38</v>
      </c>
    </row>
    <row r="224" spans="2:16">
      <c r="B224" s="89">
        <v>30</v>
      </c>
      <c r="C224" s="90" t="s">
        <v>67</v>
      </c>
      <c r="D224" s="74">
        <f t="shared" si="20"/>
        <v>750</v>
      </c>
      <c r="E224" s="91">
        <v>0.62580000000000002</v>
      </c>
      <c r="F224" s="92">
        <v>1.0340000000000001E-4</v>
      </c>
      <c r="G224" s="88">
        <f t="shared" si="23"/>
        <v>0.6259034</v>
      </c>
      <c r="H224" s="77">
        <v>121.55</v>
      </c>
      <c r="I224" s="79" t="s">
        <v>12</v>
      </c>
      <c r="J224" s="80">
        <f t="shared" si="21"/>
        <v>121550</v>
      </c>
      <c r="K224" s="77">
        <v>4.62</v>
      </c>
      <c r="L224" s="79" t="s">
        <v>12</v>
      </c>
      <c r="M224" s="80">
        <f t="shared" si="24"/>
        <v>4620</v>
      </c>
      <c r="N224" s="77">
        <v>534.62</v>
      </c>
      <c r="O224" s="79" t="s">
        <v>66</v>
      </c>
      <c r="P224" s="76">
        <f t="shared" si="19"/>
        <v>534.62</v>
      </c>
    </row>
    <row r="225" spans="1:16">
      <c r="B225" s="89">
        <v>32.5</v>
      </c>
      <c r="C225" s="90" t="s">
        <v>67</v>
      </c>
      <c r="D225" s="74">
        <f t="shared" si="20"/>
        <v>812.5</v>
      </c>
      <c r="E225" s="91">
        <v>0.6119</v>
      </c>
      <c r="F225" s="92">
        <v>9.6020000000000006E-5</v>
      </c>
      <c r="G225" s="88">
        <f t="shared" si="23"/>
        <v>0.61199601999999997</v>
      </c>
      <c r="H225" s="77">
        <v>136.51</v>
      </c>
      <c r="I225" s="79" t="s">
        <v>12</v>
      </c>
      <c r="J225" s="80">
        <f t="shared" si="21"/>
        <v>136510</v>
      </c>
      <c r="K225" s="77">
        <v>5.08</v>
      </c>
      <c r="L225" s="79" t="s">
        <v>12</v>
      </c>
      <c r="M225" s="80">
        <f t="shared" si="24"/>
        <v>5080</v>
      </c>
      <c r="N225" s="77">
        <v>591.99</v>
      </c>
      <c r="O225" s="79" t="s">
        <v>66</v>
      </c>
      <c r="P225" s="76">
        <f t="shared" si="19"/>
        <v>591.99</v>
      </c>
    </row>
    <row r="226" spans="1:16">
      <c r="B226" s="89">
        <v>35</v>
      </c>
      <c r="C226" s="90" t="s">
        <v>67</v>
      </c>
      <c r="D226" s="74">
        <f t="shared" si="20"/>
        <v>875</v>
      </c>
      <c r="E226" s="91">
        <v>0.60029999999999994</v>
      </c>
      <c r="F226" s="92">
        <v>8.9660000000000006E-5</v>
      </c>
      <c r="G226" s="88">
        <f t="shared" si="23"/>
        <v>0.60038965999999994</v>
      </c>
      <c r="H226" s="77">
        <v>151.77000000000001</v>
      </c>
      <c r="I226" s="79" t="s">
        <v>12</v>
      </c>
      <c r="J226" s="80">
        <f t="shared" si="21"/>
        <v>151770</v>
      </c>
      <c r="K226" s="77">
        <v>5.52</v>
      </c>
      <c r="L226" s="79" t="s">
        <v>12</v>
      </c>
      <c r="M226" s="80">
        <f t="shared" si="24"/>
        <v>5520</v>
      </c>
      <c r="N226" s="77">
        <v>649.33000000000004</v>
      </c>
      <c r="O226" s="79" t="s">
        <v>66</v>
      </c>
      <c r="P226" s="76">
        <f t="shared" si="19"/>
        <v>649.33000000000004</v>
      </c>
    </row>
    <row r="227" spans="1:16">
      <c r="B227" s="89">
        <v>37.5</v>
      </c>
      <c r="C227" s="90" t="s">
        <v>67</v>
      </c>
      <c r="D227" s="74">
        <f t="shared" si="20"/>
        <v>937.5</v>
      </c>
      <c r="E227" s="91">
        <v>0.59060000000000001</v>
      </c>
      <c r="F227" s="92">
        <v>8.4120000000000001E-5</v>
      </c>
      <c r="G227" s="88">
        <f t="shared" si="23"/>
        <v>0.59068412000000003</v>
      </c>
      <c r="H227" s="77">
        <v>167.31</v>
      </c>
      <c r="I227" s="79" t="s">
        <v>12</v>
      </c>
      <c r="J227" s="80">
        <f t="shared" si="21"/>
        <v>167310</v>
      </c>
      <c r="K227" s="77">
        <v>5.94</v>
      </c>
      <c r="L227" s="79" t="s">
        <v>12</v>
      </c>
      <c r="M227" s="80">
        <f t="shared" si="24"/>
        <v>5940</v>
      </c>
      <c r="N227" s="77">
        <v>706.5</v>
      </c>
      <c r="O227" s="79" t="s">
        <v>66</v>
      </c>
      <c r="P227" s="76">
        <f t="shared" si="19"/>
        <v>706.5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0"/>
        <v>1000</v>
      </c>
      <c r="E228" s="91">
        <v>0.58240000000000003</v>
      </c>
      <c r="F228" s="92">
        <v>7.9250000000000002E-5</v>
      </c>
      <c r="G228" s="88">
        <f t="shared" si="23"/>
        <v>0.58247925</v>
      </c>
      <c r="H228" s="77">
        <v>183.08</v>
      </c>
      <c r="I228" s="79" t="s">
        <v>12</v>
      </c>
      <c r="J228" s="80">
        <f t="shared" si="21"/>
        <v>183080</v>
      </c>
      <c r="K228" s="77">
        <v>6.35</v>
      </c>
      <c r="L228" s="79" t="s">
        <v>12</v>
      </c>
      <c r="M228" s="80">
        <f t="shared" si="24"/>
        <v>6350</v>
      </c>
      <c r="N228" s="77">
        <v>763.38</v>
      </c>
      <c r="O228" s="79" t="s">
        <v>66</v>
      </c>
      <c r="P228" s="76">
        <f t="shared" si="19"/>
        <v>763.38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srim40Ar_Au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95</v>
      </c>
      <c r="D6" s="21" t="s">
        <v>32</v>
      </c>
      <c r="F6" s="27" t="s">
        <v>94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105</v>
      </c>
      <c r="P6" s="137" t="s">
        <v>109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96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103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82</v>
      </c>
      <c r="F13" s="49"/>
      <c r="G13" s="50"/>
      <c r="H13" s="50"/>
      <c r="I13" s="51"/>
      <c r="J13" s="4">
        <v>8</v>
      </c>
      <c r="K13" s="52">
        <v>0.80969000000000002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230</v>
      </c>
      <c r="C14" s="102"/>
      <c r="D14" s="21" t="s">
        <v>231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232</v>
      </c>
      <c r="C15" s="103"/>
      <c r="D15" s="101" t="s">
        <v>233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8" t="s">
        <v>59</v>
      </c>
      <c r="F18" s="189"/>
      <c r="G18" s="190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1.353E-2</v>
      </c>
      <c r="F20" s="87">
        <v>9.5350000000000004E-2</v>
      </c>
      <c r="G20" s="88">
        <f>E20+F20</f>
        <v>0.10888</v>
      </c>
      <c r="H20" s="84">
        <v>7</v>
      </c>
      <c r="I20" s="85" t="s">
        <v>64</v>
      </c>
      <c r="J20" s="97">
        <f>H20/1000/10</f>
        <v>6.9999999999999999E-4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1.435E-2</v>
      </c>
      <c r="F21" s="92">
        <v>0.1012</v>
      </c>
      <c r="G21" s="88">
        <f t="shared" ref="G21:G84" si="3">E21+F21</f>
        <v>0.11555</v>
      </c>
      <c r="H21" s="89">
        <v>8</v>
      </c>
      <c r="I21" s="90" t="s">
        <v>64</v>
      </c>
      <c r="J21" s="74">
        <f t="shared" ref="J21:J84" si="4">H21/1000/10</f>
        <v>8.0000000000000004E-4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1.5129999999999999E-2</v>
      </c>
      <c r="F22" s="92">
        <v>0.1067</v>
      </c>
      <c r="G22" s="88">
        <f t="shared" si="3"/>
        <v>0.12183000000000001</v>
      </c>
      <c r="H22" s="89">
        <v>8</v>
      </c>
      <c r="I22" s="90" t="s">
        <v>64</v>
      </c>
      <c r="J22" s="74">
        <f t="shared" si="4"/>
        <v>8.0000000000000004E-4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1.5869999999999999E-2</v>
      </c>
      <c r="F23" s="92">
        <v>0.1119</v>
      </c>
      <c r="G23" s="88">
        <f t="shared" si="3"/>
        <v>0.12776999999999999</v>
      </c>
      <c r="H23" s="89">
        <v>8</v>
      </c>
      <c r="I23" s="90" t="s">
        <v>64</v>
      </c>
      <c r="J23" s="74">
        <f t="shared" si="4"/>
        <v>8.0000000000000004E-4</v>
      </c>
      <c r="K23" s="89">
        <v>13</v>
      </c>
      <c r="L23" s="90" t="s">
        <v>64</v>
      </c>
      <c r="M23" s="74">
        <f t="shared" si="0"/>
        <v>1.2999999999999999E-3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1.6570000000000001E-2</v>
      </c>
      <c r="F24" s="92">
        <v>0.1168</v>
      </c>
      <c r="G24" s="88">
        <f t="shared" si="3"/>
        <v>0.13336999999999999</v>
      </c>
      <c r="H24" s="89">
        <v>9</v>
      </c>
      <c r="I24" s="90" t="s">
        <v>64</v>
      </c>
      <c r="J24" s="74">
        <f t="shared" si="4"/>
        <v>8.9999999999999998E-4</v>
      </c>
      <c r="K24" s="89">
        <v>13</v>
      </c>
      <c r="L24" s="90" t="s">
        <v>64</v>
      </c>
      <c r="M24" s="74">
        <f t="shared" si="0"/>
        <v>1.2999999999999999E-3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1.7250000000000001E-2</v>
      </c>
      <c r="F25" s="92">
        <v>0.12139999999999999</v>
      </c>
      <c r="G25" s="88">
        <f t="shared" si="3"/>
        <v>0.13865</v>
      </c>
      <c r="H25" s="89">
        <v>9</v>
      </c>
      <c r="I25" s="90" t="s">
        <v>64</v>
      </c>
      <c r="J25" s="74">
        <f t="shared" si="4"/>
        <v>8.9999999999999998E-4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1.7899999999999999E-2</v>
      </c>
      <c r="F26" s="92">
        <v>0.1258</v>
      </c>
      <c r="G26" s="88">
        <f t="shared" si="3"/>
        <v>0.14369999999999999</v>
      </c>
      <c r="H26" s="89">
        <v>9</v>
      </c>
      <c r="I26" s="90" t="s">
        <v>64</v>
      </c>
      <c r="J26" s="74">
        <f t="shared" si="4"/>
        <v>8.9999999999999998E-4</v>
      </c>
      <c r="K26" s="89">
        <v>14</v>
      </c>
      <c r="L26" s="90" t="s">
        <v>64</v>
      </c>
      <c r="M26" s="74">
        <f t="shared" si="0"/>
        <v>1.4E-3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1.9140000000000001E-2</v>
      </c>
      <c r="F27" s="92">
        <v>0.1341</v>
      </c>
      <c r="G27" s="88">
        <f t="shared" si="3"/>
        <v>0.15323999999999999</v>
      </c>
      <c r="H27" s="89">
        <v>10</v>
      </c>
      <c r="I27" s="90" t="s">
        <v>64</v>
      </c>
      <c r="J27" s="74">
        <f t="shared" si="4"/>
        <v>1E-3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2.0299999999999999E-2</v>
      </c>
      <c r="F28" s="92">
        <v>0.14169999999999999</v>
      </c>
      <c r="G28" s="88">
        <f t="shared" si="3"/>
        <v>0.16199999999999998</v>
      </c>
      <c r="H28" s="89">
        <v>11</v>
      </c>
      <c r="I28" s="90" t="s">
        <v>64</v>
      </c>
      <c r="J28" s="74">
        <f t="shared" si="4"/>
        <v>1.0999999999999998E-3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2.1399999999999999E-2</v>
      </c>
      <c r="F29" s="92">
        <v>0.1487</v>
      </c>
      <c r="G29" s="88">
        <f t="shared" si="3"/>
        <v>0.1701</v>
      </c>
      <c r="H29" s="89">
        <v>11</v>
      </c>
      <c r="I29" s="90" t="s">
        <v>64</v>
      </c>
      <c r="J29" s="74">
        <f t="shared" si="4"/>
        <v>1.0999999999999998E-3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2.2440000000000002E-2</v>
      </c>
      <c r="F30" s="92">
        <v>0.15529999999999999</v>
      </c>
      <c r="G30" s="88">
        <f t="shared" si="3"/>
        <v>0.17774000000000001</v>
      </c>
      <c r="H30" s="89">
        <v>12</v>
      </c>
      <c r="I30" s="90" t="s">
        <v>64</v>
      </c>
      <c r="J30" s="74">
        <f t="shared" si="4"/>
        <v>1.2000000000000001E-3</v>
      </c>
      <c r="K30" s="89">
        <v>18</v>
      </c>
      <c r="L30" s="90" t="s">
        <v>64</v>
      </c>
      <c r="M30" s="74">
        <f t="shared" si="0"/>
        <v>1.8E-3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2.3439999999999999E-2</v>
      </c>
      <c r="F31" s="92">
        <v>0.16139999999999999</v>
      </c>
      <c r="G31" s="88">
        <f t="shared" si="3"/>
        <v>0.18483999999999998</v>
      </c>
      <c r="H31" s="89">
        <v>13</v>
      </c>
      <c r="I31" s="90" t="s">
        <v>64</v>
      </c>
      <c r="J31" s="74">
        <f t="shared" si="4"/>
        <v>1.2999999999999999E-3</v>
      </c>
      <c r="K31" s="89">
        <v>18</v>
      </c>
      <c r="L31" s="90" t="s">
        <v>64</v>
      </c>
      <c r="M31" s="74">
        <f t="shared" si="0"/>
        <v>1.8E-3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2.4400000000000002E-2</v>
      </c>
      <c r="F32" s="92">
        <v>0.16719999999999999</v>
      </c>
      <c r="G32" s="88">
        <f t="shared" si="3"/>
        <v>0.19159999999999999</v>
      </c>
      <c r="H32" s="89">
        <v>13</v>
      </c>
      <c r="I32" s="90" t="s">
        <v>64</v>
      </c>
      <c r="J32" s="74">
        <f t="shared" si="4"/>
        <v>1.2999999999999999E-3</v>
      </c>
      <c r="K32" s="89">
        <v>19</v>
      </c>
      <c r="L32" s="90" t="s">
        <v>64</v>
      </c>
      <c r="M32" s="74">
        <f t="shared" si="0"/>
        <v>1.9E-3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2.5319999999999999E-2</v>
      </c>
      <c r="F33" s="92">
        <v>0.17269999999999999</v>
      </c>
      <c r="G33" s="88">
        <f t="shared" si="3"/>
        <v>0.19802</v>
      </c>
      <c r="H33" s="89">
        <v>14</v>
      </c>
      <c r="I33" s="90" t="s">
        <v>64</v>
      </c>
      <c r="J33" s="74">
        <f t="shared" si="4"/>
        <v>1.4E-3</v>
      </c>
      <c r="K33" s="89">
        <v>20</v>
      </c>
      <c r="L33" s="90" t="s">
        <v>64</v>
      </c>
      <c r="M33" s="74">
        <f t="shared" si="0"/>
        <v>2E-3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2.6210000000000001E-2</v>
      </c>
      <c r="F34" s="92">
        <v>0.1779</v>
      </c>
      <c r="G34" s="88">
        <f t="shared" si="3"/>
        <v>0.20411000000000001</v>
      </c>
      <c r="H34" s="89">
        <v>14</v>
      </c>
      <c r="I34" s="90" t="s">
        <v>64</v>
      </c>
      <c r="J34" s="74">
        <f t="shared" si="4"/>
        <v>1.4E-3</v>
      </c>
      <c r="K34" s="89">
        <v>20</v>
      </c>
      <c r="L34" s="90" t="s">
        <v>64</v>
      </c>
      <c r="M34" s="74">
        <f t="shared" si="0"/>
        <v>2E-3</v>
      </c>
      <c r="N34" s="89">
        <v>15</v>
      </c>
      <c r="O34" s="90" t="s">
        <v>64</v>
      </c>
      <c r="P34" s="74">
        <f t="shared" si="1"/>
        <v>1.5E-3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2.7060000000000001E-2</v>
      </c>
      <c r="F35" s="92">
        <v>0.18290000000000001</v>
      </c>
      <c r="G35" s="88">
        <f t="shared" si="3"/>
        <v>0.20996000000000001</v>
      </c>
      <c r="H35" s="89">
        <v>15</v>
      </c>
      <c r="I35" s="90" t="s">
        <v>64</v>
      </c>
      <c r="J35" s="74">
        <f t="shared" si="4"/>
        <v>1.5E-3</v>
      </c>
      <c r="K35" s="89">
        <v>21</v>
      </c>
      <c r="L35" s="90" t="s">
        <v>64</v>
      </c>
      <c r="M35" s="74">
        <f t="shared" si="0"/>
        <v>2.1000000000000003E-3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2.7900000000000001E-2</v>
      </c>
      <c r="F36" s="92">
        <v>0.18759999999999999</v>
      </c>
      <c r="G36" s="88">
        <f t="shared" si="3"/>
        <v>0.2155</v>
      </c>
      <c r="H36" s="89">
        <v>15</v>
      </c>
      <c r="I36" s="90" t="s">
        <v>64</v>
      </c>
      <c r="J36" s="74">
        <f t="shared" si="4"/>
        <v>1.5E-3</v>
      </c>
      <c r="K36" s="89">
        <v>22</v>
      </c>
      <c r="L36" s="90" t="s">
        <v>64</v>
      </c>
      <c r="M36" s="74">
        <f t="shared" si="0"/>
        <v>2.1999999999999997E-3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2.8709999999999999E-2</v>
      </c>
      <c r="F37" s="92">
        <v>0.19209999999999999</v>
      </c>
      <c r="G37" s="88">
        <f t="shared" si="3"/>
        <v>0.22081000000000001</v>
      </c>
      <c r="H37" s="89">
        <v>16</v>
      </c>
      <c r="I37" s="90" t="s">
        <v>64</v>
      </c>
      <c r="J37" s="74">
        <f t="shared" si="4"/>
        <v>1.6000000000000001E-3</v>
      </c>
      <c r="K37" s="89">
        <v>22</v>
      </c>
      <c r="L37" s="90" t="s">
        <v>64</v>
      </c>
      <c r="M37" s="74">
        <f t="shared" si="0"/>
        <v>2.1999999999999997E-3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3.0259999999999999E-2</v>
      </c>
      <c r="F38" s="92">
        <v>0.2006</v>
      </c>
      <c r="G38" s="88">
        <f t="shared" si="3"/>
        <v>0.23086000000000001</v>
      </c>
      <c r="H38" s="89">
        <v>17</v>
      </c>
      <c r="I38" s="90" t="s">
        <v>64</v>
      </c>
      <c r="J38" s="74">
        <f t="shared" si="4"/>
        <v>1.7000000000000001E-3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3.209E-2</v>
      </c>
      <c r="F39" s="92">
        <v>0.2104</v>
      </c>
      <c r="G39" s="88">
        <f t="shared" si="3"/>
        <v>0.24249000000000001</v>
      </c>
      <c r="H39" s="89">
        <v>18</v>
      </c>
      <c r="I39" s="90" t="s">
        <v>64</v>
      </c>
      <c r="J39" s="74">
        <f t="shared" si="4"/>
        <v>1.8E-3</v>
      </c>
      <c r="K39" s="89">
        <v>25</v>
      </c>
      <c r="L39" s="90" t="s">
        <v>64</v>
      </c>
      <c r="M39" s="74">
        <f t="shared" si="0"/>
        <v>2.5000000000000001E-3</v>
      </c>
      <c r="N39" s="89">
        <v>19</v>
      </c>
      <c r="O39" s="90" t="s">
        <v>64</v>
      </c>
      <c r="P39" s="74">
        <f t="shared" si="1"/>
        <v>1.9E-3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3.3829999999999999E-2</v>
      </c>
      <c r="F40" s="92">
        <v>0.21929999999999999</v>
      </c>
      <c r="G40" s="88">
        <f t="shared" si="3"/>
        <v>0.25312999999999997</v>
      </c>
      <c r="H40" s="89">
        <v>19</v>
      </c>
      <c r="I40" s="90" t="s">
        <v>64</v>
      </c>
      <c r="J40" s="74">
        <f t="shared" si="4"/>
        <v>1.9E-3</v>
      </c>
      <c r="K40" s="89">
        <v>26</v>
      </c>
      <c r="L40" s="90" t="s">
        <v>64</v>
      </c>
      <c r="M40" s="74">
        <f t="shared" si="0"/>
        <v>2.5999999999999999E-3</v>
      </c>
      <c r="N40" s="89">
        <v>20</v>
      </c>
      <c r="O40" s="90" t="s">
        <v>64</v>
      </c>
      <c r="P40" s="74">
        <f t="shared" si="1"/>
        <v>2E-3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3.5479999999999998E-2</v>
      </c>
      <c r="F41" s="92">
        <v>0.22750000000000001</v>
      </c>
      <c r="G41" s="88">
        <f t="shared" si="3"/>
        <v>0.26297999999999999</v>
      </c>
      <c r="H41" s="89">
        <v>20</v>
      </c>
      <c r="I41" s="90" t="s">
        <v>64</v>
      </c>
      <c r="J41" s="74">
        <f t="shared" si="4"/>
        <v>2E-3</v>
      </c>
      <c r="K41" s="89">
        <v>28</v>
      </c>
      <c r="L41" s="90" t="s">
        <v>64</v>
      </c>
      <c r="M41" s="74">
        <f t="shared" si="0"/>
        <v>2.8E-3</v>
      </c>
      <c r="N41" s="89">
        <v>21</v>
      </c>
      <c r="O41" s="90" t="s">
        <v>64</v>
      </c>
      <c r="P41" s="74">
        <f t="shared" si="1"/>
        <v>2.1000000000000003E-3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3.7060000000000003E-2</v>
      </c>
      <c r="F42" s="92">
        <v>0.2351</v>
      </c>
      <c r="G42" s="88">
        <f t="shared" si="3"/>
        <v>0.27216000000000001</v>
      </c>
      <c r="H42" s="89">
        <v>21</v>
      </c>
      <c r="I42" s="90" t="s">
        <v>64</v>
      </c>
      <c r="J42" s="74">
        <f t="shared" si="4"/>
        <v>2.1000000000000003E-3</v>
      </c>
      <c r="K42" s="89">
        <v>29</v>
      </c>
      <c r="L42" s="90" t="s">
        <v>64</v>
      </c>
      <c r="M42" s="74">
        <f t="shared" si="0"/>
        <v>2.9000000000000002E-3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3.857E-2</v>
      </c>
      <c r="F43" s="92">
        <v>0.2422</v>
      </c>
      <c r="G43" s="88">
        <f t="shared" si="3"/>
        <v>0.28077000000000002</v>
      </c>
      <c r="H43" s="89">
        <v>22</v>
      </c>
      <c r="I43" s="90" t="s">
        <v>64</v>
      </c>
      <c r="J43" s="74">
        <f t="shared" si="4"/>
        <v>2.1999999999999997E-3</v>
      </c>
      <c r="K43" s="89">
        <v>30</v>
      </c>
      <c r="L43" s="90" t="s">
        <v>64</v>
      </c>
      <c r="M43" s="74">
        <f t="shared" si="0"/>
        <v>3.0000000000000001E-3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4.0030000000000003E-2</v>
      </c>
      <c r="F44" s="92">
        <v>0.24890000000000001</v>
      </c>
      <c r="G44" s="88">
        <f t="shared" si="3"/>
        <v>0.28893000000000002</v>
      </c>
      <c r="H44" s="89">
        <v>23</v>
      </c>
      <c r="I44" s="90" t="s">
        <v>64</v>
      </c>
      <c r="J44" s="74">
        <f t="shared" si="4"/>
        <v>2.3E-3</v>
      </c>
      <c r="K44" s="89">
        <v>31</v>
      </c>
      <c r="L44" s="90" t="s">
        <v>64</v>
      </c>
      <c r="M44" s="74">
        <f t="shared" si="0"/>
        <v>3.0999999999999999E-3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4.1430000000000002E-2</v>
      </c>
      <c r="F45" s="92">
        <v>0.25509999999999999</v>
      </c>
      <c r="G45" s="88">
        <f t="shared" si="3"/>
        <v>0.29653000000000002</v>
      </c>
      <c r="H45" s="89">
        <v>24</v>
      </c>
      <c r="I45" s="90" t="s">
        <v>64</v>
      </c>
      <c r="J45" s="74">
        <f t="shared" si="4"/>
        <v>2.4000000000000002E-3</v>
      </c>
      <c r="K45" s="89">
        <v>33</v>
      </c>
      <c r="L45" s="90" t="s">
        <v>64</v>
      </c>
      <c r="M45" s="74">
        <f t="shared" si="0"/>
        <v>3.3E-3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4.2790000000000002E-2</v>
      </c>
      <c r="F46" s="92">
        <v>0.26100000000000001</v>
      </c>
      <c r="G46" s="88">
        <f t="shared" si="3"/>
        <v>0.30379</v>
      </c>
      <c r="H46" s="89">
        <v>25</v>
      </c>
      <c r="I46" s="90" t="s">
        <v>64</v>
      </c>
      <c r="J46" s="74">
        <f t="shared" si="4"/>
        <v>2.5000000000000001E-3</v>
      </c>
      <c r="K46" s="89">
        <v>34</v>
      </c>
      <c r="L46" s="90" t="s">
        <v>64</v>
      </c>
      <c r="M46" s="74">
        <f t="shared" si="0"/>
        <v>3.4000000000000002E-3</v>
      </c>
      <c r="N46" s="89">
        <v>25</v>
      </c>
      <c r="O46" s="90" t="s">
        <v>64</v>
      </c>
      <c r="P46" s="74">
        <f t="shared" si="1"/>
        <v>2.5000000000000001E-3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4.539E-2</v>
      </c>
      <c r="F47" s="92">
        <v>0.27189999999999998</v>
      </c>
      <c r="G47" s="88">
        <f t="shared" si="3"/>
        <v>0.31728999999999996</v>
      </c>
      <c r="H47" s="89">
        <v>27</v>
      </c>
      <c r="I47" s="90" t="s">
        <v>64</v>
      </c>
      <c r="J47" s="74">
        <f t="shared" si="4"/>
        <v>2.7000000000000001E-3</v>
      </c>
      <c r="K47" s="89">
        <v>36</v>
      </c>
      <c r="L47" s="90" t="s">
        <v>64</v>
      </c>
      <c r="M47" s="74">
        <f t="shared" si="0"/>
        <v>3.5999999999999999E-3</v>
      </c>
      <c r="N47" s="89">
        <v>27</v>
      </c>
      <c r="O47" s="90" t="s">
        <v>64</v>
      </c>
      <c r="P47" s="74">
        <f t="shared" si="1"/>
        <v>2.7000000000000001E-3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4.7840000000000001E-2</v>
      </c>
      <c r="F48" s="92">
        <v>0.28170000000000001</v>
      </c>
      <c r="G48" s="88">
        <f t="shared" si="3"/>
        <v>0.32954</v>
      </c>
      <c r="H48" s="89">
        <v>29</v>
      </c>
      <c r="I48" s="90" t="s">
        <v>64</v>
      </c>
      <c r="J48" s="74">
        <f t="shared" si="4"/>
        <v>2.9000000000000002E-3</v>
      </c>
      <c r="K48" s="89">
        <v>38</v>
      </c>
      <c r="L48" s="90" t="s">
        <v>64</v>
      </c>
      <c r="M48" s="74">
        <f t="shared" si="0"/>
        <v>3.8E-3</v>
      </c>
      <c r="N48" s="89">
        <v>29</v>
      </c>
      <c r="O48" s="90" t="s">
        <v>64</v>
      </c>
      <c r="P48" s="74">
        <f t="shared" si="1"/>
        <v>2.9000000000000002E-3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5.0180000000000002E-2</v>
      </c>
      <c r="F49" s="92">
        <v>0.29060000000000002</v>
      </c>
      <c r="G49" s="88">
        <f t="shared" si="3"/>
        <v>0.34078000000000003</v>
      </c>
      <c r="H49" s="89">
        <v>31</v>
      </c>
      <c r="I49" s="90" t="s">
        <v>64</v>
      </c>
      <c r="J49" s="74">
        <f t="shared" si="4"/>
        <v>3.0999999999999999E-3</v>
      </c>
      <c r="K49" s="89">
        <v>40</v>
      </c>
      <c r="L49" s="90" t="s">
        <v>64</v>
      </c>
      <c r="M49" s="74">
        <f t="shared" si="0"/>
        <v>4.0000000000000001E-3</v>
      </c>
      <c r="N49" s="89">
        <v>30</v>
      </c>
      <c r="O49" s="90" t="s">
        <v>64</v>
      </c>
      <c r="P49" s="74">
        <f t="shared" si="1"/>
        <v>3.0000000000000001E-3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5.2409999999999998E-2</v>
      </c>
      <c r="F50" s="92">
        <v>0.29880000000000001</v>
      </c>
      <c r="G50" s="88">
        <f t="shared" si="3"/>
        <v>0.35121000000000002</v>
      </c>
      <c r="H50" s="89">
        <v>33</v>
      </c>
      <c r="I50" s="90" t="s">
        <v>64</v>
      </c>
      <c r="J50" s="74">
        <f t="shared" si="4"/>
        <v>3.3E-3</v>
      </c>
      <c r="K50" s="89">
        <v>42</v>
      </c>
      <c r="L50" s="90" t="s">
        <v>64</v>
      </c>
      <c r="M50" s="74">
        <f t="shared" si="0"/>
        <v>4.2000000000000006E-3</v>
      </c>
      <c r="N50" s="89">
        <v>32</v>
      </c>
      <c r="O50" s="90" t="s">
        <v>64</v>
      </c>
      <c r="P50" s="74">
        <f t="shared" si="1"/>
        <v>3.2000000000000002E-3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5.4550000000000001E-2</v>
      </c>
      <c r="F51" s="92">
        <v>0.30630000000000002</v>
      </c>
      <c r="G51" s="88">
        <f t="shared" si="3"/>
        <v>0.36085</v>
      </c>
      <c r="H51" s="89">
        <v>35</v>
      </c>
      <c r="I51" s="90" t="s">
        <v>64</v>
      </c>
      <c r="J51" s="74">
        <f t="shared" si="4"/>
        <v>3.5000000000000005E-3</v>
      </c>
      <c r="K51" s="89">
        <v>44</v>
      </c>
      <c r="L51" s="90" t="s">
        <v>64</v>
      </c>
      <c r="M51" s="74">
        <f t="shared" si="0"/>
        <v>4.3999999999999994E-3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5.6610000000000001E-2</v>
      </c>
      <c r="F52" s="92">
        <v>0.31330000000000002</v>
      </c>
      <c r="G52" s="88">
        <f t="shared" si="3"/>
        <v>0.36991000000000002</v>
      </c>
      <c r="H52" s="89">
        <v>37</v>
      </c>
      <c r="I52" s="90" t="s">
        <v>64</v>
      </c>
      <c r="J52" s="74">
        <f t="shared" si="4"/>
        <v>3.6999999999999997E-3</v>
      </c>
      <c r="K52" s="89">
        <v>46</v>
      </c>
      <c r="L52" s="90" t="s">
        <v>64</v>
      </c>
      <c r="M52" s="74">
        <f t="shared" si="0"/>
        <v>4.5999999999999999E-3</v>
      </c>
      <c r="N52" s="89">
        <v>35</v>
      </c>
      <c r="O52" s="90" t="s">
        <v>64</v>
      </c>
      <c r="P52" s="74">
        <f t="shared" si="1"/>
        <v>3.5000000000000005E-3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6.0519999999999997E-2</v>
      </c>
      <c r="F53" s="92">
        <v>0.32579999999999998</v>
      </c>
      <c r="G53" s="88">
        <f t="shared" si="3"/>
        <v>0.38632</v>
      </c>
      <c r="H53" s="89">
        <v>40</v>
      </c>
      <c r="I53" s="90" t="s">
        <v>64</v>
      </c>
      <c r="J53" s="74">
        <f t="shared" si="4"/>
        <v>4.0000000000000001E-3</v>
      </c>
      <c r="K53" s="89">
        <v>50</v>
      </c>
      <c r="L53" s="90" t="s">
        <v>64</v>
      </c>
      <c r="M53" s="74">
        <f t="shared" si="0"/>
        <v>5.0000000000000001E-3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6.4189999999999997E-2</v>
      </c>
      <c r="F54" s="92">
        <v>0.33679999999999999</v>
      </c>
      <c r="G54" s="88">
        <f t="shared" si="3"/>
        <v>0.40098999999999996</v>
      </c>
      <c r="H54" s="89">
        <v>44</v>
      </c>
      <c r="I54" s="90" t="s">
        <v>64</v>
      </c>
      <c r="J54" s="74">
        <f t="shared" si="4"/>
        <v>4.3999999999999994E-3</v>
      </c>
      <c r="K54" s="89">
        <v>54</v>
      </c>
      <c r="L54" s="90" t="s">
        <v>64</v>
      </c>
      <c r="M54" s="74">
        <f t="shared" si="0"/>
        <v>5.4000000000000003E-3</v>
      </c>
      <c r="N54" s="89">
        <v>41</v>
      </c>
      <c r="O54" s="90" t="s">
        <v>64</v>
      </c>
      <c r="P54" s="74">
        <f t="shared" si="1"/>
        <v>4.1000000000000003E-3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6.7659999999999998E-2</v>
      </c>
      <c r="F55" s="92">
        <v>0.34660000000000002</v>
      </c>
      <c r="G55" s="88">
        <f t="shared" si="3"/>
        <v>0.41426000000000002</v>
      </c>
      <c r="H55" s="89">
        <v>47</v>
      </c>
      <c r="I55" s="90" t="s">
        <v>64</v>
      </c>
      <c r="J55" s="74">
        <f t="shared" si="4"/>
        <v>4.7000000000000002E-3</v>
      </c>
      <c r="K55" s="89">
        <v>57</v>
      </c>
      <c r="L55" s="90" t="s">
        <v>64</v>
      </c>
      <c r="M55" s="74">
        <f t="shared" si="0"/>
        <v>5.7000000000000002E-3</v>
      </c>
      <c r="N55" s="89">
        <v>43</v>
      </c>
      <c r="O55" s="90" t="s">
        <v>64</v>
      </c>
      <c r="P55" s="74">
        <f t="shared" si="1"/>
        <v>4.3E-3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7.0970000000000005E-2</v>
      </c>
      <c r="F56" s="92">
        <v>0.3553</v>
      </c>
      <c r="G56" s="88">
        <f t="shared" si="3"/>
        <v>0.42627000000000004</v>
      </c>
      <c r="H56" s="89">
        <v>50</v>
      </c>
      <c r="I56" s="90" t="s">
        <v>64</v>
      </c>
      <c r="J56" s="74">
        <f t="shared" si="4"/>
        <v>5.0000000000000001E-3</v>
      </c>
      <c r="K56" s="89">
        <v>61</v>
      </c>
      <c r="L56" s="90" t="s">
        <v>64</v>
      </c>
      <c r="M56" s="74">
        <f t="shared" si="0"/>
        <v>6.0999999999999995E-3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7.4120000000000005E-2</v>
      </c>
      <c r="F57" s="92">
        <v>0.36320000000000002</v>
      </c>
      <c r="G57" s="88">
        <f t="shared" si="3"/>
        <v>0.43732000000000004</v>
      </c>
      <c r="H57" s="89">
        <v>53</v>
      </c>
      <c r="I57" s="90" t="s">
        <v>64</v>
      </c>
      <c r="J57" s="74">
        <f t="shared" si="4"/>
        <v>5.3E-3</v>
      </c>
      <c r="K57" s="89">
        <v>64</v>
      </c>
      <c r="L57" s="90" t="s">
        <v>64</v>
      </c>
      <c r="M57" s="74">
        <f t="shared" si="0"/>
        <v>6.4000000000000003E-3</v>
      </c>
      <c r="N57" s="89">
        <v>49</v>
      </c>
      <c r="O57" s="90" t="s">
        <v>64</v>
      </c>
      <c r="P57" s="74">
        <f t="shared" si="1"/>
        <v>4.8999999999999998E-3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7.7149999999999996E-2</v>
      </c>
      <c r="F58" s="92">
        <v>0.37030000000000002</v>
      </c>
      <c r="G58" s="88">
        <f t="shared" si="3"/>
        <v>0.44745000000000001</v>
      </c>
      <c r="H58" s="89">
        <v>57</v>
      </c>
      <c r="I58" s="90" t="s">
        <v>64</v>
      </c>
      <c r="J58" s="74">
        <f t="shared" si="4"/>
        <v>5.7000000000000002E-3</v>
      </c>
      <c r="K58" s="89">
        <v>67</v>
      </c>
      <c r="L58" s="90" t="s">
        <v>64</v>
      </c>
      <c r="M58" s="74">
        <f t="shared" si="0"/>
        <v>6.7000000000000002E-3</v>
      </c>
      <c r="N58" s="89">
        <v>51</v>
      </c>
      <c r="O58" s="90" t="s">
        <v>64</v>
      </c>
      <c r="P58" s="74">
        <f t="shared" si="1"/>
        <v>5.0999999999999995E-3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8.0060000000000006E-2</v>
      </c>
      <c r="F59" s="92">
        <v>0.37680000000000002</v>
      </c>
      <c r="G59" s="88">
        <f t="shared" si="3"/>
        <v>0.45686000000000004</v>
      </c>
      <c r="H59" s="89">
        <v>60</v>
      </c>
      <c r="I59" s="90" t="s">
        <v>64</v>
      </c>
      <c r="J59" s="74">
        <f t="shared" si="4"/>
        <v>6.0000000000000001E-3</v>
      </c>
      <c r="K59" s="89">
        <v>71</v>
      </c>
      <c r="L59" s="90" t="s">
        <v>64</v>
      </c>
      <c r="M59" s="74">
        <f t="shared" si="0"/>
        <v>7.0999999999999995E-3</v>
      </c>
      <c r="N59" s="89">
        <v>54</v>
      </c>
      <c r="O59" s="90" t="s">
        <v>64</v>
      </c>
      <c r="P59" s="74">
        <f t="shared" si="1"/>
        <v>5.4000000000000003E-3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8.2869999999999999E-2</v>
      </c>
      <c r="F60" s="92">
        <v>0.38279999999999997</v>
      </c>
      <c r="G60" s="88">
        <f t="shared" si="3"/>
        <v>0.46566999999999997</v>
      </c>
      <c r="H60" s="89">
        <v>63</v>
      </c>
      <c r="I60" s="90" t="s">
        <v>64</v>
      </c>
      <c r="J60" s="74">
        <f t="shared" si="4"/>
        <v>6.3E-3</v>
      </c>
      <c r="K60" s="89">
        <v>74</v>
      </c>
      <c r="L60" s="90" t="s">
        <v>64</v>
      </c>
      <c r="M60" s="74">
        <f t="shared" si="0"/>
        <v>7.3999999999999995E-3</v>
      </c>
      <c r="N60" s="89">
        <v>56</v>
      </c>
      <c r="O60" s="90" t="s">
        <v>64</v>
      </c>
      <c r="P60" s="74">
        <f t="shared" si="1"/>
        <v>5.5999999999999999E-3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8.5589999999999999E-2</v>
      </c>
      <c r="F61" s="92">
        <v>0.38829999999999998</v>
      </c>
      <c r="G61" s="88">
        <f t="shared" si="3"/>
        <v>0.47388999999999998</v>
      </c>
      <c r="H61" s="89">
        <v>66</v>
      </c>
      <c r="I61" s="90" t="s">
        <v>64</v>
      </c>
      <c r="J61" s="74">
        <f t="shared" si="4"/>
        <v>6.6E-3</v>
      </c>
      <c r="K61" s="89">
        <v>77</v>
      </c>
      <c r="L61" s="90" t="s">
        <v>64</v>
      </c>
      <c r="M61" s="74">
        <f t="shared" si="0"/>
        <v>7.7000000000000002E-3</v>
      </c>
      <c r="N61" s="89">
        <v>58</v>
      </c>
      <c r="O61" s="90" t="s">
        <v>64</v>
      </c>
      <c r="P61" s="74">
        <f t="shared" si="1"/>
        <v>5.8000000000000005E-3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8.8220000000000007E-2</v>
      </c>
      <c r="F62" s="92">
        <v>0.39329999999999998</v>
      </c>
      <c r="G62" s="88">
        <f t="shared" si="3"/>
        <v>0.48152</v>
      </c>
      <c r="H62" s="89">
        <v>69</v>
      </c>
      <c r="I62" s="90" t="s">
        <v>64</v>
      </c>
      <c r="J62" s="74">
        <f t="shared" si="4"/>
        <v>6.9000000000000008E-3</v>
      </c>
      <c r="K62" s="89">
        <v>80</v>
      </c>
      <c r="L62" s="90" t="s">
        <v>64</v>
      </c>
      <c r="M62" s="74">
        <f t="shared" si="0"/>
        <v>8.0000000000000002E-3</v>
      </c>
      <c r="N62" s="89">
        <v>61</v>
      </c>
      <c r="O62" s="90" t="s">
        <v>64</v>
      </c>
      <c r="P62" s="74">
        <f t="shared" si="1"/>
        <v>6.0999999999999995E-3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9.078E-2</v>
      </c>
      <c r="F63" s="92">
        <v>0.39800000000000002</v>
      </c>
      <c r="G63" s="88">
        <f t="shared" si="3"/>
        <v>0.48877999999999999</v>
      </c>
      <c r="H63" s="89">
        <v>72</v>
      </c>
      <c r="I63" s="90" t="s">
        <v>64</v>
      </c>
      <c r="J63" s="74">
        <f t="shared" si="4"/>
        <v>7.1999999999999998E-3</v>
      </c>
      <c r="K63" s="89">
        <v>83</v>
      </c>
      <c r="L63" s="90" t="s">
        <v>64</v>
      </c>
      <c r="M63" s="74">
        <f t="shared" si="0"/>
        <v>8.3000000000000001E-3</v>
      </c>
      <c r="N63" s="89">
        <v>63</v>
      </c>
      <c r="O63" s="90" t="s">
        <v>64</v>
      </c>
      <c r="P63" s="74">
        <f t="shared" si="1"/>
        <v>6.3E-3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9.5689999999999997E-2</v>
      </c>
      <c r="F64" s="92">
        <v>0.40639999999999998</v>
      </c>
      <c r="G64" s="88">
        <f t="shared" si="3"/>
        <v>0.50208999999999993</v>
      </c>
      <c r="H64" s="89">
        <v>78</v>
      </c>
      <c r="I64" s="90" t="s">
        <v>64</v>
      </c>
      <c r="J64" s="74">
        <f t="shared" si="4"/>
        <v>7.7999999999999996E-3</v>
      </c>
      <c r="K64" s="89">
        <v>89</v>
      </c>
      <c r="L64" s="90" t="s">
        <v>64</v>
      </c>
      <c r="M64" s="74">
        <f t="shared" si="0"/>
        <v>8.8999999999999999E-3</v>
      </c>
      <c r="N64" s="89">
        <v>68</v>
      </c>
      <c r="O64" s="90" t="s">
        <v>64</v>
      </c>
      <c r="P64" s="74">
        <f t="shared" si="1"/>
        <v>6.8000000000000005E-3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0.10150000000000001</v>
      </c>
      <c r="F65" s="92">
        <v>0.41539999999999999</v>
      </c>
      <c r="G65" s="88">
        <f t="shared" si="3"/>
        <v>0.51690000000000003</v>
      </c>
      <c r="H65" s="89">
        <v>85</v>
      </c>
      <c r="I65" s="90" t="s">
        <v>64</v>
      </c>
      <c r="J65" s="74">
        <f t="shared" si="4"/>
        <v>8.5000000000000006E-3</v>
      </c>
      <c r="K65" s="89">
        <v>96</v>
      </c>
      <c r="L65" s="90" t="s">
        <v>64</v>
      </c>
      <c r="M65" s="74">
        <f t="shared" si="0"/>
        <v>9.6000000000000009E-3</v>
      </c>
      <c r="N65" s="89">
        <v>73</v>
      </c>
      <c r="O65" s="90" t="s">
        <v>64</v>
      </c>
      <c r="P65" s="74">
        <f t="shared" si="1"/>
        <v>7.2999999999999992E-3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0.107</v>
      </c>
      <c r="F66" s="92">
        <v>0.4229</v>
      </c>
      <c r="G66" s="88">
        <f t="shared" si="3"/>
        <v>0.52990000000000004</v>
      </c>
      <c r="H66" s="89">
        <v>93</v>
      </c>
      <c r="I66" s="90" t="s">
        <v>64</v>
      </c>
      <c r="J66" s="74">
        <f t="shared" si="4"/>
        <v>9.2999999999999992E-3</v>
      </c>
      <c r="K66" s="89">
        <v>103</v>
      </c>
      <c r="L66" s="90" t="s">
        <v>64</v>
      </c>
      <c r="M66" s="74">
        <f t="shared" si="0"/>
        <v>1.03E-2</v>
      </c>
      <c r="N66" s="89">
        <v>79</v>
      </c>
      <c r="O66" s="90" t="s">
        <v>64</v>
      </c>
      <c r="P66" s="74">
        <f t="shared" si="1"/>
        <v>7.9000000000000008E-3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0.11219999999999999</v>
      </c>
      <c r="F67" s="92">
        <v>0.4294</v>
      </c>
      <c r="G67" s="88">
        <f t="shared" si="3"/>
        <v>0.54159999999999997</v>
      </c>
      <c r="H67" s="89">
        <v>100</v>
      </c>
      <c r="I67" s="90" t="s">
        <v>64</v>
      </c>
      <c r="J67" s="74">
        <f t="shared" si="4"/>
        <v>0.01</v>
      </c>
      <c r="K67" s="89">
        <v>110</v>
      </c>
      <c r="L67" s="90" t="s">
        <v>64</v>
      </c>
      <c r="M67" s="74">
        <f t="shared" si="0"/>
        <v>1.0999999999999999E-2</v>
      </c>
      <c r="N67" s="89">
        <v>84</v>
      </c>
      <c r="O67" s="90" t="s">
        <v>64</v>
      </c>
      <c r="P67" s="74">
        <f t="shared" si="1"/>
        <v>8.4000000000000012E-3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0.1172</v>
      </c>
      <c r="F68" s="92">
        <v>0.435</v>
      </c>
      <c r="G68" s="88">
        <f t="shared" si="3"/>
        <v>0.55220000000000002</v>
      </c>
      <c r="H68" s="89">
        <v>107</v>
      </c>
      <c r="I68" s="90" t="s">
        <v>64</v>
      </c>
      <c r="J68" s="74">
        <f t="shared" si="4"/>
        <v>1.0699999999999999E-2</v>
      </c>
      <c r="K68" s="89">
        <v>117</v>
      </c>
      <c r="L68" s="90" t="s">
        <v>64</v>
      </c>
      <c r="M68" s="74">
        <f t="shared" si="0"/>
        <v>1.17E-2</v>
      </c>
      <c r="N68" s="89">
        <v>90</v>
      </c>
      <c r="O68" s="90" t="s">
        <v>64</v>
      </c>
      <c r="P68" s="74">
        <f t="shared" si="1"/>
        <v>8.9999999999999993E-3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0.122</v>
      </c>
      <c r="F69" s="92">
        <v>0.43990000000000001</v>
      </c>
      <c r="G69" s="88">
        <f t="shared" si="3"/>
        <v>0.56190000000000007</v>
      </c>
      <c r="H69" s="89">
        <v>114</v>
      </c>
      <c r="I69" s="90" t="s">
        <v>64</v>
      </c>
      <c r="J69" s="74">
        <f t="shared" si="4"/>
        <v>1.14E-2</v>
      </c>
      <c r="K69" s="89">
        <v>124</v>
      </c>
      <c r="L69" s="90" t="s">
        <v>64</v>
      </c>
      <c r="M69" s="74">
        <f t="shared" si="0"/>
        <v>1.24E-2</v>
      </c>
      <c r="N69" s="89">
        <v>95</v>
      </c>
      <c r="O69" s="90" t="s">
        <v>64</v>
      </c>
      <c r="P69" s="74">
        <f t="shared" si="1"/>
        <v>9.4999999999999998E-3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0.12659999999999999</v>
      </c>
      <c r="F70" s="92">
        <v>0.44409999999999999</v>
      </c>
      <c r="G70" s="88">
        <f t="shared" si="3"/>
        <v>0.57069999999999999</v>
      </c>
      <c r="H70" s="89">
        <v>121</v>
      </c>
      <c r="I70" s="90" t="s">
        <v>64</v>
      </c>
      <c r="J70" s="74">
        <f t="shared" si="4"/>
        <v>1.21E-2</v>
      </c>
      <c r="K70" s="89">
        <v>131</v>
      </c>
      <c r="L70" s="90" t="s">
        <v>64</v>
      </c>
      <c r="M70" s="74">
        <f t="shared" si="0"/>
        <v>1.3100000000000001E-2</v>
      </c>
      <c r="N70" s="89">
        <v>100</v>
      </c>
      <c r="O70" s="90" t="s">
        <v>64</v>
      </c>
      <c r="P70" s="74">
        <f t="shared" si="1"/>
        <v>0.01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0.13100000000000001</v>
      </c>
      <c r="F71" s="92">
        <v>0.44769999999999999</v>
      </c>
      <c r="G71" s="88">
        <f t="shared" si="3"/>
        <v>0.57869999999999999</v>
      </c>
      <c r="H71" s="89">
        <v>129</v>
      </c>
      <c r="I71" s="90" t="s">
        <v>64</v>
      </c>
      <c r="J71" s="74">
        <f t="shared" si="4"/>
        <v>1.29E-2</v>
      </c>
      <c r="K71" s="89">
        <v>137</v>
      </c>
      <c r="L71" s="90" t="s">
        <v>64</v>
      </c>
      <c r="M71" s="74">
        <f t="shared" si="0"/>
        <v>1.37E-2</v>
      </c>
      <c r="N71" s="89">
        <v>105</v>
      </c>
      <c r="O71" s="90" t="s">
        <v>64</v>
      </c>
      <c r="P71" s="74">
        <f t="shared" si="1"/>
        <v>1.0499999999999999E-2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0.1353</v>
      </c>
      <c r="F72" s="92">
        <v>0.45090000000000002</v>
      </c>
      <c r="G72" s="88">
        <f t="shared" si="3"/>
        <v>0.58620000000000005</v>
      </c>
      <c r="H72" s="89">
        <v>136</v>
      </c>
      <c r="I72" s="90" t="s">
        <v>64</v>
      </c>
      <c r="J72" s="74">
        <f t="shared" si="4"/>
        <v>1.3600000000000001E-2</v>
      </c>
      <c r="K72" s="89">
        <v>144</v>
      </c>
      <c r="L72" s="90" t="s">
        <v>64</v>
      </c>
      <c r="M72" s="74">
        <f t="shared" si="0"/>
        <v>1.44E-2</v>
      </c>
      <c r="N72" s="89">
        <v>110</v>
      </c>
      <c r="O72" s="90" t="s">
        <v>64</v>
      </c>
      <c r="P72" s="74">
        <f t="shared" si="1"/>
        <v>1.0999999999999999E-2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0.14349999999999999</v>
      </c>
      <c r="F73" s="92">
        <v>0.45610000000000001</v>
      </c>
      <c r="G73" s="88">
        <f t="shared" si="3"/>
        <v>0.59960000000000002</v>
      </c>
      <c r="H73" s="89">
        <v>150</v>
      </c>
      <c r="I73" s="90" t="s">
        <v>64</v>
      </c>
      <c r="J73" s="74">
        <f t="shared" si="4"/>
        <v>1.4999999999999999E-2</v>
      </c>
      <c r="K73" s="89">
        <v>157</v>
      </c>
      <c r="L73" s="90" t="s">
        <v>64</v>
      </c>
      <c r="M73" s="74">
        <f t="shared" si="0"/>
        <v>1.5699999999999999E-2</v>
      </c>
      <c r="N73" s="89">
        <v>120</v>
      </c>
      <c r="O73" s="90" t="s">
        <v>64</v>
      </c>
      <c r="P73" s="74">
        <f t="shared" si="1"/>
        <v>1.2E-2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0.15129999999999999</v>
      </c>
      <c r="F74" s="92">
        <v>0.46010000000000001</v>
      </c>
      <c r="G74" s="88">
        <f t="shared" si="3"/>
        <v>0.61139999999999994</v>
      </c>
      <c r="H74" s="89">
        <v>164</v>
      </c>
      <c r="I74" s="90" t="s">
        <v>64</v>
      </c>
      <c r="J74" s="74">
        <f t="shared" si="4"/>
        <v>1.6400000000000001E-2</v>
      </c>
      <c r="K74" s="89">
        <v>169</v>
      </c>
      <c r="L74" s="90" t="s">
        <v>64</v>
      </c>
      <c r="M74" s="74">
        <f t="shared" si="0"/>
        <v>1.6900000000000002E-2</v>
      </c>
      <c r="N74" s="89">
        <v>130</v>
      </c>
      <c r="O74" s="90" t="s">
        <v>64</v>
      </c>
      <c r="P74" s="74">
        <f t="shared" si="1"/>
        <v>1.3000000000000001E-2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0.15870000000000001</v>
      </c>
      <c r="F75" s="92">
        <v>0.46300000000000002</v>
      </c>
      <c r="G75" s="88">
        <f t="shared" si="3"/>
        <v>0.62170000000000003</v>
      </c>
      <c r="H75" s="89">
        <v>178</v>
      </c>
      <c r="I75" s="90" t="s">
        <v>64</v>
      </c>
      <c r="J75" s="74">
        <f t="shared" si="4"/>
        <v>1.78E-2</v>
      </c>
      <c r="K75" s="89">
        <v>182</v>
      </c>
      <c r="L75" s="90" t="s">
        <v>64</v>
      </c>
      <c r="M75" s="74">
        <f t="shared" si="0"/>
        <v>1.8200000000000001E-2</v>
      </c>
      <c r="N75" s="89">
        <v>139</v>
      </c>
      <c r="O75" s="90" t="s">
        <v>64</v>
      </c>
      <c r="P75" s="74">
        <f t="shared" si="1"/>
        <v>1.3900000000000001E-2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0.16569999999999999</v>
      </c>
      <c r="F76" s="92">
        <v>0.4652</v>
      </c>
      <c r="G76" s="88">
        <f t="shared" si="3"/>
        <v>0.63090000000000002</v>
      </c>
      <c r="H76" s="89">
        <v>192</v>
      </c>
      <c r="I76" s="90" t="s">
        <v>64</v>
      </c>
      <c r="J76" s="74">
        <f t="shared" si="4"/>
        <v>1.9200000000000002E-2</v>
      </c>
      <c r="K76" s="89">
        <v>194</v>
      </c>
      <c r="L76" s="90" t="s">
        <v>64</v>
      </c>
      <c r="M76" s="74">
        <f t="shared" si="0"/>
        <v>1.9400000000000001E-2</v>
      </c>
      <c r="N76" s="89">
        <v>149</v>
      </c>
      <c r="O76" s="90" t="s">
        <v>64</v>
      </c>
      <c r="P76" s="74">
        <f t="shared" si="1"/>
        <v>1.49E-2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0.17249999999999999</v>
      </c>
      <c r="F77" s="92">
        <v>0.4667</v>
      </c>
      <c r="G77" s="88">
        <f t="shared" si="3"/>
        <v>0.63919999999999999</v>
      </c>
      <c r="H77" s="89">
        <v>206</v>
      </c>
      <c r="I77" s="90" t="s">
        <v>64</v>
      </c>
      <c r="J77" s="74">
        <f t="shared" si="4"/>
        <v>2.06E-2</v>
      </c>
      <c r="K77" s="89">
        <v>207</v>
      </c>
      <c r="L77" s="90" t="s">
        <v>64</v>
      </c>
      <c r="M77" s="74">
        <f t="shared" si="0"/>
        <v>2.07E-2</v>
      </c>
      <c r="N77" s="89">
        <v>158</v>
      </c>
      <c r="O77" s="90" t="s">
        <v>64</v>
      </c>
      <c r="P77" s="74">
        <f t="shared" si="1"/>
        <v>1.5800000000000002E-2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0.17899999999999999</v>
      </c>
      <c r="F78" s="92">
        <v>0.4677</v>
      </c>
      <c r="G78" s="88">
        <f t="shared" si="3"/>
        <v>0.64670000000000005</v>
      </c>
      <c r="H78" s="89">
        <v>220</v>
      </c>
      <c r="I78" s="90" t="s">
        <v>64</v>
      </c>
      <c r="J78" s="74">
        <f t="shared" si="4"/>
        <v>2.1999999999999999E-2</v>
      </c>
      <c r="K78" s="89">
        <v>219</v>
      </c>
      <c r="L78" s="90" t="s">
        <v>64</v>
      </c>
      <c r="M78" s="74">
        <f t="shared" si="0"/>
        <v>2.1899999999999999E-2</v>
      </c>
      <c r="N78" s="89">
        <v>167</v>
      </c>
      <c r="O78" s="90" t="s">
        <v>64</v>
      </c>
      <c r="P78" s="74">
        <f t="shared" si="1"/>
        <v>1.67E-2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0.19139999999999999</v>
      </c>
      <c r="F79" s="92">
        <v>0.46839999999999998</v>
      </c>
      <c r="G79" s="88">
        <f t="shared" si="3"/>
        <v>0.65979999999999994</v>
      </c>
      <c r="H79" s="89">
        <v>249</v>
      </c>
      <c r="I79" s="90" t="s">
        <v>64</v>
      </c>
      <c r="J79" s="74">
        <f t="shared" si="4"/>
        <v>2.4899999999999999E-2</v>
      </c>
      <c r="K79" s="89">
        <v>243</v>
      </c>
      <c r="L79" s="90" t="s">
        <v>64</v>
      </c>
      <c r="M79" s="74">
        <f t="shared" si="0"/>
        <v>2.4299999999999999E-2</v>
      </c>
      <c r="N79" s="89">
        <v>185</v>
      </c>
      <c r="O79" s="90" t="s">
        <v>64</v>
      </c>
      <c r="P79" s="74">
        <f t="shared" si="1"/>
        <v>1.8499999999999999E-2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0.20519999999999999</v>
      </c>
      <c r="F80" s="92">
        <v>0.46789999999999998</v>
      </c>
      <c r="G80" s="88">
        <f t="shared" si="3"/>
        <v>0.67310000000000003</v>
      </c>
      <c r="H80" s="89">
        <v>277</v>
      </c>
      <c r="I80" s="90" t="s">
        <v>64</v>
      </c>
      <c r="J80" s="74">
        <f t="shared" si="4"/>
        <v>2.7700000000000002E-2</v>
      </c>
      <c r="K80" s="89">
        <v>267</v>
      </c>
      <c r="L80" s="90" t="s">
        <v>64</v>
      </c>
      <c r="M80" s="74">
        <f t="shared" si="0"/>
        <v>2.6700000000000002E-2</v>
      </c>
      <c r="N80" s="89">
        <v>203</v>
      </c>
      <c r="O80" s="90" t="s">
        <v>64</v>
      </c>
      <c r="P80" s="74">
        <f t="shared" si="1"/>
        <v>2.0300000000000002E-2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0.22059999999999999</v>
      </c>
      <c r="F81" s="92">
        <v>0.46660000000000001</v>
      </c>
      <c r="G81" s="88">
        <f t="shared" si="3"/>
        <v>0.68720000000000003</v>
      </c>
      <c r="H81" s="89">
        <v>305</v>
      </c>
      <c r="I81" s="90" t="s">
        <v>64</v>
      </c>
      <c r="J81" s="74">
        <f t="shared" si="4"/>
        <v>3.0499999999999999E-2</v>
      </c>
      <c r="K81" s="89">
        <v>290</v>
      </c>
      <c r="L81" s="90" t="s">
        <v>64</v>
      </c>
      <c r="M81" s="74">
        <f t="shared" si="0"/>
        <v>2.8999999999999998E-2</v>
      </c>
      <c r="N81" s="89">
        <v>221</v>
      </c>
      <c r="O81" s="90" t="s">
        <v>64</v>
      </c>
      <c r="P81" s="74">
        <f t="shared" si="1"/>
        <v>2.2100000000000002E-2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0.23569999999999999</v>
      </c>
      <c r="F82" s="92">
        <v>0.46450000000000002</v>
      </c>
      <c r="G82" s="88">
        <f t="shared" si="3"/>
        <v>0.70020000000000004</v>
      </c>
      <c r="H82" s="89">
        <v>334</v>
      </c>
      <c r="I82" s="90" t="s">
        <v>64</v>
      </c>
      <c r="J82" s="74">
        <f t="shared" si="4"/>
        <v>3.3399999999999999E-2</v>
      </c>
      <c r="K82" s="89">
        <v>313</v>
      </c>
      <c r="L82" s="90" t="s">
        <v>64</v>
      </c>
      <c r="M82" s="74">
        <f t="shared" si="0"/>
        <v>3.1300000000000001E-2</v>
      </c>
      <c r="N82" s="89">
        <v>238</v>
      </c>
      <c r="O82" s="90" t="s">
        <v>64</v>
      </c>
      <c r="P82" s="74">
        <f t="shared" si="1"/>
        <v>2.3799999999999998E-2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0.24970000000000001</v>
      </c>
      <c r="F83" s="92">
        <v>0.46200000000000002</v>
      </c>
      <c r="G83" s="88">
        <f t="shared" si="3"/>
        <v>0.7117</v>
      </c>
      <c r="H83" s="89">
        <v>362</v>
      </c>
      <c r="I83" s="90" t="s">
        <v>64</v>
      </c>
      <c r="J83" s="74">
        <f t="shared" si="4"/>
        <v>3.6199999999999996E-2</v>
      </c>
      <c r="K83" s="89">
        <v>336</v>
      </c>
      <c r="L83" s="90" t="s">
        <v>64</v>
      </c>
      <c r="M83" s="74">
        <f t="shared" si="0"/>
        <v>3.3600000000000005E-2</v>
      </c>
      <c r="N83" s="89">
        <v>254</v>
      </c>
      <c r="O83" s="90" t="s">
        <v>64</v>
      </c>
      <c r="P83" s="74">
        <f t="shared" si="1"/>
        <v>2.5399999999999999E-2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0.2626</v>
      </c>
      <c r="F84" s="92">
        <v>0.4592</v>
      </c>
      <c r="G84" s="88">
        <f t="shared" si="3"/>
        <v>0.7218</v>
      </c>
      <c r="H84" s="89">
        <v>390</v>
      </c>
      <c r="I84" s="90" t="s">
        <v>64</v>
      </c>
      <c r="J84" s="74">
        <f t="shared" si="4"/>
        <v>3.9E-2</v>
      </c>
      <c r="K84" s="89">
        <v>359</v>
      </c>
      <c r="L84" s="90" t="s">
        <v>64</v>
      </c>
      <c r="M84" s="74">
        <f t="shared" ref="M84:M147" si="6">K84/1000/10</f>
        <v>3.5900000000000001E-2</v>
      </c>
      <c r="N84" s="89">
        <v>271</v>
      </c>
      <c r="O84" s="90" t="s">
        <v>64</v>
      </c>
      <c r="P84" s="74">
        <f t="shared" ref="P84:P147" si="7">N84/1000/10</f>
        <v>2.7100000000000003E-2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0.27410000000000001</v>
      </c>
      <c r="F85" s="92">
        <v>0.45610000000000001</v>
      </c>
      <c r="G85" s="88">
        <f t="shared" ref="G85:G148" si="8">E85+F85</f>
        <v>0.73019999999999996</v>
      </c>
      <c r="H85" s="89">
        <v>419</v>
      </c>
      <c r="I85" s="90" t="s">
        <v>64</v>
      </c>
      <c r="J85" s="74">
        <f t="shared" ref="J85:J122" si="9">H85/1000/10</f>
        <v>4.19E-2</v>
      </c>
      <c r="K85" s="89">
        <v>381</v>
      </c>
      <c r="L85" s="90" t="s">
        <v>64</v>
      </c>
      <c r="M85" s="74">
        <f t="shared" si="6"/>
        <v>3.8100000000000002E-2</v>
      </c>
      <c r="N85" s="89">
        <v>287</v>
      </c>
      <c r="O85" s="90" t="s">
        <v>64</v>
      </c>
      <c r="P85" s="74">
        <f t="shared" si="7"/>
        <v>2.8699999999999996E-2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0.28449999999999998</v>
      </c>
      <c r="F86" s="92">
        <v>0.45269999999999999</v>
      </c>
      <c r="G86" s="88">
        <f t="shared" si="8"/>
        <v>0.73719999999999997</v>
      </c>
      <c r="H86" s="89">
        <v>448</v>
      </c>
      <c r="I86" s="90" t="s">
        <v>64</v>
      </c>
      <c r="J86" s="74">
        <f t="shared" si="9"/>
        <v>4.48E-2</v>
      </c>
      <c r="K86" s="89">
        <v>404</v>
      </c>
      <c r="L86" s="90" t="s">
        <v>64</v>
      </c>
      <c r="M86" s="74">
        <f t="shared" si="6"/>
        <v>4.0400000000000005E-2</v>
      </c>
      <c r="N86" s="89">
        <v>303</v>
      </c>
      <c r="O86" s="90" t="s">
        <v>64</v>
      </c>
      <c r="P86" s="74">
        <f t="shared" si="7"/>
        <v>3.0300000000000001E-2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0.29389999999999999</v>
      </c>
      <c r="F87" s="92">
        <v>0.44929999999999998</v>
      </c>
      <c r="G87" s="88">
        <f t="shared" si="8"/>
        <v>0.74319999999999997</v>
      </c>
      <c r="H87" s="89">
        <v>477</v>
      </c>
      <c r="I87" s="90" t="s">
        <v>64</v>
      </c>
      <c r="J87" s="74">
        <f t="shared" si="9"/>
        <v>4.7699999999999999E-2</v>
      </c>
      <c r="K87" s="89">
        <v>426</v>
      </c>
      <c r="L87" s="90" t="s">
        <v>64</v>
      </c>
      <c r="M87" s="74">
        <f t="shared" si="6"/>
        <v>4.2599999999999999E-2</v>
      </c>
      <c r="N87" s="89">
        <v>318</v>
      </c>
      <c r="O87" s="90" t="s">
        <v>64</v>
      </c>
      <c r="P87" s="74">
        <f t="shared" si="7"/>
        <v>3.1800000000000002E-2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0.30249999999999999</v>
      </c>
      <c r="F88" s="92">
        <v>0.44579999999999997</v>
      </c>
      <c r="G88" s="88">
        <f t="shared" si="8"/>
        <v>0.74829999999999997</v>
      </c>
      <c r="H88" s="89">
        <v>506</v>
      </c>
      <c r="I88" s="90" t="s">
        <v>64</v>
      </c>
      <c r="J88" s="74">
        <f t="shared" si="9"/>
        <v>5.0599999999999999E-2</v>
      </c>
      <c r="K88" s="89">
        <v>448</v>
      </c>
      <c r="L88" s="90" t="s">
        <v>64</v>
      </c>
      <c r="M88" s="74">
        <f t="shared" si="6"/>
        <v>4.48E-2</v>
      </c>
      <c r="N88" s="89">
        <v>334</v>
      </c>
      <c r="O88" s="90" t="s">
        <v>64</v>
      </c>
      <c r="P88" s="74">
        <f t="shared" si="7"/>
        <v>3.3399999999999999E-2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0.31030000000000002</v>
      </c>
      <c r="F89" s="92">
        <v>0.44219999999999998</v>
      </c>
      <c r="G89" s="88">
        <f t="shared" si="8"/>
        <v>0.75249999999999995</v>
      </c>
      <c r="H89" s="89">
        <v>535</v>
      </c>
      <c r="I89" s="90" t="s">
        <v>64</v>
      </c>
      <c r="J89" s="74">
        <f t="shared" si="9"/>
        <v>5.3500000000000006E-2</v>
      </c>
      <c r="K89" s="89">
        <v>469</v>
      </c>
      <c r="L89" s="90" t="s">
        <v>64</v>
      </c>
      <c r="M89" s="74">
        <f t="shared" si="6"/>
        <v>4.6899999999999997E-2</v>
      </c>
      <c r="N89" s="89">
        <v>350</v>
      </c>
      <c r="O89" s="90" t="s">
        <v>64</v>
      </c>
      <c r="P89" s="74">
        <f t="shared" si="7"/>
        <v>3.4999999999999996E-2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0.32419999999999999</v>
      </c>
      <c r="F90" s="92">
        <v>0.43490000000000001</v>
      </c>
      <c r="G90" s="88">
        <f t="shared" si="8"/>
        <v>0.7591</v>
      </c>
      <c r="H90" s="89">
        <v>594</v>
      </c>
      <c r="I90" s="90" t="s">
        <v>64</v>
      </c>
      <c r="J90" s="74">
        <f t="shared" si="9"/>
        <v>5.9399999999999994E-2</v>
      </c>
      <c r="K90" s="89">
        <v>511</v>
      </c>
      <c r="L90" s="90" t="s">
        <v>64</v>
      </c>
      <c r="M90" s="74">
        <f t="shared" si="6"/>
        <v>5.11E-2</v>
      </c>
      <c r="N90" s="89">
        <v>382</v>
      </c>
      <c r="O90" s="90" t="s">
        <v>64</v>
      </c>
      <c r="P90" s="74">
        <f t="shared" si="7"/>
        <v>3.8199999999999998E-2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0.33960000000000001</v>
      </c>
      <c r="F91" s="92">
        <v>0.42570000000000002</v>
      </c>
      <c r="G91" s="88">
        <f t="shared" si="8"/>
        <v>0.76530000000000009</v>
      </c>
      <c r="H91" s="89">
        <v>670</v>
      </c>
      <c r="I91" s="90" t="s">
        <v>64</v>
      </c>
      <c r="J91" s="74">
        <f t="shared" si="9"/>
        <v>6.7000000000000004E-2</v>
      </c>
      <c r="K91" s="89">
        <v>562</v>
      </c>
      <c r="L91" s="90" t="s">
        <v>64</v>
      </c>
      <c r="M91" s="74">
        <f t="shared" si="6"/>
        <v>5.6200000000000007E-2</v>
      </c>
      <c r="N91" s="89">
        <v>422</v>
      </c>
      <c r="O91" s="90" t="s">
        <v>64</v>
      </c>
      <c r="P91" s="74">
        <f t="shared" si="7"/>
        <v>4.2200000000000001E-2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0.3538</v>
      </c>
      <c r="F92" s="92">
        <v>0.41670000000000001</v>
      </c>
      <c r="G92" s="88">
        <f t="shared" si="8"/>
        <v>0.77049999999999996</v>
      </c>
      <c r="H92" s="89">
        <v>747</v>
      </c>
      <c r="I92" s="90" t="s">
        <v>64</v>
      </c>
      <c r="J92" s="74">
        <f t="shared" si="9"/>
        <v>7.4700000000000003E-2</v>
      </c>
      <c r="K92" s="89">
        <v>614</v>
      </c>
      <c r="L92" s="90" t="s">
        <v>64</v>
      </c>
      <c r="M92" s="74">
        <f t="shared" si="6"/>
        <v>6.1399999999999996E-2</v>
      </c>
      <c r="N92" s="89">
        <v>461</v>
      </c>
      <c r="O92" s="90" t="s">
        <v>64</v>
      </c>
      <c r="P92" s="74">
        <f t="shared" si="7"/>
        <v>4.6100000000000002E-2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0.36730000000000002</v>
      </c>
      <c r="F93" s="92">
        <v>0.40799999999999997</v>
      </c>
      <c r="G93" s="88">
        <f t="shared" si="8"/>
        <v>0.77529999999999999</v>
      </c>
      <c r="H93" s="89">
        <v>825</v>
      </c>
      <c r="I93" s="90" t="s">
        <v>64</v>
      </c>
      <c r="J93" s="74">
        <f t="shared" si="9"/>
        <v>8.249999999999999E-2</v>
      </c>
      <c r="K93" s="89">
        <v>664</v>
      </c>
      <c r="L93" s="90" t="s">
        <v>64</v>
      </c>
      <c r="M93" s="74">
        <f t="shared" si="6"/>
        <v>6.6400000000000001E-2</v>
      </c>
      <c r="N93" s="89">
        <v>501</v>
      </c>
      <c r="O93" s="90" t="s">
        <v>64</v>
      </c>
      <c r="P93" s="74">
        <f t="shared" si="7"/>
        <v>5.0099999999999999E-2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0.38069999999999998</v>
      </c>
      <c r="F94" s="92">
        <v>0.39950000000000002</v>
      </c>
      <c r="G94" s="88">
        <f t="shared" si="8"/>
        <v>0.7802</v>
      </c>
      <c r="H94" s="89">
        <v>904</v>
      </c>
      <c r="I94" s="90" t="s">
        <v>64</v>
      </c>
      <c r="J94" s="74">
        <f t="shared" si="9"/>
        <v>9.0400000000000008E-2</v>
      </c>
      <c r="K94" s="89">
        <v>715</v>
      </c>
      <c r="L94" s="90" t="s">
        <v>64</v>
      </c>
      <c r="M94" s="74">
        <f t="shared" si="6"/>
        <v>7.1499999999999994E-2</v>
      </c>
      <c r="N94" s="89">
        <v>540</v>
      </c>
      <c r="O94" s="90" t="s">
        <v>64</v>
      </c>
      <c r="P94" s="74">
        <f t="shared" si="7"/>
        <v>5.4000000000000006E-2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0.39419999999999999</v>
      </c>
      <c r="F95" s="92">
        <v>0.39129999999999998</v>
      </c>
      <c r="G95" s="88">
        <f t="shared" si="8"/>
        <v>0.78549999999999998</v>
      </c>
      <c r="H95" s="89">
        <v>984</v>
      </c>
      <c r="I95" s="90" t="s">
        <v>64</v>
      </c>
      <c r="J95" s="74">
        <f t="shared" si="9"/>
        <v>9.8400000000000001E-2</v>
      </c>
      <c r="K95" s="89">
        <v>764</v>
      </c>
      <c r="L95" s="90" t="s">
        <v>64</v>
      </c>
      <c r="M95" s="74">
        <f t="shared" si="6"/>
        <v>7.6399999999999996E-2</v>
      </c>
      <c r="N95" s="89">
        <v>579</v>
      </c>
      <c r="O95" s="90" t="s">
        <v>64</v>
      </c>
      <c r="P95" s="74">
        <f t="shared" si="7"/>
        <v>5.7899999999999993E-2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0.4078</v>
      </c>
      <c r="F96" s="92">
        <v>0.38350000000000001</v>
      </c>
      <c r="G96" s="88">
        <f t="shared" si="8"/>
        <v>0.7913</v>
      </c>
      <c r="H96" s="89">
        <v>1065</v>
      </c>
      <c r="I96" s="90" t="s">
        <v>64</v>
      </c>
      <c r="J96" s="74">
        <f t="shared" si="9"/>
        <v>0.1065</v>
      </c>
      <c r="K96" s="89">
        <v>814</v>
      </c>
      <c r="L96" s="90" t="s">
        <v>64</v>
      </c>
      <c r="M96" s="74">
        <f t="shared" si="6"/>
        <v>8.14E-2</v>
      </c>
      <c r="N96" s="89">
        <v>619</v>
      </c>
      <c r="O96" s="90" t="s">
        <v>64</v>
      </c>
      <c r="P96" s="74">
        <f t="shared" si="7"/>
        <v>6.1899999999999997E-2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0.42170000000000002</v>
      </c>
      <c r="F97" s="92">
        <v>0.37590000000000001</v>
      </c>
      <c r="G97" s="88">
        <f t="shared" si="8"/>
        <v>0.79760000000000009</v>
      </c>
      <c r="H97" s="89">
        <v>1146</v>
      </c>
      <c r="I97" s="90" t="s">
        <v>64</v>
      </c>
      <c r="J97" s="74">
        <f t="shared" si="9"/>
        <v>0.11459999999999999</v>
      </c>
      <c r="K97" s="89">
        <v>862</v>
      </c>
      <c r="L97" s="90" t="s">
        <v>64</v>
      </c>
      <c r="M97" s="74">
        <f t="shared" si="6"/>
        <v>8.6199999999999999E-2</v>
      </c>
      <c r="N97" s="89">
        <v>658</v>
      </c>
      <c r="O97" s="90" t="s">
        <v>64</v>
      </c>
      <c r="P97" s="74">
        <f t="shared" si="7"/>
        <v>6.5799999999999997E-2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0.43580000000000002</v>
      </c>
      <c r="F98" s="92">
        <v>0.36870000000000003</v>
      </c>
      <c r="G98" s="88">
        <f t="shared" si="8"/>
        <v>0.80449999999999999</v>
      </c>
      <c r="H98" s="89">
        <v>1228</v>
      </c>
      <c r="I98" s="90" t="s">
        <v>64</v>
      </c>
      <c r="J98" s="74">
        <f t="shared" si="9"/>
        <v>0.12279999999999999</v>
      </c>
      <c r="K98" s="89">
        <v>910</v>
      </c>
      <c r="L98" s="90" t="s">
        <v>64</v>
      </c>
      <c r="M98" s="74">
        <f t="shared" si="6"/>
        <v>9.0999999999999998E-2</v>
      </c>
      <c r="N98" s="89">
        <v>696</v>
      </c>
      <c r="O98" s="90" t="s">
        <v>64</v>
      </c>
      <c r="P98" s="74">
        <f t="shared" si="7"/>
        <v>6.9599999999999995E-2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0.46489999999999998</v>
      </c>
      <c r="F99" s="92">
        <v>0.35499999999999998</v>
      </c>
      <c r="G99" s="88">
        <f t="shared" si="8"/>
        <v>0.81989999999999996</v>
      </c>
      <c r="H99" s="89">
        <v>1393</v>
      </c>
      <c r="I99" s="90" t="s">
        <v>64</v>
      </c>
      <c r="J99" s="74">
        <f t="shared" si="9"/>
        <v>0.13930000000000001</v>
      </c>
      <c r="K99" s="89">
        <v>1002</v>
      </c>
      <c r="L99" s="90" t="s">
        <v>64</v>
      </c>
      <c r="M99" s="74">
        <f t="shared" si="6"/>
        <v>0.1002</v>
      </c>
      <c r="N99" s="89">
        <v>774</v>
      </c>
      <c r="O99" s="90" t="s">
        <v>64</v>
      </c>
      <c r="P99" s="74">
        <f t="shared" si="7"/>
        <v>7.7399999999999997E-2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0.49480000000000002</v>
      </c>
      <c r="F100" s="92">
        <v>0.34250000000000003</v>
      </c>
      <c r="G100" s="88">
        <f t="shared" si="8"/>
        <v>0.83730000000000004</v>
      </c>
      <c r="H100" s="89">
        <v>1559</v>
      </c>
      <c r="I100" s="90" t="s">
        <v>64</v>
      </c>
      <c r="J100" s="74">
        <f t="shared" si="9"/>
        <v>0.15589999999999998</v>
      </c>
      <c r="K100" s="89">
        <v>1093</v>
      </c>
      <c r="L100" s="90" t="s">
        <v>64</v>
      </c>
      <c r="M100" s="74">
        <f t="shared" si="6"/>
        <v>0.10929999999999999</v>
      </c>
      <c r="N100" s="89">
        <v>849</v>
      </c>
      <c r="O100" s="90" t="s">
        <v>64</v>
      </c>
      <c r="P100" s="74">
        <f t="shared" si="7"/>
        <v>8.4900000000000003E-2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0.52529999999999999</v>
      </c>
      <c r="F101" s="92">
        <v>0.33090000000000003</v>
      </c>
      <c r="G101" s="88">
        <f t="shared" si="8"/>
        <v>0.85620000000000007</v>
      </c>
      <c r="H101" s="89">
        <v>1724</v>
      </c>
      <c r="I101" s="90" t="s">
        <v>64</v>
      </c>
      <c r="J101" s="74">
        <f t="shared" si="9"/>
        <v>0.1724</v>
      </c>
      <c r="K101" s="89">
        <v>1180</v>
      </c>
      <c r="L101" s="90" t="s">
        <v>64</v>
      </c>
      <c r="M101" s="74">
        <f t="shared" si="6"/>
        <v>0.11799999999999999</v>
      </c>
      <c r="N101" s="89">
        <v>923</v>
      </c>
      <c r="O101" s="90" t="s">
        <v>64</v>
      </c>
      <c r="P101" s="74">
        <f t="shared" si="7"/>
        <v>9.2300000000000007E-2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0.55630000000000002</v>
      </c>
      <c r="F102" s="92">
        <v>0.3201</v>
      </c>
      <c r="G102" s="88">
        <f t="shared" si="8"/>
        <v>0.87640000000000007</v>
      </c>
      <c r="H102" s="89">
        <v>1890</v>
      </c>
      <c r="I102" s="90" t="s">
        <v>64</v>
      </c>
      <c r="J102" s="74">
        <f t="shared" si="9"/>
        <v>0.189</v>
      </c>
      <c r="K102" s="89">
        <v>1264</v>
      </c>
      <c r="L102" s="90" t="s">
        <v>64</v>
      </c>
      <c r="M102" s="74">
        <f t="shared" si="6"/>
        <v>0.12640000000000001</v>
      </c>
      <c r="N102" s="89">
        <v>995</v>
      </c>
      <c r="O102" s="90" t="s">
        <v>64</v>
      </c>
      <c r="P102" s="74">
        <f t="shared" si="7"/>
        <v>9.9500000000000005E-2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0.58740000000000003</v>
      </c>
      <c r="F103" s="92">
        <v>0.31019999999999998</v>
      </c>
      <c r="G103" s="88">
        <f t="shared" si="8"/>
        <v>0.89759999999999995</v>
      </c>
      <c r="H103" s="89">
        <v>2055</v>
      </c>
      <c r="I103" s="90" t="s">
        <v>64</v>
      </c>
      <c r="J103" s="74">
        <f t="shared" si="9"/>
        <v>0.20550000000000002</v>
      </c>
      <c r="K103" s="89">
        <v>1345</v>
      </c>
      <c r="L103" s="90" t="s">
        <v>64</v>
      </c>
      <c r="M103" s="74">
        <f t="shared" si="6"/>
        <v>0.13450000000000001</v>
      </c>
      <c r="N103" s="89">
        <v>1066</v>
      </c>
      <c r="O103" s="90" t="s">
        <v>64</v>
      </c>
      <c r="P103" s="74">
        <f t="shared" si="7"/>
        <v>0.1066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0.61850000000000005</v>
      </c>
      <c r="F104" s="92">
        <v>0.30099999999999999</v>
      </c>
      <c r="G104" s="88">
        <f t="shared" si="8"/>
        <v>0.91949999999999998</v>
      </c>
      <c r="H104" s="89">
        <v>2219</v>
      </c>
      <c r="I104" s="90" t="s">
        <v>64</v>
      </c>
      <c r="J104" s="74">
        <f t="shared" si="9"/>
        <v>0.22189999999999999</v>
      </c>
      <c r="K104" s="89">
        <v>1423</v>
      </c>
      <c r="L104" s="90" t="s">
        <v>64</v>
      </c>
      <c r="M104" s="74">
        <f t="shared" si="6"/>
        <v>0.14230000000000001</v>
      </c>
      <c r="N104" s="89">
        <v>1135</v>
      </c>
      <c r="O104" s="90" t="s">
        <v>64</v>
      </c>
      <c r="P104" s="74">
        <f t="shared" si="7"/>
        <v>0.1135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0.6804</v>
      </c>
      <c r="F105" s="92">
        <v>0.2843</v>
      </c>
      <c r="G105" s="88">
        <f t="shared" si="8"/>
        <v>0.9647</v>
      </c>
      <c r="H105" s="89">
        <v>2544</v>
      </c>
      <c r="I105" s="90" t="s">
        <v>64</v>
      </c>
      <c r="J105" s="74">
        <f t="shared" si="9"/>
        <v>0.25440000000000002</v>
      </c>
      <c r="K105" s="89">
        <v>1568</v>
      </c>
      <c r="L105" s="90" t="s">
        <v>64</v>
      </c>
      <c r="M105" s="74">
        <f t="shared" si="6"/>
        <v>0.15679999999999999</v>
      </c>
      <c r="N105" s="89">
        <v>1267</v>
      </c>
      <c r="O105" s="90" t="s">
        <v>64</v>
      </c>
      <c r="P105" s="74">
        <f t="shared" si="7"/>
        <v>0.12669999999999998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0.74099999999999999</v>
      </c>
      <c r="F106" s="92">
        <v>0.26960000000000001</v>
      </c>
      <c r="G106" s="88">
        <f t="shared" si="8"/>
        <v>1.0105999999999999</v>
      </c>
      <c r="H106" s="89">
        <v>2864</v>
      </c>
      <c r="I106" s="90" t="s">
        <v>64</v>
      </c>
      <c r="J106" s="74">
        <f t="shared" si="9"/>
        <v>0.28639999999999999</v>
      </c>
      <c r="K106" s="89">
        <v>1703</v>
      </c>
      <c r="L106" s="90" t="s">
        <v>64</v>
      </c>
      <c r="M106" s="74">
        <f t="shared" si="6"/>
        <v>0.17030000000000001</v>
      </c>
      <c r="N106" s="89">
        <v>1392</v>
      </c>
      <c r="O106" s="90" t="s">
        <v>64</v>
      </c>
      <c r="P106" s="74">
        <f t="shared" si="7"/>
        <v>0.13919999999999999</v>
      </c>
    </row>
    <row r="107" spans="2:16">
      <c r="B107" s="89">
        <v>1</v>
      </c>
      <c r="C107" s="93" t="s">
        <v>65</v>
      </c>
      <c r="D107" s="74">
        <f t="shared" ref="D107:D170" si="11">B107/$C$5</f>
        <v>2.5000000000000001E-2</v>
      </c>
      <c r="E107" s="91">
        <v>0.79990000000000006</v>
      </c>
      <c r="F107" s="92">
        <v>0.25659999999999999</v>
      </c>
      <c r="G107" s="88">
        <f t="shared" si="8"/>
        <v>1.0565</v>
      </c>
      <c r="H107" s="89">
        <v>3179</v>
      </c>
      <c r="I107" s="90" t="s">
        <v>64</v>
      </c>
      <c r="J107" s="74">
        <f t="shared" si="9"/>
        <v>0.31789999999999996</v>
      </c>
      <c r="K107" s="89">
        <v>1828</v>
      </c>
      <c r="L107" s="90" t="s">
        <v>64</v>
      </c>
      <c r="M107" s="74">
        <f t="shared" si="6"/>
        <v>0.18280000000000002</v>
      </c>
      <c r="N107" s="89">
        <v>1510</v>
      </c>
      <c r="O107" s="90" t="s">
        <v>64</v>
      </c>
      <c r="P107" s="74">
        <f t="shared" si="7"/>
        <v>0.151</v>
      </c>
    </row>
    <row r="108" spans="2:16">
      <c r="B108" s="89">
        <v>1.1000000000000001</v>
      </c>
      <c r="C108" s="90" t="s">
        <v>65</v>
      </c>
      <c r="D108" s="74">
        <f t="shared" si="11"/>
        <v>2.7500000000000004E-2</v>
      </c>
      <c r="E108" s="91">
        <v>0.85699999999999998</v>
      </c>
      <c r="F108" s="92">
        <v>0.24510000000000001</v>
      </c>
      <c r="G108" s="88">
        <f t="shared" si="8"/>
        <v>1.1021000000000001</v>
      </c>
      <c r="H108" s="89">
        <v>3488</v>
      </c>
      <c r="I108" s="90" t="s">
        <v>64</v>
      </c>
      <c r="J108" s="74">
        <f t="shared" si="9"/>
        <v>0.3488</v>
      </c>
      <c r="K108" s="89">
        <v>1945</v>
      </c>
      <c r="L108" s="90" t="s">
        <v>64</v>
      </c>
      <c r="M108" s="74">
        <f t="shared" si="6"/>
        <v>0.19450000000000001</v>
      </c>
      <c r="N108" s="89">
        <v>1621</v>
      </c>
      <c r="O108" s="90" t="s">
        <v>64</v>
      </c>
      <c r="P108" s="74">
        <f t="shared" si="7"/>
        <v>0.16209999999999999</v>
      </c>
    </row>
    <row r="109" spans="2:16">
      <c r="B109" s="89">
        <v>1.2</v>
      </c>
      <c r="C109" s="90" t="s">
        <v>65</v>
      </c>
      <c r="D109" s="74">
        <f t="shared" si="11"/>
        <v>0.03</v>
      </c>
      <c r="E109" s="91">
        <v>0.91210000000000002</v>
      </c>
      <c r="F109" s="92">
        <v>0.2346</v>
      </c>
      <c r="G109" s="88">
        <f t="shared" si="8"/>
        <v>1.1467000000000001</v>
      </c>
      <c r="H109" s="89">
        <v>3793</v>
      </c>
      <c r="I109" s="90" t="s">
        <v>64</v>
      </c>
      <c r="J109" s="74">
        <f t="shared" si="9"/>
        <v>0.37930000000000003</v>
      </c>
      <c r="K109" s="89">
        <v>2053</v>
      </c>
      <c r="L109" s="90" t="s">
        <v>64</v>
      </c>
      <c r="M109" s="74">
        <f t="shared" si="6"/>
        <v>0.20529999999999998</v>
      </c>
      <c r="N109" s="89">
        <v>1727</v>
      </c>
      <c r="O109" s="90" t="s">
        <v>64</v>
      </c>
      <c r="P109" s="74">
        <f t="shared" si="7"/>
        <v>0.17270000000000002</v>
      </c>
    </row>
    <row r="110" spans="2:16">
      <c r="B110" s="89">
        <v>1.3</v>
      </c>
      <c r="C110" s="90" t="s">
        <v>65</v>
      </c>
      <c r="D110" s="74">
        <f t="shared" si="11"/>
        <v>3.2500000000000001E-2</v>
      </c>
      <c r="E110" s="91">
        <v>0.96540000000000004</v>
      </c>
      <c r="F110" s="92">
        <v>0.22520000000000001</v>
      </c>
      <c r="G110" s="88">
        <f t="shared" si="8"/>
        <v>1.1906000000000001</v>
      </c>
      <c r="H110" s="89">
        <v>4092</v>
      </c>
      <c r="I110" s="90" t="s">
        <v>64</v>
      </c>
      <c r="J110" s="74">
        <f t="shared" si="9"/>
        <v>0.40919999999999995</v>
      </c>
      <c r="K110" s="89">
        <v>2154</v>
      </c>
      <c r="L110" s="90" t="s">
        <v>64</v>
      </c>
      <c r="M110" s="74">
        <f t="shared" si="6"/>
        <v>0.21539999999999998</v>
      </c>
      <c r="N110" s="89">
        <v>1827</v>
      </c>
      <c r="O110" s="90" t="s">
        <v>64</v>
      </c>
      <c r="P110" s="74">
        <f t="shared" si="7"/>
        <v>0.1827</v>
      </c>
    </row>
    <row r="111" spans="2:16">
      <c r="B111" s="89">
        <v>1.4</v>
      </c>
      <c r="C111" s="90" t="s">
        <v>65</v>
      </c>
      <c r="D111" s="74">
        <f t="shared" si="11"/>
        <v>3.4999999999999996E-2</v>
      </c>
      <c r="E111" s="91">
        <v>1.0169999999999999</v>
      </c>
      <c r="F111" s="92">
        <v>0.21659999999999999</v>
      </c>
      <c r="G111" s="88">
        <f t="shared" si="8"/>
        <v>1.2335999999999998</v>
      </c>
      <c r="H111" s="89">
        <v>4386</v>
      </c>
      <c r="I111" s="90" t="s">
        <v>64</v>
      </c>
      <c r="J111" s="74">
        <f t="shared" si="9"/>
        <v>0.43859999999999999</v>
      </c>
      <c r="K111" s="89">
        <v>2248</v>
      </c>
      <c r="L111" s="90" t="s">
        <v>64</v>
      </c>
      <c r="M111" s="74">
        <f t="shared" si="6"/>
        <v>0.22480000000000003</v>
      </c>
      <c r="N111" s="89">
        <v>1923</v>
      </c>
      <c r="O111" s="90" t="s">
        <v>64</v>
      </c>
      <c r="P111" s="74">
        <f t="shared" si="7"/>
        <v>0.1923</v>
      </c>
    </row>
    <row r="112" spans="2:16">
      <c r="B112" s="89">
        <v>1.5</v>
      </c>
      <c r="C112" s="90" t="s">
        <v>65</v>
      </c>
      <c r="D112" s="74">
        <f t="shared" si="11"/>
        <v>3.7499999999999999E-2</v>
      </c>
      <c r="E112" s="91">
        <v>1.0669999999999999</v>
      </c>
      <c r="F112" s="92">
        <v>0.20880000000000001</v>
      </c>
      <c r="G112" s="88">
        <f t="shared" si="8"/>
        <v>1.2758</v>
      </c>
      <c r="H112" s="89">
        <v>4675</v>
      </c>
      <c r="I112" s="90" t="s">
        <v>64</v>
      </c>
      <c r="J112" s="74">
        <f t="shared" si="9"/>
        <v>0.46749999999999997</v>
      </c>
      <c r="K112" s="89">
        <v>2337</v>
      </c>
      <c r="L112" s="90" t="s">
        <v>64</v>
      </c>
      <c r="M112" s="74">
        <f t="shared" si="6"/>
        <v>0.23370000000000002</v>
      </c>
      <c r="N112" s="89">
        <v>2014</v>
      </c>
      <c r="O112" s="90" t="s">
        <v>64</v>
      </c>
      <c r="P112" s="74">
        <f t="shared" si="7"/>
        <v>0.20139999999999997</v>
      </c>
    </row>
    <row r="113" spans="1:16">
      <c r="B113" s="89">
        <v>1.6</v>
      </c>
      <c r="C113" s="90" t="s">
        <v>65</v>
      </c>
      <c r="D113" s="74">
        <f t="shared" si="11"/>
        <v>0.04</v>
      </c>
      <c r="E113" s="91">
        <v>1.115</v>
      </c>
      <c r="F113" s="92">
        <v>0.2016</v>
      </c>
      <c r="G113" s="88">
        <f t="shared" si="8"/>
        <v>1.3166</v>
      </c>
      <c r="H113" s="89">
        <v>4959</v>
      </c>
      <c r="I113" s="90" t="s">
        <v>64</v>
      </c>
      <c r="J113" s="74">
        <f t="shared" si="9"/>
        <v>0.49589999999999995</v>
      </c>
      <c r="K113" s="89">
        <v>2420</v>
      </c>
      <c r="L113" s="90" t="s">
        <v>64</v>
      </c>
      <c r="M113" s="74">
        <f t="shared" si="6"/>
        <v>0.24199999999999999</v>
      </c>
      <c r="N113" s="89">
        <v>2101</v>
      </c>
      <c r="O113" s="90" t="s">
        <v>64</v>
      </c>
      <c r="P113" s="74">
        <f t="shared" si="7"/>
        <v>0.21010000000000001</v>
      </c>
    </row>
    <row r="114" spans="1:16">
      <c r="B114" s="89">
        <v>1.7</v>
      </c>
      <c r="C114" s="90" t="s">
        <v>65</v>
      </c>
      <c r="D114" s="74">
        <f t="shared" si="11"/>
        <v>4.2499999999999996E-2</v>
      </c>
      <c r="E114" s="91">
        <v>1.1619999999999999</v>
      </c>
      <c r="F114" s="92">
        <v>0.19500000000000001</v>
      </c>
      <c r="G114" s="88">
        <f t="shared" si="8"/>
        <v>1.357</v>
      </c>
      <c r="H114" s="89">
        <v>5239</v>
      </c>
      <c r="I114" s="90" t="s">
        <v>64</v>
      </c>
      <c r="J114" s="74">
        <f t="shared" si="9"/>
        <v>0.52390000000000003</v>
      </c>
      <c r="K114" s="89">
        <v>2498</v>
      </c>
      <c r="L114" s="90" t="s">
        <v>64</v>
      </c>
      <c r="M114" s="74">
        <f t="shared" si="6"/>
        <v>0.24980000000000002</v>
      </c>
      <c r="N114" s="89">
        <v>2184</v>
      </c>
      <c r="O114" s="90" t="s">
        <v>64</v>
      </c>
      <c r="P114" s="74">
        <f t="shared" si="7"/>
        <v>0.21840000000000001</v>
      </c>
    </row>
    <row r="115" spans="1:16">
      <c r="B115" s="89">
        <v>1.8</v>
      </c>
      <c r="C115" s="90" t="s">
        <v>65</v>
      </c>
      <c r="D115" s="74">
        <f t="shared" si="11"/>
        <v>4.4999999999999998E-2</v>
      </c>
      <c r="E115" s="91">
        <v>1.2070000000000001</v>
      </c>
      <c r="F115" s="92">
        <v>0.1888</v>
      </c>
      <c r="G115" s="88">
        <f t="shared" si="8"/>
        <v>1.3958000000000002</v>
      </c>
      <c r="H115" s="89">
        <v>5515</v>
      </c>
      <c r="I115" s="90" t="s">
        <v>64</v>
      </c>
      <c r="J115" s="74">
        <f t="shared" si="9"/>
        <v>0.55149999999999999</v>
      </c>
      <c r="K115" s="89">
        <v>2572</v>
      </c>
      <c r="L115" s="90" t="s">
        <v>64</v>
      </c>
      <c r="M115" s="74">
        <f t="shared" si="6"/>
        <v>0.25719999999999998</v>
      </c>
      <c r="N115" s="89">
        <v>2264</v>
      </c>
      <c r="O115" s="90" t="s">
        <v>64</v>
      </c>
      <c r="P115" s="74">
        <f t="shared" si="7"/>
        <v>0.22639999999999999</v>
      </c>
    </row>
    <row r="116" spans="1:16">
      <c r="B116" s="89">
        <v>2</v>
      </c>
      <c r="C116" s="90" t="s">
        <v>65</v>
      </c>
      <c r="D116" s="74">
        <f t="shared" si="11"/>
        <v>0.05</v>
      </c>
      <c r="E116" s="91">
        <v>1.2949999999999999</v>
      </c>
      <c r="F116" s="92">
        <v>0.17780000000000001</v>
      </c>
      <c r="G116" s="88">
        <f t="shared" si="8"/>
        <v>1.4727999999999999</v>
      </c>
      <c r="H116" s="89">
        <v>6054</v>
      </c>
      <c r="I116" s="90" t="s">
        <v>64</v>
      </c>
      <c r="J116" s="74">
        <f t="shared" si="9"/>
        <v>0.60540000000000005</v>
      </c>
      <c r="K116" s="89">
        <v>2709</v>
      </c>
      <c r="L116" s="90" t="s">
        <v>64</v>
      </c>
      <c r="M116" s="74">
        <f t="shared" si="6"/>
        <v>0.27090000000000003</v>
      </c>
      <c r="N116" s="89">
        <v>2413</v>
      </c>
      <c r="O116" s="90" t="s">
        <v>64</v>
      </c>
      <c r="P116" s="74">
        <f t="shared" si="7"/>
        <v>0.24129999999999999</v>
      </c>
    </row>
    <row r="117" spans="1:16">
      <c r="B117" s="89">
        <v>2.25</v>
      </c>
      <c r="C117" s="90" t="s">
        <v>65</v>
      </c>
      <c r="D117" s="74">
        <f t="shared" si="11"/>
        <v>5.6250000000000001E-2</v>
      </c>
      <c r="E117" s="91">
        <v>1.4</v>
      </c>
      <c r="F117" s="92">
        <v>0.16589999999999999</v>
      </c>
      <c r="G117" s="88">
        <f t="shared" si="8"/>
        <v>1.5658999999999998</v>
      </c>
      <c r="H117" s="89">
        <v>6706</v>
      </c>
      <c r="I117" s="90" t="s">
        <v>64</v>
      </c>
      <c r="J117" s="74">
        <f t="shared" si="9"/>
        <v>0.67060000000000008</v>
      </c>
      <c r="K117" s="89">
        <v>2860</v>
      </c>
      <c r="L117" s="90" t="s">
        <v>64</v>
      </c>
      <c r="M117" s="74">
        <f t="shared" si="6"/>
        <v>0.28599999999999998</v>
      </c>
      <c r="N117" s="89">
        <v>2585</v>
      </c>
      <c r="O117" s="90" t="s">
        <v>64</v>
      </c>
      <c r="P117" s="74">
        <f t="shared" si="7"/>
        <v>0.25850000000000001</v>
      </c>
    </row>
    <row r="118" spans="1:16">
      <c r="B118" s="89">
        <v>2.5</v>
      </c>
      <c r="C118" s="90" t="s">
        <v>65</v>
      </c>
      <c r="D118" s="74">
        <f t="shared" si="11"/>
        <v>6.25E-2</v>
      </c>
      <c r="E118" s="91">
        <v>1.5</v>
      </c>
      <c r="F118" s="92">
        <v>0.15579999999999999</v>
      </c>
      <c r="G118" s="88">
        <f t="shared" si="8"/>
        <v>1.6557999999999999</v>
      </c>
      <c r="H118" s="89">
        <v>7335</v>
      </c>
      <c r="I118" s="90" t="s">
        <v>64</v>
      </c>
      <c r="J118" s="74">
        <f t="shared" si="9"/>
        <v>0.73350000000000004</v>
      </c>
      <c r="K118" s="89">
        <v>2995</v>
      </c>
      <c r="L118" s="90" t="s">
        <v>64</v>
      </c>
      <c r="M118" s="74">
        <f t="shared" si="6"/>
        <v>0.29949999999999999</v>
      </c>
      <c r="N118" s="89">
        <v>2742</v>
      </c>
      <c r="O118" s="90" t="s">
        <v>64</v>
      </c>
      <c r="P118" s="74">
        <f t="shared" si="7"/>
        <v>0.2742</v>
      </c>
    </row>
    <row r="119" spans="1:16">
      <c r="B119" s="89">
        <v>2.75</v>
      </c>
      <c r="C119" s="90" t="s">
        <v>65</v>
      </c>
      <c r="D119" s="74">
        <f t="shared" si="11"/>
        <v>6.8750000000000006E-2</v>
      </c>
      <c r="E119" s="91">
        <v>1.597</v>
      </c>
      <c r="F119" s="92">
        <v>0.1469</v>
      </c>
      <c r="G119" s="88">
        <f t="shared" si="8"/>
        <v>1.7439</v>
      </c>
      <c r="H119" s="89">
        <v>7942</v>
      </c>
      <c r="I119" s="90" t="s">
        <v>64</v>
      </c>
      <c r="J119" s="74">
        <f t="shared" si="9"/>
        <v>0.79420000000000002</v>
      </c>
      <c r="K119" s="89">
        <v>3115</v>
      </c>
      <c r="L119" s="90" t="s">
        <v>64</v>
      </c>
      <c r="M119" s="74">
        <f t="shared" si="6"/>
        <v>0.3115</v>
      </c>
      <c r="N119" s="89">
        <v>2886</v>
      </c>
      <c r="O119" s="90" t="s">
        <v>64</v>
      </c>
      <c r="P119" s="74">
        <f t="shared" si="7"/>
        <v>0.28860000000000002</v>
      </c>
    </row>
    <row r="120" spans="1:16">
      <c r="B120" s="89">
        <v>3</v>
      </c>
      <c r="C120" s="90" t="s">
        <v>65</v>
      </c>
      <c r="D120" s="74">
        <f t="shared" si="11"/>
        <v>7.4999999999999997E-2</v>
      </c>
      <c r="E120" s="91">
        <v>1.6919999999999999</v>
      </c>
      <c r="F120" s="92">
        <v>0.13919999999999999</v>
      </c>
      <c r="G120" s="88">
        <f t="shared" si="8"/>
        <v>1.8311999999999999</v>
      </c>
      <c r="H120" s="89">
        <v>8530</v>
      </c>
      <c r="I120" s="90" t="s">
        <v>64</v>
      </c>
      <c r="J120" s="74">
        <f t="shared" si="9"/>
        <v>0.85299999999999998</v>
      </c>
      <c r="K120" s="89">
        <v>3223</v>
      </c>
      <c r="L120" s="90" t="s">
        <v>64</v>
      </c>
      <c r="M120" s="74">
        <f t="shared" si="6"/>
        <v>0.32229999999999998</v>
      </c>
      <c r="N120" s="89">
        <v>3019</v>
      </c>
      <c r="O120" s="90" t="s">
        <v>64</v>
      </c>
      <c r="P120" s="74">
        <f t="shared" si="7"/>
        <v>0.3019</v>
      </c>
    </row>
    <row r="121" spans="1:16">
      <c r="B121" s="89">
        <v>3.25</v>
      </c>
      <c r="C121" s="90" t="s">
        <v>65</v>
      </c>
      <c r="D121" s="74">
        <f t="shared" si="11"/>
        <v>8.1250000000000003E-2</v>
      </c>
      <c r="E121" s="91">
        <v>1.7849999999999999</v>
      </c>
      <c r="F121" s="92">
        <v>0.1323</v>
      </c>
      <c r="G121" s="88">
        <f t="shared" si="8"/>
        <v>1.9173</v>
      </c>
      <c r="H121" s="89">
        <v>9099</v>
      </c>
      <c r="I121" s="90" t="s">
        <v>64</v>
      </c>
      <c r="J121" s="74">
        <f t="shared" si="9"/>
        <v>0.90990000000000004</v>
      </c>
      <c r="K121" s="89">
        <v>3320</v>
      </c>
      <c r="L121" s="90" t="s">
        <v>64</v>
      </c>
      <c r="M121" s="74">
        <f t="shared" si="6"/>
        <v>0.33199999999999996</v>
      </c>
      <c r="N121" s="89">
        <v>3142</v>
      </c>
      <c r="O121" s="90" t="s">
        <v>64</v>
      </c>
      <c r="P121" s="74">
        <f t="shared" si="7"/>
        <v>0.31419999999999998</v>
      </c>
    </row>
    <row r="122" spans="1:16">
      <c r="B122" s="89">
        <v>3.5</v>
      </c>
      <c r="C122" s="90" t="s">
        <v>65</v>
      </c>
      <c r="D122" s="74">
        <f t="shared" si="11"/>
        <v>8.7499999999999994E-2</v>
      </c>
      <c r="E122" s="91">
        <v>1.877</v>
      </c>
      <c r="F122" s="92">
        <v>0.12620000000000001</v>
      </c>
      <c r="G122" s="88">
        <f t="shared" si="8"/>
        <v>2.0032000000000001</v>
      </c>
      <c r="H122" s="89">
        <v>9649</v>
      </c>
      <c r="I122" s="90" t="s">
        <v>64</v>
      </c>
      <c r="J122" s="74">
        <f t="shared" si="9"/>
        <v>0.96489999999999987</v>
      </c>
      <c r="K122" s="89">
        <v>3409</v>
      </c>
      <c r="L122" s="90" t="s">
        <v>64</v>
      </c>
      <c r="M122" s="74">
        <f t="shared" si="6"/>
        <v>0.34089999999999998</v>
      </c>
      <c r="N122" s="89">
        <v>3256</v>
      </c>
      <c r="O122" s="90" t="s">
        <v>64</v>
      </c>
      <c r="P122" s="74">
        <f t="shared" si="7"/>
        <v>0.3256</v>
      </c>
    </row>
    <row r="123" spans="1:16">
      <c r="B123" s="89">
        <v>3.75</v>
      </c>
      <c r="C123" s="90" t="s">
        <v>65</v>
      </c>
      <c r="D123" s="74">
        <f t="shared" si="11"/>
        <v>9.375E-2</v>
      </c>
      <c r="E123" s="91">
        <v>1.968</v>
      </c>
      <c r="F123" s="92">
        <v>0.1207</v>
      </c>
      <c r="G123" s="88">
        <f t="shared" si="8"/>
        <v>2.0886999999999998</v>
      </c>
      <c r="H123" s="89">
        <v>1.02</v>
      </c>
      <c r="I123" s="93" t="s">
        <v>66</v>
      </c>
      <c r="J123" s="76">
        <f t="shared" ref="J123:J171" si="12">H123</f>
        <v>1.02</v>
      </c>
      <c r="K123" s="89">
        <v>3489</v>
      </c>
      <c r="L123" s="90" t="s">
        <v>64</v>
      </c>
      <c r="M123" s="74">
        <f t="shared" si="6"/>
        <v>0.34889999999999999</v>
      </c>
      <c r="N123" s="89">
        <v>3363</v>
      </c>
      <c r="O123" s="90" t="s">
        <v>64</v>
      </c>
      <c r="P123" s="74">
        <f t="shared" si="7"/>
        <v>0.33629999999999999</v>
      </c>
    </row>
    <row r="124" spans="1:16">
      <c r="B124" s="89">
        <v>4</v>
      </c>
      <c r="C124" s="90" t="s">
        <v>65</v>
      </c>
      <c r="D124" s="74">
        <f t="shared" si="11"/>
        <v>0.1</v>
      </c>
      <c r="E124" s="91">
        <v>2.0579999999999998</v>
      </c>
      <c r="F124" s="92">
        <v>0.1157</v>
      </c>
      <c r="G124" s="88">
        <f t="shared" si="8"/>
        <v>2.1736999999999997</v>
      </c>
      <c r="H124" s="89">
        <v>1.07</v>
      </c>
      <c r="I124" s="90" t="s">
        <v>66</v>
      </c>
      <c r="J124" s="76">
        <f t="shared" si="12"/>
        <v>1.07</v>
      </c>
      <c r="K124" s="89">
        <v>3563</v>
      </c>
      <c r="L124" s="90" t="s">
        <v>64</v>
      </c>
      <c r="M124" s="74">
        <f t="shared" si="6"/>
        <v>0.35630000000000001</v>
      </c>
      <c r="N124" s="89">
        <v>3462</v>
      </c>
      <c r="O124" s="90" t="s">
        <v>64</v>
      </c>
      <c r="P124" s="74">
        <f t="shared" si="7"/>
        <v>0.34620000000000001</v>
      </c>
    </row>
    <row r="125" spans="1:16">
      <c r="B125" s="77">
        <v>4.5</v>
      </c>
      <c r="C125" s="79" t="s">
        <v>65</v>
      </c>
      <c r="D125" s="74">
        <f t="shared" si="11"/>
        <v>0.1125</v>
      </c>
      <c r="E125" s="91">
        <v>2.2349999999999999</v>
      </c>
      <c r="F125" s="92">
        <v>0.1071</v>
      </c>
      <c r="G125" s="88">
        <f t="shared" si="8"/>
        <v>2.3420999999999998</v>
      </c>
      <c r="H125" s="89">
        <v>1.17</v>
      </c>
      <c r="I125" s="90" t="s">
        <v>66</v>
      </c>
      <c r="J125" s="76">
        <f t="shared" si="12"/>
        <v>1.17</v>
      </c>
      <c r="K125" s="89">
        <v>3694</v>
      </c>
      <c r="L125" s="90" t="s">
        <v>64</v>
      </c>
      <c r="M125" s="74">
        <f t="shared" si="6"/>
        <v>0.36940000000000001</v>
      </c>
      <c r="N125" s="89">
        <v>3643</v>
      </c>
      <c r="O125" s="90" t="s">
        <v>64</v>
      </c>
      <c r="P125" s="74">
        <f t="shared" si="7"/>
        <v>0.36429999999999996</v>
      </c>
    </row>
    <row r="126" spans="1:16">
      <c r="B126" s="77">
        <v>5</v>
      </c>
      <c r="C126" s="79" t="s">
        <v>65</v>
      </c>
      <c r="D126" s="74">
        <f t="shared" si="11"/>
        <v>0.125</v>
      </c>
      <c r="E126" s="91">
        <v>2.4079999999999999</v>
      </c>
      <c r="F126" s="92">
        <v>9.9729999999999999E-2</v>
      </c>
      <c r="G126" s="88">
        <f t="shared" si="8"/>
        <v>2.50773</v>
      </c>
      <c r="H126" s="77">
        <v>1.26</v>
      </c>
      <c r="I126" s="79" t="s">
        <v>66</v>
      </c>
      <c r="J126" s="76">
        <f t="shared" si="12"/>
        <v>1.26</v>
      </c>
      <c r="K126" s="77">
        <v>3805</v>
      </c>
      <c r="L126" s="79" t="s">
        <v>64</v>
      </c>
      <c r="M126" s="74">
        <f t="shared" si="6"/>
        <v>0.3805</v>
      </c>
      <c r="N126" s="77">
        <v>3802</v>
      </c>
      <c r="O126" s="79" t="s">
        <v>64</v>
      </c>
      <c r="P126" s="74">
        <f t="shared" si="7"/>
        <v>0.38019999999999998</v>
      </c>
    </row>
    <row r="127" spans="1:16">
      <c r="B127" s="77">
        <v>5.5</v>
      </c>
      <c r="C127" s="79" t="s">
        <v>65</v>
      </c>
      <c r="D127" s="74">
        <f t="shared" si="11"/>
        <v>0.13750000000000001</v>
      </c>
      <c r="E127" s="91">
        <v>2.5790000000000002</v>
      </c>
      <c r="F127" s="92">
        <v>9.3460000000000001E-2</v>
      </c>
      <c r="G127" s="88">
        <f t="shared" si="8"/>
        <v>2.6724600000000001</v>
      </c>
      <c r="H127" s="77">
        <v>1.35</v>
      </c>
      <c r="I127" s="79" t="s">
        <v>66</v>
      </c>
      <c r="J127" s="76">
        <f t="shared" si="12"/>
        <v>1.35</v>
      </c>
      <c r="K127" s="77">
        <v>3901</v>
      </c>
      <c r="L127" s="79" t="s">
        <v>64</v>
      </c>
      <c r="M127" s="74">
        <f t="shared" si="6"/>
        <v>0.3901</v>
      </c>
      <c r="N127" s="77">
        <v>3944</v>
      </c>
      <c r="O127" s="79" t="s">
        <v>64</v>
      </c>
      <c r="P127" s="74">
        <f t="shared" si="7"/>
        <v>0.39439999999999997</v>
      </c>
    </row>
    <row r="128" spans="1:16">
      <c r="A128" s="94"/>
      <c r="B128" s="89">
        <v>6</v>
      </c>
      <c r="C128" s="90" t="s">
        <v>65</v>
      </c>
      <c r="D128" s="74">
        <f t="shared" si="11"/>
        <v>0.15</v>
      </c>
      <c r="E128" s="91">
        <v>2.746</v>
      </c>
      <c r="F128" s="92">
        <v>8.8020000000000001E-2</v>
      </c>
      <c r="G128" s="88">
        <f t="shared" si="8"/>
        <v>2.8340200000000002</v>
      </c>
      <c r="H128" s="89">
        <v>1.44</v>
      </c>
      <c r="I128" s="90" t="s">
        <v>66</v>
      </c>
      <c r="J128" s="76">
        <f t="shared" si="12"/>
        <v>1.44</v>
      </c>
      <c r="K128" s="77">
        <v>3985</v>
      </c>
      <c r="L128" s="79" t="s">
        <v>64</v>
      </c>
      <c r="M128" s="74">
        <f t="shared" si="6"/>
        <v>0.39849999999999997</v>
      </c>
      <c r="N128" s="77">
        <v>4072</v>
      </c>
      <c r="O128" s="79" t="s">
        <v>64</v>
      </c>
      <c r="P128" s="74">
        <f t="shared" si="7"/>
        <v>0.40720000000000001</v>
      </c>
    </row>
    <row r="129" spans="1:16">
      <c r="A129" s="94"/>
      <c r="B129" s="89">
        <v>6.5</v>
      </c>
      <c r="C129" s="90" t="s">
        <v>65</v>
      </c>
      <c r="D129" s="74">
        <f t="shared" si="11"/>
        <v>0.16250000000000001</v>
      </c>
      <c r="E129" s="91">
        <v>2.9089999999999998</v>
      </c>
      <c r="F129" s="92">
        <v>8.3250000000000005E-2</v>
      </c>
      <c r="G129" s="88">
        <f t="shared" si="8"/>
        <v>2.9922499999999999</v>
      </c>
      <c r="H129" s="89">
        <v>1.52</v>
      </c>
      <c r="I129" s="90" t="s">
        <v>66</v>
      </c>
      <c r="J129" s="76">
        <f t="shared" si="12"/>
        <v>1.52</v>
      </c>
      <c r="K129" s="77">
        <v>4058</v>
      </c>
      <c r="L129" s="79" t="s">
        <v>64</v>
      </c>
      <c r="M129" s="74">
        <f t="shared" si="6"/>
        <v>0.40579999999999999</v>
      </c>
      <c r="N129" s="77">
        <v>4187</v>
      </c>
      <c r="O129" s="79" t="s">
        <v>64</v>
      </c>
      <c r="P129" s="74">
        <f t="shared" si="7"/>
        <v>0.41870000000000002</v>
      </c>
    </row>
    <row r="130" spans="1:16">
      <c r="A130" s="94"/>
      <c r="B130" s="89">
        <v>7</v>
      </c>
      <c r="C130" s="90" t="s">
        <v>65</v>
      </c>
      <c r="D130" s="74">
        <f t="shared" si="11"/>
        <v>0.17499999999999999</v>
      </c>
      <c r="E130" s="91">
        <v>3.0680000000000001</v>
      </c>
      <c r="F130" s="92">
        <v>7.9030000000000003E-2</v>
      </c>
      <c r="G130" s="88">
        <f t="shared" si="8"/>
        <v>3.14703</v>
      </c>
      <c r="H130" s="89">
        <v>1.59</v>
      </c>
      <c r="I130" s="90" t="s">
        <v>66</v>
      </c>
      <c r="J130" s="76">
        <f t="shared" si="12"/>
        <v>1.59</v>
      </c>
      <c r="K130" s="77">
        <v>4123</v>
      </c>
      <c r="L130" s="79" t="s">
        <v>64</v>
      </c>
      <c r="M130" s="74">
        <f t="shared" si="6"/>
        <v>0.4123</v>
      </c>
      <c r="N130" s="77">
        <v>4292</v>
      </c>
      <c r="O130" s="79" t="s">
        <v>64</v>
      </c>
      <c r="P130" s="74">
        <f t="shared" si="7"/>
        <v>0.42919999999999997</v>
      </c>
    </row>
    <row r="131" spans="1:16">
      <c r="A131" s="94"/>
      <c r="B131" s="89">
        <v>8</v>
      </c>
      <c r="C131" s="90" t="s">
        <v>65</v>
      </c>
      <c r="D131" s="74">
        <f t="shared" si="11"/>
        <v>0.2</v>
      </c>
      <c r="E131" s="91">
        <v>3.3730000000000002</v>
      </c>
      <c r="F131" s="92">
        <v>7.1879999999999999E-2</v>
      </c>
      <c r="G131" s="88">
        <f t="shared" si="8"/>
        <v>3.4448800000000004</v>
      </c>
      <c r="H131" s="89">
        <v>1.74</v>
      </c>
      <c r="I131" s="90" t="s">
        <v>66</v>
      </c>
      <c r="J131" s="76">
        <f t="shared" si="12"/>
        <v>1.74</v>
      </c>
      <c r="K131" s="77">
        <v>4235</v>
      </c>
      <c r="L131" s="79" t="s">
        <v>64</v>
      </c>
      <c r="M131" s="74">
        <f t="shared" si="6"/>
        <v>0.42350000000000004</v>
      </c>
      <c r="N131" s="77">
        <v>4475</v>
      </c>
      <c r="O131" s="79" t="s">
        <v>64</v>
      </c>
      <c r="P131" s="74">
        <f t="shared" si="7"/>
        <v>0.44749999999999995</v>
      </c>
    </row>
    <row r="132" spans="1:16">
      <c r="A132" s="94"/>
      <c r="B132" s="89">
        <v>9</v>
      </c>
      <c r="C132" s="90" t="s">
        <v>65</v>
      </c>
      <c r="D132" s="74">
        <f t="shared" si="11"/>
        <v>0.22500000000000001</v>
      </c>
      <c r="E132" s="91">
        <v>3.661</v>
      </c>
      <c r="F132" s="92">
        <v>6.6040000000000001E-2</v>
      </c>
      <c r="G132" s="88">
        <f t="shared" si="8"/>
        <v>3.7270400000000001</v>
      </c>
      <c r="H132" s="89">
        <v>1.87</v>
      </c>
      <c r="I132" s="90" t="s">
        <v>66</v>
      </c>
      <c r="J132" s="76">
        <f t="shared" si="12"/>
        <v>1.87</v>
      </c>
      <c r="K132" s="77">
        <v>4326</v>
      </c>
      <c r="L132" s="79" t="s">
        <v>64</v>
      </c>
      <c r="M132" s="74">
        <f t="shared" si="6"/>
        <v>0.43259999999999998</v>
      </c>
      <c r="N132" s="77">
        <v>4631</v>
      </c>
      <c r="O132" s="79" t="s">
        <v>64</v>
      </c>
      <c r="P132" s="74">
        <f t="shared" si="7"/>
        <v>0.46310000000000001</v>
      </c>
    </row>
    <row r="133" spans="1:16">
      <c r="A133" s="94"/>
      <c r="B133" s="89">
        <v>10</v>
      </c>
      <c r="C133" s="90" t="s">
        <v>65</v>
      </c>
      <c r="D133" s="74">
        <f t="shared" si="11"/>
        <v>0.25</v>
      </c>
      <c r="E133" s="91">
        <v>3.93</v>
      </c>
      <c r="F133" s="92">
        <v>6.1170000000000002E-2</v>
      </c>
      <c r="G133" s="88">
        <f t="shared" si="8"/>
        <v>3.9911700000000003</v>
      </c>
      <c r="H133" s="89">
        <v>2</v>
      </c>
      <c r="I133" s="90" t="s">
        <v>66</v>
      </c>
      <c r="J133" s="76">
        <f t="shared" si="12"/>
        <v>2</v>
      </c>
      <c r="K133" s="77">
        <v>4402</v>
      </c>
      <c r="L133" s="79" t="s">
        <v>64</v>
      </c>
      <c r="M133" s="74">
        <f t="shared" si="6"/>
        <v>0.44020000000000004</v>
      </c>
      <c r="N133" s="77">
        <v>4766</v>
      </c>
      <c r="O133" s="79" t="s">
        <v>64</v>
      </c>
      <c r="P133" s="74">
        <f t="shared" si="7"/>
        <v>0.47660000000000002</v>
      </c>
    </row>
    <row r="134" spans="1:16">
      <c r="A134" s="94"/>
      <c r="B134" s="89">
        <v>11</v>
      </c>
      <c r="C134" s="90" t="s">
        <v>65</v>
      </c>
      <c r="D134" s="74">
        <f t="shared" si="11"/>
        <v>0.27500000000000002</v>
      </c>
      <c r="E134" s="91">
        <v>4.1829999999999998</v>
      </c>
      <c r="F134" s="92">
        <v>5.7029999999999997E-2</v>
      </c>
      <c r="G134" s="88">
        <f t="shared" si="8"/>
        <v>4.24003</v>
      </c>
      <c r="H134" s="89">
        <v>2.12</v>
      </c>
      <c r="I134" s="90" t="s">
        <v>66</v>
      </c>
      <c r="J134" s="76">
        <f t="shared" si="12"/>
        <v>2.12</v>
      </c>
      <c r="K134" s="77">
        <v>4467</v>
      </c>
      <c r="L134" s="79" t="s">
        <v>64</v>
      </c>
      <c r="M134" s="74">
        <f t="shared" si="6"/>
        <v>0.44669999999999999</v>
      </c>
      <c r="N134" s="77">
        <v>4884</v>
      </c>
      <c r="O134" s="79" t="s">
        <v>64</v>
      </c>
      <c r="P134" s="74">
        <f t="shared" si="7"/>
        <v>0.48840000000000006</v>
      </c>
    </row>
    <row r="135" spans="1:16">
      <c r="A135" s="94"/>
      <c r="B135" s="89">
        <v>12</v>
      </c>
      <c r="C135" s="90" t="s">
        <v>65</v>
      </c>
      <c r="D135" s="74">
        <f t="shared" si="11"/>
        <v>0.3</v>
      </c>
      <c r="E135" s="91">
        <v>4.4189999999999996</v>
      </c>
      <c r="F135" s="92">
        <v>5.348E-2</v>
      </c>
      <c r="G135" s="88">
        <f t="shared" si="8"/>
        <v>4.47248</v>
      </c>
      <c r="H135" s="89">
        <v>2.23</v>
      </c>
      <c r="I135" s="90" t="s">
        <v>66</v>
      </c>
      <c r="J135" s="76">
        <f t="shared" si="12"/>
        <v>2.23</v>
      </c>
      <c r="K135" s="77">
        <v>4522</v>
      </c>
      <c r="L135" s="79" t="s">
        <v>64</v>
      </c>
      <c r="M135" s="74">
        <f t="shared" si="6"/>
        <v>0.45220000000000005</v>
      </c>
      <c r="N135" s="77">
        <v>4989</v>
      </c>
      <c r="O135" s="79" t="s">
        <v>64</v>
      </c>
      <c r="P135" s="74">
        <f t="shared" si="7"/>
        <v>0.49890000000000001</v>
      </c>
    </row>
    <row r="136" spans="1:16">
      <c r="A136" s="94"/>
      <c r="B136" s="89">
        <v>13</v>
      </c>
      <c r="C136" s="90" t="s">
        <v>65</v>
      </c>
      <c r="D136" s="74">
        <f t="shared" si="11"/>
        <v>0.32500000000000001</v>
      </c>
      <c r="E136" s="91">
        <v>4.6399999999999997</v>
      </c>
      <c r="F136" s="92">
        <v>5.0380000000000001E-2</v>
      </c>
      <c r="G136" s="88">
        <f t="shared" si="8"/>
        <v>4.6903799999999993</v>
      </c>
      <c r="H136" s="89">
        <v>2.34</v>
      </c>
      <c r="I136" s="90" t="s">
        <v>66</v>
      </c>
      <c r="J136" s="76">
        <f t="shared" si="12"/>
        <v>2.34</v>
      </c>
      <c r="K136" s="77">
        <v>4571</v>
      </c>
      <c r="L136" s="79" t="s">
        <v>64</v>
      </c>
      <c r="M136" s="74">
        <f t="shared" si="6"/>
        <v>0.45709999999999995</v>
      </c>
      <c r="N136" s="77">
        <v>5083</v>
      </c>
      <c r="O136" s="79" t="s">
        <v>64</v>
      </c>
      <c r="P136" s="74">
        <f t="shared" si="7"/>
        <v>0.50829999999999997</v>
      </c>
    </row>
    <row r="137" spans="1:16">
      <c r="A137" s="94"/>
      <c r="B137" s="89">
        <v>14</v>
      </c>
      <c r="C137" s="90" t="s">
        <v>65</v>
      </c>
      <c r="D137" s="74">
        <f t="shared" si="11"/>
        <v>0.35</v>
      </c>
      <c r="E137" s="91">
        <v>4.8460000000000001</v>
      </c>
      <c r="F137" s="92">
        <v>4.7660000000000001E-2</v>
      </c>
      <c r="G137" s="88">
        <f t="shared" si="8"/>
        <v>4.8936599999999997</v>
      </c>
      <c r="H137" s="89">
        <v>2.44</v>
      </c>
      <c r="I137" s="90" t="s">
        <v>66</v>
      </c>
      <c r="J137" s="76">
        <f t="shared" si="12"/>
        <v>2.44</v>
      </c>
      <c r="K137" s="77">
        <v>4614</v>
      </c>
      <c r="L137" s="79" t="s">
        <v>64</v>
      </c>
      <c r="M137" s="74">
        <f t="shared" si="6"/>
        <v>0.46139999999999998</v>
      </c>
      <c r="N137" s="77">
        <v>5168</v>
      </c>
      <c r="O137" s="79" t="s">
        <v>64</v>
      </c>
      <c r="P137" s="74">
        <f t="shared" si="7"/>
        <v>0.51680000000000004</v>
      </c>
    </row>
    <row r="138" spans="1:16">
      <c r="A138" s="94"/>
      <c r="B138" s="89">
        <v>15</v>
      </c>
      <c r="C138" s="90" t="s">
        <v>65</v>
      </c>
      <c r="D138" s="74">
        <f t="shared" si="11"/>
        <v>0.375</v>
      </c>
      <c r="E138" s="91">
        <v>5.0380000000000003</v>
      </c>
      <c r="F138" s="92">
        <v>4.5249999999999999E-2</v>
      </c>
      <c r="G138" s="88">
        <f t="shared" si="8"/>
        <v>5.0832500000000005</v>
      </c>
      <c r="H138" s="89">
        <v>2.54</v>
      </c>
      <c r="I138" s="90" t="s">
        <v>66</v>
      </c>
      <c r="J138" s="76">
        <f t="shared" si="12"/>
        <v>2.54</v>
      </c>
      <c r="K138" s="77">
        <v>4652</v>
      </c>
      <c r="L138" s="79" t="s">
        <v>64</v>
      </c>
      <c r="M138" s="74">
        <f t="shared" si="6"/>
        <v>0.4652</v>
      </c>
      <c r="N138" s="77">
        <v>5245</v>
      </c>
      <c r="O138" s="79" t="s">
        <v>64</v>
      </c>
      <c r="P138" s="74">
        <f t="shared" si="7"/>
        <v>0.52449999999999997</v>
      </c>
    </row>
    <row r="139" spans="1:16">
      <c r="A139" s="94"/>
      <c r="B139" s="89">
        <v>16</v>
      </c>
      <c r="C139" s="90" t="s">
        <v>65</v>
      </c>
      <c r="D139" s="74">
        <f t="shared" si="11"/>
        <v>0.4</v>
      </c>
      <c r="E139" s="91">
        <v>5.2169999999999996</v>
      </c>
      <c r="F139" s="92">
        <v>4.3090000000000003E-2</v>
      </c>
      <c r="G139" s="88">
        <f t="shared" si="8"/>
        <v>5.2600899999999999</v>
      </c>
      <c r="H139" s="89">
        <v>2.64</v>
      </c>
      <c r="I139" s="90" t="s">
        <v>66</v>
      </c>
      <c r="J139" s="76">
        <f t="shared" si="12"/>
        <v>2.64</v>
      </c>
      <c r="K139" s="77">
        <v>4687</v>
      </c>
      <c r="L139" s="79" t="s">
        <v>64</v>
      </c>
      <c r="M139" s="74">
        <f t="shared" si="6"/>
        <v>0.46870000000000001</v>
      </c>
      <c r="N139" s="77">
        <v>5317</v>
      </c>
      <c r="O139" s="79" t="s">
        <v>64</v>
      </c>
      <c r="P139" s="74">
        <f t="shared" si="7"/>
        <v>0.53170000000000006</v>
      </c>
    </row>
    <row r="140" spans="1:16">
      <c r="A140" s="94"/>
      <c r="B140" s="89">
        <v>17</v>
      </c>
      <c r="C140" s="95" t="s">
        <v>65</v>
      </c>
      <c r="D140" s="74">
        <f t="shared" si="11"/>
        <v>0.42499999999999999</v>
      </c>
      <c r="E140" s="91">
        <v>5.3840000000000003</v>
      </c>
      <c r="F140" s="92">
        <v>4.1140000000000003E-2</v>
      </c>
      <c r="G140" s="88">
        <f t="shared" si="8"/>
        <v>5.4251400000000007</v>
      </c>
      <c r="H140" s="89">
        <v>2.73</v>
      </c>
      <c r="I140" s="90" t="s">
        <v>66</v>
      </c>
      <c r="J140" s="76">
        <f t="shared" si="12"/>
        <v>2.73</v>
      </c>
      <c r="K140" s="77">
        <v>4719</v>
      </c>
      <c r="L140" s="79" t="s">
        <v>64</v>
      </c>
      <c r="M140" s="74">
        <f t="shared" si="6"/>
        <v>0.47190000000000004</v>
      </c>
      <c r="N140" s="77">
        <v>5382</v>
      </c>
      <c r="O140" s="79" t="s">
        <v>64</v>
      </c>
      <c r="P140" s="74">
        <f t="shared" si="7"/>
        <v>0.53820000000000001</v>
      </c>
    </row>
    <row r="141" spans="1:16">
      <c r="B141" s="89">
        <v>18</v>
      </c>
      <c r="C141" s="79" t="s">
        <v>65</v>
      </c>
      <c r="D141" s="74">
        <f t="shared" si="11"/>
        <v>0.45</v>
      </c>
      <c r="E141" s="91">
        <v>5.5389999999999997</v>
      </c>
      <c r="F141" s="92">
        <v>3.9390000000000001E-2</v>
      </c>
      <c r="G141" s="88">
        <f t="shared" si="8"/>
        <v>5.5783899999999997</v>
      </c>
      <c r="H141" s="77">
        <v>2.82</v>
      </c>
      <c r="I141" s="79" t="s">
        <v>66</v>
      </c>
      <c r="J141" s="76">
        <f t="shared" si="12"/>
        <v>2.82</v>
      </c>
      <c r="K141" s="77">
        <v>4747</v>
      </c>
      <c r="L141" s="79" t="s">
        <v>64</v>
      </c>
      <c r="M141" s="74">
        <f t="shared" si="6"/>
        <v>0.47470000000000001</v>
      </c>
      <c r="N141" s="77">
        <v>5443</v>
      </c>
      <c r="O141" s="79" t="s">
        <v>64</v>
      </c>
      <c r="P141" s="74">
        <f t="shared" si="7"/>
        <v>0.54430000000000001</v>
      </c>
    </row>
    <row r="142" spans="1:16">
      <c r="B142" s="89">
        <v>20</v>
      </c>
      <c r="C142" s="79" t="s">
        <v>65</v>
      </c>
      <c r="D142" s="74">
        <f t="shared" si="11"/>
        <v>0.5</v>
      </c>
      <c r="E142" s="91">
        <v>5.8170000000000002</v>
      </c>
      <c r="F142" s="92">
        <v>3.6319999999999998E-2</v>
      </c>
      <c r="G142" s="88">
        <f t="shared" si="8"/>
        <v>5.8533200000000001</v>
      </c>
      <c r="H142" s="77">
        <v>3</v>
      </c>
      <c r="I142" s="79" t="s">
        <v>66</v>
      </c>
      <c r="J142" s="76">
        <f t="shared" si="12"/>
        <v>3</v>
      </c>
      <c r="K142" s="77">
        <v>4801</v>
      </c>
      <c r="L142" s="79" t="s">
        <v>64</v>
      </c>
      <c r="M142" s="74">
        <f t="shared" si="6"/>
        <v>0.48010000000000003</v>
      </c>
      <c r="N142" s="77">
        <v>5554</v>
      </c>
      <c r="O142" s="79" t="s">
        <v>64</v>
      </c>
      <c r="P142" s="74">
        <f t="shared" si="7"/>
        <v>0.5554</v>
      </c>
    </row>
    <row r="143" spans="1:16">
      <c r="B143" s="89">
        <v>22.5</v>
      </c>
      <c r="C143" s="79" t="s">
        <v>65</v>
      </c>
      <c r="D143" s="74">
        <f t="shared" si="11"/>
        <v>0.5625</v>
      </c>
      <c r="E143" s="91">
        <v>6.11</v>
      </c>
      <c r="F143" s="92">
        <v>3.3160000000000002E-2</v>
      </c>
      <c r="G143" s="88">
        <f t="shared" si="8"/>
        <v>6.14316</v>
      </c>
      <c r="H143" s="77">
        <v>3.21</v>
      </c>
      <c r="I143" s="79" t="s">
        <v>66</v>
      </c>
      <c r="J143" s="76">
        <f t="shared" si="12"/>
        <v>3.21</v>
      </c>
      <c r="K143" s="77">
        <v>4861</v>
      </c>
      <c r="L143" s="79" t="s">
        <v>64</v>
      </c>
      <c r="M143" s="74">
        <f t="shared" si="6"/>
        <v>0.48609999999999998</v>
      </c>
      <c r="N143" s="77">
        <v>5675</v>
      </c>
      <c r="O143" s="79" t="s">
        <v>64</v>
      </c>
      <c r="P143" s="74">
        <f t="shared" si="7"/>
        <v>0.5675</v>
      </c>
    </row>
    <row r="144" spans="1:16">
      <c r="B144" s="89">
        <v>25</v>
      </c>
      <c r="C144" s="79" t="s">
        <v>65</v>
      </c>
      <c r="D144" s="74">
        <f t="shared" si="11"/>
        <v>0.625</v>
      </c>
      <c r="E144" s="91">
        <v>6.351</v>
      </c>
      <c r="F144" s="92">
        <v>3.0540000000000001E-2</v>
      </c>
      <c r="G144" s="88">
        <f t="shared" si="8"/>
        <v>6.3815400000000002</v>
      </c>
      <c r="H144" s="77">
        <v>3.41</v>
      </c>
      <c r="I144" s="79" t="s">
        <v>66</v>
      </c>
      <c r="J144" s="76">
        <f t="shared" si="12"/>
        <v>3.41</v>
      </c>
      <c r="K144" s="77">
        <v>4912</v>
      </c>
      <c r="L144" s="79" t="s">
        <v>64</v>
      </c>
      <c r="M144" s="74">
        <f t="shared" si="6"/>
        <v>0.49119999999999997</v>
      </c>
      <c r="N144" s="77">
        <v>5782</v>
      </c>
      <c r="O144" s="79" t="s">
        <v>64</v>
      </c>
      <c r="P144" s="74">
        <f t="shared" si="7"/>
        <v>0.57820000000000005</v>
      </c>
    </row>
    <row r="145" spans="2:16">
      <c r="B145" s="89">
        <v>27.5</v>
      </c>
      <c r="C145" s="79" t="s">
        <v>65</v>
      </c>
      <c r="D145" s="74">
        <f t="shared" si="11"/>
        <v>0.6875</v>
      </c>
      <c r="E145" s="91">
        <v>6.548</v>
      </c>
      <c r="F145" s="92">
        <v>2.8340000000000001E-2</v>
      </c>
      <c r="G145" s="88">
        <f t="shared" si="8"/>
        <v>6.5763400000000001</v>
      </c>
      <c r="H145" s="77">
        <v>3.61</v>
      </c>
      <c r="I145" s="79" t="s">
        <v>66</v>
      </c>
      <c r="J145" s="76">
        <f t="shared" si="12"/>
        <v>3.61</v>
      </c>
      <c r="K145" s="77">
        <v>4958</v>
      </c>
      <c r="L145" s="79" t="s">
        <v>64</v>
      </c>
      <c r="M145" s="74">
        <f t="shared" si="6"/>
        <v>0.49580000000000002</v>
      </c>
      <c r="N145" s="77">
        <v>5878</v>
      </c>
      <c r="O145" s="79" t="s">
        <v>64</v>
      </c>
      <c r="P145" s="74">
        <f t="shared" si="7"/>
        <v>0.58779999999999999</v>
      </c>
    </row>
    <row r="146" spans="2:16">
      <c r="B146" s="89">
        <v>30</v>
      </c>
      <c r="C146" s="79" t="s">
        <v>65</v>
      </c>
      <c r="D146" s="74">
        <f t="shared" si="11"/>
        <v>0.75</v>
      </c>
      <c r="E146" s="91">
        <v>6.7089999999999996</v>
      </c>
      <c r="F146" s="92">
        <v>2.647E-2</v>
      </c>
      <c r="G146" s="88">
        <f t="shared" si="8"/>
        <v>6.7354699999999994</v>
      </c>
      <c r="H146" s="77">
        <v>3.8</v>
      </c>
      <c r="I146" s="79" t="s">
        <v>66</v>
      </c>
      <c r="J146" s="76">
        <f t="shared" si="12"/>
        <v>3.8</v>
      </c>
      <c r="K146" s="77">
        <v>4998</v>
      </c>
      <c r="L146" s="79" t="s">
        <v>64</v>
      </c>
      <c r="M146" s="74">
        <f t="shared" si="6"/>
        <v>0.49980000000000002</v>
      </c>
      <c r="N146" s="77">
        <v>5965</v>
      </c>
      <c r="O146" s="79" t="s">
        <v>64</v>
      </c>
      <c r="P146" s="74">
        <f t="shared" si="7"/>
        <v>0.59650000000000003</v>
      </c>
    </row>
    <row r="147" spans="2:16">
      <c r="B147" s="89">
        <v>32.5</v>
      </c>
      <c r="C147" s="79" t="s">
        <v>65</v>
      </c>
      <c r="D147" s="74">
        <f t="shared" si="11"/>
        <v>0.8125</v>
      </c>
      <c r="E147" s="91">
        <v>6.84</v>
      </c>
      <c r="F147" s="92">
        <v>2.4840000000000001E-2</v>
      </c>
      <c r="G147" s="88">
        <f t="shared" si="8"/>
        <v>6.8648400000000001</v>
      </c>
      <c r="H147" s="77">
        <v>3.99</v>
      </c>
      <c r="I147" s="79" t="s">
        <v>66</v>
      </c>
      <c r="J147" s="76">
        <f t="shared" si="12"/>
        <v>3.99</v>
      </c>
      <c r="K147" s="77">
        <v>5036</v>
      </c>
      <c r="L147" s="79" t="s">
        <v>64</v>
      </c>
      <c r="M147" s="74">
        <f t="shared" si="6"/>
        <v>0.50359999999999994</v>
      </c>
      <c r="N147" s="77">
        <v>6046</v>
      </c>
      <c r="O147" s="79" t="s">
        <v>64</v>
      </c>
      <c r="P147" s="74">
        <f t="shared" si="7"/>
        <v>0.60460000000000003</v>
      </c>
    </row>
    <row r="148" spans="2:16">
      <c r="B148" s="89">
        <v>35</v>
      </c>
      <c r="C148" s="79" t="s">
        <v>65</v>
      </c>
      <c r="D148" s="74">
        <f t="shared" si="11"/>
        <v>0.875</v>
      </c>
      <c r="E148" s="91">
        <v>6.9450000000000003</v>
      </c>
      <c r="F148" s="92">
        <v>2.342E-2</v>
      </c>
      <c r="G148" s="88">
        <f t="shared" si="8"/>
        <v>6.9684200000000001</v>
      </c>
      <c r="H148" s="77">
        <v>4.17</v>
      </c>
      <c r="I148" s="79" t="s">
        <v>66</v>
      </c>
      <c r="J148" s="76">
        <f t="shared" si="12"/>
        <v>4.17</v>
      </c>
      <c r="K148" s="77">
        <v>5070</v>
      </c>
      <c r="L148" s="79" t="s">
        <v>64</v>
      </c>
      <c r="M148" s="74">
        <f t="shared" ref="M148:M171" si="13">K148/1000/10</f>
        <v>0.50700000000000001</v>
      </c>
      <c r="N148" s="77">
        <v>6121</v>
      </c>
      <c r="O148" s="79" t="s">
        <v>64</v>
      </c>
      <c r="P148" s="74">
        <f t="shared" ref="P148:P170" si="14">N148/1000/10</f>
        <v>0.61210000000000009</v>
      </c>
    </row>
    <row r="149" spans="2:16">
      <c r="B149" s="89">
        <v>37.5</v>
      </c>
      <c r="C149" s="79" t="s">
        <v>65</v>
      </c>
      <c r="D149" s="74">
        <f t="shared" si="11"/>
        <v>0.9375</v>
      </c>
      <c r="E149" s="91">
        <v>7.03</v>
      </c>
      <c r="F149" s="92">
        <v>2.2159999999999999E-2</v>
      </c>
      <c r="G149" s="88">
        <f t="shared" ref="G149:G212" si="15">E149+F149</f>
        <v>7.0521600000000007</v>
      </c>
      <c r="H149" s="77">
        <v>4.3499999999999996</v>
      </c>
      <c r="I149" s="79" t="s">
        <v>66</v>
      </c>
      <c r="J149" s="76">
        <f t="shared" si="12"/>
        <v>4.3499999999999996</v>
      </c>
      <c r="K149" s="77">
        <v>5102</v>
      </c>
      <c r="L149" s="79" t="s">
        <v>64</v>
      </c>
      <c r="M149" s="74">
        <f t="shared" si="13"/>
        <v>0.51019999999999999</v>
      </c>
      <c r="N149" s="77">
        <v>6191</v>
      </c>
      <c r="O149" s="79" t="s">
        <v>64</v>
      </c>
      <c r="P149" s="74">
        <f t="shared" si="14"/>
        <v>0.61909999999999998</v>
      </c>
    </row>
    <row r="150" spans="2:16">
      <c r="B150" s="89">
        <v>40</v>
      </c>
      <c r="C150" s="79" t="s">
        <v>65</v>
      </c>
      <c r="D150" s="74">
        <f t="shared" si="11"/>
        <v>1</v>
      </c>
      <c r="E150" s="91">
        <v>7.0979999999999999</v>
      </c>
      <c r="F150" s="92">
        <v>2.1049999999999999E-2</v>
      </c>
      <c r="G150" s="88">
        <f t="shared" si="15"/>
        <v>7.1190499999999997</v>
      </c>
      <c r="H150" s="77">
        <v>4.53</v>
      </c>
      <c r="I150" s="79" t="s">
        <v>66</v>
      </c>
      <c r="J150" s="76">
        <f t="shared" si="12"/>
        <v>4.53</v>
      </c>
      <c r="K150" s="77">
        <v>5132</v>
      </c>
      <c r="L150" s="79" t="s">
        <v>64</v>
      </c>
      <c r="M150" s="74">
        <f t="shared" si="13"/>
        <v>0.51319999999999999</v>
      </c>
      <c r="N150" s="77">
        <v>6257</v>
      </c>
      <c r="O150" s="79" t="s">
        <v>64</v>
      </c>
      <c r="P150" s="74">
        <f t="shared" si="14"/>
        <v>0.62569999999999992</v>
      </c>
    </row>
    <row r="151" spans="2:16">
      <c r="B151" s="89">
        <v>45</v>
      </c>
      <c r="C151" s="79" t="s">
        <v>65</v>
      </c>
      <c r="D151" s="74">
        <f t="shared" si="11"/>
        <v>1.125</v>
      </c>
      <c r="E151" s="91">
        <v>7.1929999999999996</v>
      </c>
      <c r="F151" s="92">
        <v>1.915E-2</v>
      </c>
      <c r="G151" s="88">
        <f t="shared" si="15"/>
        <v>7.2121499999999994</v>
      </c>
      <c r="H151" s="77">
        <v>4.8899999999999997</v>
      </c>
      <c r="I151" s="79" t="s">
        <v>66</v>
      </c>
      <c r="J151" s="76">
        <f t="shared" si="12"/>
        <v>4.8899999999999997</v>
      </c>
      <c r="K151" s="77">
        <v>5200</v>
      </c>
      <c r="L151" s="79" t="s">
        <v>64</v>
      </c>
      <c r="M151" s="74">
        <f t="shared" si="13"/>
        <v>0.52</v>
      </c>
      <c r="N151" s="77">
        <v>6381</v>
      </c>
      <c r="O151" s="79" t="s">
        <v>64</v>
      </c>
      <c r="P151" s="74">
        <f t="shared" si="14"/>
        <v>0.6381</v>
      </c>
    </row>
    <row r="152" spans="2:16">
      <c r="B152" s="89">
        <v>50</v>
      </c>
      <c r="C152" s="79" t="s">
        <v>65</v>
      </c>
      <c r="D152" s="74">
        <f t="shared" si="11"/>
        <v>1.25</v>
      </c>
      <c r="E152" s="91">
        <v>7.2469999999999999</v>
      </c>
      <c r="F152" s="92">
        <v>1.7579999999999998E-2</v>
      </c>
      <c r="G152" s="88">
        <f t="shared" si="15"/>
        <v>7.2645799999999996</v>
      </c>
      <c r="H152" s="77">
        <v>5.25</v>
      </c>
      <c r="I152" s="79" t="s">
        <v>66</v>
      </c>
      <c r="J152" s="76">
        <f t="shared" si="12"/>
        <v>5.25</v>
      </c>
      <c r="K152" s="77">
        <v>5263</v>
      </c>
      <c r="L152" s="79" t="s">
        <v>64</v>
      </c>
      <c r="M152" s="74">
        <f t="shared" si="13"/>
        <v>0.52629999999999999</v>
      </c>
      <c r="N152" s="77">
        <v>6495</v>
      </c>
      <c r="O152" s="79" t="s">
        <v>64</v>
      </c>
      <c r="P152" s="74">
        <f t="shared" si="14"/>
        <v>0.64949999999999997</v>
      </c>
    </row>
    <row r="153" spans="2:16">
      <c r="B153" s="89">
        <v>55</v>
      </c>
      <c r="C153" s="79" t="s">
        <v>65</v>
      </c>
      <c r="D153" s="74">
        <f t="shared" si="11"/>
        <v>1.375</v>
      </c>
      <c r="E153" s="91">
        <v>7.2720000000000002</v>
      </c>
      <c r="F153" s="92">
        <v>1.627E-2</v>
      </c>
      <c r="G153" s="88">
        <f t="shared" si="15"/>
        <v>7.2882699999999998</v>
      </c>
      <c r="H153" s="77">
        <v>5.6</v>
      </c>
      <c r="I153" s="79" t="s">
        <v>66</v>
      </c>
      <c r="J153" s="76">
        <f t="shared" si="12"/>
        <v>5.6</v>
      </c>
      <c r="K153" s="77">
        <v>5322</v>
      </c>
      <c r="L153" s="79" t="s">
        <v>64</v>
      </c>
      <c r="M153" s="74">
        <f t="shared" si="13"/>
        <v>0.53220000000000001</v>
      </c>
      <c r="N153" s="77">
        <v>6601</v>
      </c>
      <c r="O153" s="79" t="s">
        <v>64</v>
      </c>
      <c r="P153" s="74">
        <f t="shared" si="14"/>
        <v>0.66010000000000002</v>
      </c>
    </row>
    <row r="154" spans="2:16">
      <c r="B154" s="89">
        <v>60</v>
      </c>
      <c r="C154" s="79" t="s">
        <v>65</v>
      </c>
      <c r="D154" s="74">
        <f t="shared" si="11"/>
        <v>1.5</v>
      </c>
      <c r="E154" s="91">
        <v>7.2759999999999998</v>
      </c>
      <c r="F154" s="92">
        <v>1.516E-2</v>
      </c>
      <c r="G154" s="88">
        <f t="shared" si="15"/>
        <v>7.2911599999999996</v>
      </c>
      <c r="H154" s="77">
        <v>5.95</v>
      </c>
      <c r="I154" s="79" t="s">
        <v>66</v>
      </c>
      <c r="J154" s="76">
        <f t="shared" si="12"/>
        <v>5.95</v>
      </c>
      <c r="K154" s="77">
        <v>5379</v>
      </c>
      <c r="L154" s="79" t="s">
        <v>64</v>
      </c>
      <c r="M154" s="74">
        <f t="shared" si="13"/>
        <v>0.53789999999999993</v>
      </c>
      <c r="N154" s="77">
        <v>6702</v>
      </c>
      <c r="O154" s="79" t="s">
        <v>64</v>
      </c>
      <c r="P154" s="74">
        <f t="shared" si="14"/>
        <v>0.67020000000000002</v>
      </c>
    </row>
    <row r="155" spans="2:16">
      <c r="B155" s="89">
        <v>65</v>
      </c>
      <c r="C155" s="79" t="s">
        <v>65</v>
      </c>
      <c r="D155" s="74">
        <f t="shared" si="11"/>
        <v>1.625</v>
      </c>
      <c r="E155" s="91">
        <v>7.2649999999999997</v>
      </c>
      <c r="F155" s="92">
        <v>1.4200000000000001E-2</v>
      </c>
      <c r="G155" s="88">
        <f t="shared" si="15"/>
        <v>7.2791999999999994</v>
      </c>
      <c r="H155" s="77">
        <v>6.3</v>
      </c>
      <c r="I155" s="79" t="s">
        <v>66</v>
      </c>
      <c r="J155" s="76">
        <f t="shared" si="12"/>
        <v>6.3</v>
      </c>
      <c r="K155" s="77">
        <v>5433</v>
      </c>
      <c r="L155" s="79" t="s">
        <v>64</v>
      </c>
      <c r="M155" s="74">
        <f t="shared" si="13"/>
        <v>0.54330000000000001</v>
      </c>
      <c r="N155" s="77">
        <v>6798</v>
      </c>
      <c r="O155" s="79" t="s">
        <v>64</v>
      </c>
      <c r="P155" s="74">
        <f t="shared" si="14"/>
        <v>0.67979999999999996</v>
      </c>
    </row>
    <row r="156" spans="2:16">
      <c r="B156" s="89">
        <v>70</v>
      </c>
      <c r="C156" s="79" t="s">
        <v>65</v>
      </c>
      <c r="D156" s="74">
        <f t="shared" si="11"/>
        <v>1.75</v>
      </c>
      <c r="E156" s="91">
        <v>7.2439999999999998</v>
      </c>
      <c r="F156" s="92">
        <v>1.336E-2</v>
      </c>
      <c r="G156" s="88">
        <f t="shared" si="15"/>
        <v>7.2573599999999994</v>
      </c>
      <c r="H156" s="77">
        <v>6.66</v>
      </c>
      <c r="I156" s="79" t="s">
        <v>66</v>
      </c>
      <c r="J156" s="76">
        <f t="shared" si="12"/>
        <v>6.66</v>
      </c>
      <c r="K156" s="77">
        <v>5486</v>
      </c>
      <c r="L156" s="79" t="s">
        <v>64</v>
      </c>
      <c r="M156" s="74">
        <f t="shared" si="13"/>
        <v>0.54859999999999998</v>
      </c>
      <c r="N156" s="77">
        <v>6891</v>
      </c>
      <c r="O156" s="79" t="s">
        <v>64</v>
      </c>
      <c r="P156" s="74">
        <f t="shared" si="14"/>
        <v>0.68910000000000005</v>
      </c>
    </row>
    <row r="157" spans="2:16">
      <c r="B157" s="89">
        <v>80</v>
      </c>
      <c r="C157" s="79" t="s">
        <v>65</v>
      </c>
      <c r="D157" s="74">
        <f t="shared" si="11"/>
        <v>2</v>
      </c>
      <c r="E157" s="91">
        <v>7.1779999999999999</v>
      </c>
      <c r="F157" s="92">
        <v>1.197E-2</v>
      </c>
      <c r="G157" s="88">
        <f t="shared" si="15"/>
        <v>7.1899699999999998</v>
      </c>
      <c r="H157" s="77">
        <v>7.37</v>
      </c>
      <c r="I157" s="79" t="s">
        <v>66</v>
      </c>
      <c r="J157" s="76">
        <f t="shared" si="12"/>
        <v>7.37</v>
      </c>
      <c r="K157" s="77">
        <v>5633</v>
      </c>
      <c r="L157" s="79" t="s">
        <v>64</v>
      </c>
      <c r="M157" s="74">
        <f t="shared" si="13"/>
        <v>0.56330000000000002</v>
      </c>
      <c r="N157" s="77">
        <v>7068</v>
      </c>
      <c r="O157" s="79" t="s">
        <v>64</v>
      </c>
      <c r="P157" s="74">
        <f t="shared" si="14"/>
        <v>0.70679999999999998</v>
      </c>
    </row>
    <row r="158" spans="2:16">
      <c r="B158" s="89">
        <v>90</v>
      </c>
      <c r="C158" s="79" t="s">
        <v>65</v>
      </c>
      <c r="D158" s="74">
        <f t="shared" si="11"/>
        <v>2.25</v>
      </c>
      <c r="E158" s="91">
        <v>7.1340000000000003</v>
      </c>
      <c r="F158" s="92">
        <v>1.086E-2</v>
      </c>
      <c r="G158" s="88">
        <f t="shared" si="15"/>
        <v>7.1448600000000004</v>
      </c>
      <c r="H158" s="77">
        <v>8.09</v>
      </c>
      <c r="I158" s="79" t="s">
        <v>66</v>
      </c>
      <c r="J158" s="76">
        <f t="shared" si="12"/>
        <v>8.09</v>
      </c>
      <c r="K158" s="77">
        <v>5775</v>
      </c>
      <c r="L158" s="79" t="s">
        <v>64</v>
      </c>
      <c r="M158" s="74">
        <f t="shared" si="13"/>
        <v>0.57750000000000001</v>
      </c>
      <c r="N158" s="77">
        <v>7237</v>
      </c>
      <c r="O158" s="79" t="s">
        <v>64</v>
      </c>
      <c r="P158" s="74">
        <f t="shared" si="14"/>
        <v>0.72370000000000001</v>
      </c>
    </row>
    <row r="159" spans="2:16">
      <c r="B159" s="89">
        <v>100</v>
      </c>
      <c r="C159" s="79" t="s">
        <v>65</v>
      </c>
      <c r="D159" s="74">
        <f t="shared" si="11"/>
        <v>2.5</v>
      </c>
      <c r="E159" s="91">
        <v>7.0330000000000004</v>
      </c>
      <c r="F159" s="92">
        <v>9.9469999999999992E-3</v>
      </c>
      <c r="G159" s="88">
        <f t="shared" si="15"/>
        <v>7.0429470000000007</v>
      </c>
      <c r="H159" s="77">
        <v>8.82</v>
      </c>
      <c r="I159" s="79" t="s">
        <v>66</v>
      </c>
      <c r="J159" s="76">
        <f t="shared" si="12"/>
        <v>8.82</v>
      </c>
      <c r="K159" s="77">
        <v>5914</v>
      </c>
      <c r="L159" s="79" t="s">
        <v>64</v>
      </c>
      <c r="M159" s="74">
        <f t="shared" si="13"/>
        <v>0.59139999999999993</v>
      </c>
      <c r="N159" s="77">
        <v>7400</v>
      </c>
      <c r="O159" s="79" t="s">
        <v>64</v>
      </c>
      <c r="P159" s="74">
        <f t="shared" si="14"/>
        <v>0.74</v>
      </c>
    </row>
    <row r="160" spans="2:16">
      <c r="B160" s="89">
        <v>110</v>
      </c>
      <c r="C160" s="79" t="s">
        <v>65</v>
      </c>
      <c r="D160" s="74">
        <f t="shared" si="11"/>
        <v>2.75</v>
      </c>
      <c r="E160" s="91">
        <v>6.9340000000000002</v>
      </c>
      <c r="F160" s="92">
        <v>9.1870000000000007E-3</v>
      </c>
      <c r="G160" s="88">
        <f t="shared" si="15"/>
        <v>6.943187</v>
      </c>
      <c r="H160" s="77">
        <v>9.56</v>
      </c>
      <c r="I160" s="79" t="s">
        <v>66</v>
      </c>
      <c r="J160" s="76">
        <f t="shared" si="12"/>
        <v>9.56</v>
      </c>
      <c r="K160" s="77">
        <v>6052</v>
      </c>
      <c r="L160" s="79" t="s">
        <v>64</v>
      </c>
      <c r="M160" s="74">
        <f t="shared" si="13"/>
        <v>0.60519999999999996</v>
      </c>
      <c r="N160" s="77">
        <v>7559</v>
      </c>
      <c r="O160" s="79" t="s">
        <v>64</v>
      </c>
      <c r="P160" s="74">
        <f t="shared" si="14"/>
        <v>0.75590000000000002</v>
      </c>
    </row>
    <row r="161" spans="2:16">
      <c r="B161" s="89">
        <v>120</v>
      </c>
      <c r="C161" s="79" t="s">
        <v>65</v>
      </c>
      <c r="D161" s="74">
        <f t="shared" si="11"/>
        <v>3</v>
      </c>
      <c r="E161" s="91">
        <v>6.8339999999999996</v>
      </c>
      <c r="F161" s="92">
        <v>8.5419999999999992E-3</v>
      </c>
      <c r="G161" s="88">
        <f t="shared" si="15"/>
        <v>6.8425419999999999</v>
      </c>
      <c r="H161" s="77">
        <v>10.3</v>
      </c>
      <c r="I161" s="79" t="s">
        <v>66</v>
      </c>
      <c r="J161" s="76">
        <f t="shared" si="12"/>
        <v>10.3</v>
      </c>
      <c r="K161" s="77">
        <v>6189</v>
      </c>
      <c r="L161" s="79" t="s">
        <v>64</v>
      </c>
      <c r="M161" s="74">
        <f t="shared" si="13"/>
        <v>0.61890000000000001</v>
      </c>
      <c r="N161" s="77">
        <v>7715</v>
      </c>
      <c r="O161" s="79" t="s">
        <v>64</v>
      </c>
      <c r="P161" s="74">
        <f t="shared" si="14"/>
        <v>0.77149999999999996</v>
      </c>
    </row>
    <row r="162" spans="2:16">
      <c r="B162" s="89">
        <v>130</v>
      </c>
      <c r="C162" s="79" t="s">
        <v>65</v>
      </c>
      <c r="D162" s="74">
        <f t="shared" si="11"/>
        <v>3.25</v>
      </c>
      <c r="E162" s="91">
        <v>6.734</v>
      </c>
      <c r="F162" s="92">
        <v>7.9869999999999993E-3</v>
      </c>
      <c r="G162" s="88">
        <f t="shared" si="15"/>
        <v>6.741987</v>
      </c>
      <c r="H162" s="77">
        <v>11.06</v>
      </c>
      <c r="I162" s="79" t="s">
        <v>66</v>
      </c>
      <c r="J162" s="76">
        <f t="shared" si="12"/>
        <v>11.06</v>
      </c>
      <c r="K162" s="77">
        <v>6326</v>
      </c>
      <c r="L162" s="79" t="s">
        <v>64</v>
      </c>
      <c r="M162" s="74">
        <f t="shared" si="13"/>
        <v>0.63259999999999994</v>
      </c>
      <c r="N162" s="77">
        <v>7869</v>
      </c>
      <c r="O162" s="79" t="s">
        <v>64</v>
      </c>
      <c r="P162" s="74">
        <f t="shared" si="14"/>
        <v>0.78689999999999993</v>
      </c>
    </row>
    <row r="163" spans="2:16">
      <c r="B163" s="89">
        <v>140</v>
      </c>
      <c r="C163" s="79" t="s">
        <v>65</v>
      </c>
      <c r="D163" s="74">
        <f t="shared" si="11"/>
        <v>3.5</v>
      </c>
      <c r="E163" s="91">
        <v>6.6369999999999996</v>
      </c>
      <c r="F163" s="92">
        <v>7.5050000000000004E-3</v>
      </c>
      <c r="G163" s="88">
        <f t="shared" si="15"/>
        <v>6.6445049999999997</v>
      </c>
      <c r="H163" s="77">
        <v>11.84</v>
      </c>
      <c r="I163" s="79" t="s">
        <v>66</v>
      </c>
      <c r="J163" s="76">
        <f t="shared" si="12"/>
        <v>11.84</v>
      </c>
      <c r="K163" s="77">
        <v>6463</v>
      </c>
      <c r="L163" s="79" t="s">
        <v>64</v>
      </c>
      <c r="M163" s="74">
        <f t="shared" si="13"/>
        <v>0.64629999999999999</v>
      </c>
      <c r="N163" s="77">
        <v>8022</v>
      </c>
      <c r="O163" s="79" t="s">
        <v>64</v>
      </c>
      <c r="P163" s="74">
        <f t="shared" si="14"/>
        <v>0.80220000000000002</v>
      </c>
    </row>
    <row r="164" spans="2:16">
      <c r="B164" s="89">
        <v>150</v>
      </c>
      <c r="C164" s="79" t="s">
        <v>65</v>
      </c>
      <c r="D164" s="74">
        <f t="shared" si="11"/>
        <v>3.75</v>
      </c>
      <c r="E164" s="91">
        <v>6.5419999999999998</v>
      </c>
      <c r="F164" s="92">
        <v>7.0809999999999996E-3</v>
      </c>
      <c r="G164" s="88">
        <f t="shared" si="15"/>
        <v>6.5490810000000002</v>
      </c>
      <c r="H164" s="77">
        <v>12.62</v>
      </c>
      <c r="I164" s="79" t="s">
        <v>66</v>
      </c>
      <c r="J164" s="76">
        <f t="shared" si="12"/>
        <v>12.62</v>
      </c>
      <c r="K164" s="77">
        <v>6599</v>
      </c>
      <c r="L164" s="79" t="s">
        <v>64</v>
      </c>
      <c r="M164" s="74">
        <f t="shared" si="13"/>
        <v>0.65990000000000004</v>
      </c>
      <c r="N164" s="77">
        <v>8174</v>
      </c>
      <c r="O164" s="79" t="s">
        <v>64</v>
      </c>
      <c r="P164" s="74">
        <f t="shared" si="14"/>
        <v>0.8173999999999999</v>
      </c>
    </row>
    <row r="165" spans="2:16">
      <c r="B165" s="89">
        <v>160</v>
      </c>
      <c r="C165" s="79" t="s">
        <v>65</v>
      </c>
      <c r="D165" s="74">
        <f t="shared" si="11"/>
        <v>4</v>
      </c>
      <c r="E165" s="91">
        <v>6.4509999999999996</v>
      </c>
      <c r="F165" s="92">
        <v>6.705E-3</v>
      </c>
      <c r="G165" s="88">
        <f t="shared" si="15"/>
        <v>6.4577049999999998</v>
      </c>
      <c r="H165" s="77">
        <v>13.41</v>
      </c>
      <c r="I165" s="79" t="s">
        <v>66</v>
      </c>
      <c r="J165" s="76">
        <f t="shared" si="12"/>
        <v>13.41</v>
      </c>
      <c r="K165" s="77">
        <v>6737</v>
      </c>
      <c r="L165" s="79" t="s">
        <v>64</v>
      </c>
      <c r="M165" s="74">
        <f t="shared" si="13"/>
        <v>0.67369999999999997</v>
      </c>
      <c r="N165" s="77">
        <v>8326</v>
      </c>
      <c r="O165" s="79" t="s">
        <v>64</v>
      </c>
      <c r="P165" s="74">
        <f t="shared" si="14"/>
        <v>0.83260000000000001</v>
      </c>
    </row>
    <row r="166" spans="2:16">
      <c r="B166" s="89">
        <v>170</v>
      </c>
      <c r="C166" s="79" t="s">
        <v>65</v>
      </c>
      <c r="D166" s="74">
        <f t="shared" si="11"/>
        <v>4.25</v>
      </c>
      <c r="E166" s="91">
        <v>6.3630000000000004</v>
      </c>
      <c r="F166" s="92">
        <v>6.3699999999999998E-3</v>
      </c>
      <c r="G166" s="88">
        <f t="shared" si="15"/>
        <v>6.3693700000000009</v>
      </c>
      <c r="H166" s="77">
        <v>14.22</v>
      </c>
      <c r="I166" s="79" t="s">
        <v>66</v>
      </c>
      <c r="J166" s="76">
        <f t="shared" si="12"/>
        <v>14.22</v>
      </c>
      <c r="K166" s="77">
        <v>6874</v>
      </c>
      <c r="L166" s="79" t="s">
        <v>64</v>
      </c>
      <c r="M166" s="74">
        <f t="shared" si="13"/>
        <v>0.68740000000000001</v>
      </c>
      <c r="N166" s="77">
        <v>8478</v>
      </c>
      <c r="O166" s="79" t="s">
        <v>64</v>
      </c>
      <c r="P166" s="74">
        <f t="shared" si="14"/>
        <v>0.8478</v>
      </c>
    </row>
    <row r="167" spans="2:16">
      <c r="B167" s="89">
        <v>180</v>
      </c>
      <c r="C167" s="79" t="s">
        <v>65</v>
      </c>
      <c r="D167" s="74">
        <f t="shared" si="11"/>
        <v>4.5</v>
      </c>
      <c r="E167" s="91">
        <v>6.2789999999999999</v>
      </c>
      <c r="F167" s="92">
        <v>6.0689999999999997E-3</v>
      </c>
      <c r="G167" s="88">
        <f t="shared" si="15"/>
        <v>6.285069</v>
      </c>
      <c r="H167" s="77">
        <v>15.03</v>
      </c>
      <c r="I167" s="79" t="s">
        <v>66</v>
      </c>
      <c r="J167" s="76">
        <f t="shared" si="12"/>
        <v>15.03</v>
      </c>
      <c r="K167" s="77">
        <v>7012</v>
      </c>
      <c r="L167" s="79" t="s">
        <v>64</v>
      </c>
      <c r="M167" s="74">
        <f t="shared" si="13"/>
        <v>0.70119999999999993</v>
      </c>
      <c r="N167" s="77">
        <v>8630</v>
      </c>
      <c r="O167" s="79" t="s">
        <v>64</v>
      </c>
      <c r="P167" s="74">
        <f t="shared" si="14"/>
        <v>0.8630000000000001</v>
      </c>
    </row>
    <row r="168" spans="2:16">
      <c r="B168" s="89">
        <v>200</v>
      </c>
      <c r="C168" s="79" t="s">
        <v>65</v>
      </c>
      <c r="D168" s="74">
        <f t="shared" si="11"/>
        <v>5</v>
      </c>
      <c r="E168" s="91">
        <v>6.1189999999999998</v>
      </c>
      <c r="F168" s="92">
        <v>5.5500000000000002E-3</v>
      </c>
      <c r="G168" s="88">
        <f t="shared" si="15"/>
        <v>6.1245500000000002</v>
      </c>
      <c r="H168" s="77">
        <v>16.7</v>
      </c>
      <c r="I168" s="79" t="s">
        <v>66</v>
      </c>
      <c r="J168" s="76">
        <f t="shared" si="12"/>
        <v>16.7</v>
      </c>
      <c r="K168" s="77">
        <v>7476</v>
      </c>
      <c r="L168" s="79" t="s">
        <v>64</v>
      </c>
      <c r="M168" s="74">
        <f t="shared" si="13"/>
        <v>0.74760000000000004</v>
      </c>
      <c r="N168" s="77">
        <v>8936</v>
      </c>
      <c r="O168" s="79" t="s">
        <v>64</v>
      </c>
      <c r="P168" s="74">
        <f t="shared" si="14"/>
        <v>0.89359999999999995</v>
      </c>
    </row>
    <row r="169" spans="2:16">
      <c r="B169" s="89">
        <v>225</v>
      </c>
      <c r="C169" s="79" t="s">
        <v>65</v>
      </c>
      <c r="D169" s="74">
        <f t="shared" si="11"/>
        <v>5.625</v>
      </c>
      <c r="E169" s="91">
        <v>5.9349999999999996</v>
      </c>
      <c r="F169" s="92">
        <v>5.0200000000000002E-3</v>
      </c>
      <c r="G169" s="88">
        <f t="shared" si="15"/>
        <v>5.9400199999999996</v>
      </c>
      <c r="H169" s="77">
        <v>18.84</v>
      </c>
      <c r="I169" s="79" t="s">
        <v>66</v>
      </c>
      <c r="J169" s="76">
        <f t="shared" si="12"/>
        <v>18.84</v>
      </c>
      <c r="K169" s="77">
        <v>8160</v>
      </c>
      <c r="L169" s="79" t="s">
        <v>64</v>
      </c>
      <c r="M169" s="74">
        <f t="shared" si="13"/>
        <v>0.81600000000000006</v>
      </c>
      <c r="N169" s="77">
        <v>9322</v>
      </c>
      <c r="O169" s="79" t="s">
        <v>64</v>
      </c>
      <c r="P169" s="74">
        <f t="shared" si="14"/>
        <v>0.93219999999999992</v>
      </c>
    </row>
    <row r="170" spans="2:16">
      <c r="B170" s="89">
        <v>250</v>
      </c>
      <c r="C170" s="79" t="s">
        <v>65</v>
      </c>
      <c r="D170" s="74">
        <f t="shared" si="11"/>
        <v>6.25</v>
      </c>
      <c r="E170" s="91">
        <v>5.766</v>
      </c>
      <c r="F170" s="92">
        <v>4.5880000000000001E-3</v>
      </c>
      <c r="G170" s="88">
        <f t="shared" si="15"/>
        <v>5.7705880000000001</v>
      </c>
      <c r="H170" s="77">
        <v>21.05</v>
      </c>
      <c r="I170" s="79" t="s">
        <v>66</v>
      </c>
      <c r="J170" s="76">
        <f t="shared" si="12"/>
        <v>21.05</v>
      </c>
      <c r="K170" s="77">
        <v>8828</v>
      </c>
      <c r="L170" s="79" t="s">
        <v>64</v>
      </c>
      <c r="M170" s="74">
        <f t="shared" si="13"/>
        <v>0.88279999999999992</v>
      </c>
      <c r="N170" s="77">
        <v>9713</v>
      </c>
      <c r="O170" s="79" t="s">
        <v>64</v>
      </c>
      <c r="P170" s="74">
        <f t="shared" si="14"/>
        <v>0.97129999999999994</v>
      </c>
    </row>
    <row r="171" spans="2:16">
      <c r="B171" s="89">
        <v>275</v>
      </c>
      <c r="C171" s="79" t="s">
        <v>65</v>
      </c>
      <c r="D171" s="74">
        <f t="shared" ref="D171:D184" si="16">B171/$C$5</f>
        <v>6.875</v>
      </c>
      <c r="E171" s="91">
        <v>5.61</v>
      </c>
      <c r="F171" s="92">
        <v>4.228E-3</v>
      </c>
      <c r="G171" s="88">
        <f t="shared" si="15"/>
        <v>5.6142280000000007</v>
      </c>
      <c r="H171" s="77">
        <v>23.32</v>
      </c>
      <c r="I171" s="79" t="s">
        <v>66</v>
      </c>
      <c r="J171" s="76">
        <f t="shared" si="12"/>
        <v>23.32</v>
      </c>
      <c r="K171" s="77">
        <v>9482</v>
      </c>
      <c r="L171" s="79" t="s">
        <v>64</v>
      </c>
      <c r="M171" s="74">
        <f t="shared" si="13"/>
        <v>0.94819999999999993</v>
      </c>
      <c r="N171" s="77">
        <v>1.01</v>
      </c>
      <c r="O171" s="78" t="s">
        <v>66</v>
      </c>
      <c r="P171" s="76">
        <f t="shared" ref="P171:P228" si="17">N171</f>
        <v>1.01</v>
      </c>
    </row>
    <row r="172" spans="2:16">
      <c r="B172" s="89">
        <v>300</v>
      </c>
      <c r="C172" s="79" t="s">
        <v>65</v>
      </c>
      <c r="D172" s="74">
        <f t="shared" si="16"/>
        <v>7.5</v>
      </c>
      <c r="E172" s="91">
        <v>5.4630000000000001</v>
      </c>
      <c r="F172" s="92">
        <v>3.9240000000000004E-3</v>
      </c>
      <c r="G172" s="88">
        <f t="shared" si="15"/>
        <v>5.4669239999999997</v>
      </c>
      <c r="H172" s="77">
        <v>25.66</v>
      </c>
      <c r="I172" s="79" t="s">
        <v>66</v>
      </c>
      <c r="J172" s="76">
        <f t="shared" ref="J172:J201" si="18">H172</f>
        <v>25.66</v>
      </c>
      <c r="K172" s="77">
        <v>1.01</v>
      </c>
      <c r="L172" s="78" t="s">
        <v>66</v>
      </c>
      <c r="M172" s="76">
        <f t="shared" ref="M172:M224" si="19">K172</f>
        <v>1.01</v>
      </c>
      <c r="N172" s="77">
        <v>1.05</v>
      </c>
      <c r="O172" s="79" t="s">
        <v>66</v>
      </c>
      <c r="P172" s="76">
        <f t="shared" si="17"/>
        <v>1.05</v>
      </c>
    </row>
    <row r="173" spans="2:16">
      <c r="B173" s="89">
        <v>325</v>
      </c>
      <c r="C173" s="79" t="s">
        <v>65</v>
      </c>
      <c r="D173" s="74">
        <f t="shared" si="16"/>
        <v>8.125</v>
      </c>
      <c r="E173" s="91">
        <v>5.3239999999999998</v>
      </c>
      <c r="F173" s="92">
        <v>3.663E-3</v>
      </c>
      <c r="G173" s="88">
        <f t="shared" si="15"/>
        <v>5.3276630000000003</v>
      </c>
      <c r="H173" s="77">
        <v>28.05</v>
      </c>
      <c r="I173" s="79" t="s">
        <v>66</v>
      </c>
      <c r="J173" s="76">
        <f t="shared" si="18"/>
        <v>28.05</v>
      </c>
      <c r="K173" s="77">
        <v>1.08</v>
      </c>
      <c r="L173" s="79" t="s">
        <v>66</v>
      </c>
      <c r="M173" s="76">
        <f t="shared" si="19"/>
        <v>1.08</v>
      </c>
      <c r="N173" s="77">
        <v>1.0900000000000001</v>
      </c>
      <c r="O173" s="79" t="s">
        <v>66</v>
      </c>
      <c r="P173" s="76">
        <f t="shared" si="17"/>
        <v>1.0900000000000001</v>
      </c>
    </row>
    <row r="174" spans="2:16">
      <c r="B174" s="89">
        <v>350</v>
      </c>
      <c r="C174" s="79" t="s">
        <v>65</v>
      </c>
      <c r="D174" s="74">
        <f t="shared" si="16"/>
        <v>8.75</v>
      </c>
      <c r="E174" s="91">
        <v>5.1920000000000002</v>
      </c>
      <c r="F174" s="92">
        <v>3.437E-3</v>
      </c>
      <c r="G174" s="88">
        <f t="shared" si="15"/>
        <v>5.1954370000000001</v>
      </c>
      <c r="H174" s="77">
        <v>30.51</v>
      </c>
      <c r="I174" s="79" t="s">
        <v>66</v>
      </c>
      <c r="J174" s="76">
        <f t="shared" si="18"/>
        <v>30.51</v>
      </c>
      <c r="K174" s="77">
        <v>1.1399999999999999</v>
      </c>
      <c r="L174" s="79" t="s">
        <v>66</v>
      </c>
      <c r="M174" s="76">
        <f t="shared" si="19"/>
        <v>1.1399999999999999</v>
      </c>
      <c r="N174" s="77">
        <v>1.1299999999999999</v>
      </c>
      <c r="O174" s="79" t="s">
        <v>66</v>
      </c>
      <c r="P174" s="76">
        <f t="shared" si="17"/>
        <v>1.1299999999999999</v>
      </c>
    </row>
    <row r="175" spans="2:16">
      <c r="B175" s="89">
        <v>375</v>
      </c>
      <c r="C175" s="79" t="s">
        <v>65</v>
      </c>
      <c r="D175" s="74">
        <f t="shared" si="16"/>
        <v>9.375</v>
      </c>
      <c r="E175" s="91">
        <v>5.0659999999999998</v>
      </c>
      <c r="F175" s="92">
        <v>3.238E-3</v>
      </c>
      <c r="G175" s="88">
        <f t="shared" si="15"/>
        <v>5.0692379999999995</v>
      </c>
      <c r="H175" s="77">
        <v>33.03</v>
      </c>
      <c r="I175" s="79" t="s">
        <v>66</v>
      </c>
      <c r="J175" s="76">
        <f t="shared" si="18"/>
        <v>33.03</v>
      </c>
      <c r="K175" s="77">
        <v>1.2</v>
      </c>
      <c r="L175" s="79" t="s">
        <v>66</v>
      </c>
      <c r="M175" s="76">
        <f t="shared" si="19"/>
        <v>1.2</v>
      </c>
      <c r="N175" s="77">
        <v>1.18</v>
      </c>
      <c r="O175" s="79" t="s">
        <v>66</v>
      </c>
      <c r="P175" s="76">
        <f t="shared" si="17"/>
        <v>1.18</v>
      </c>
    </row>
    <row r="176" spans="2:16">
      <c r="B176" s="89">
        <v>400</v>
      </c>
      <c r="C176" s="79" t="s">
        <v>65</v>
      </c>
      <c r="D176" s="74">
        <f t="shared" si="16"/>
        <v>10</v>
      </c>
      <c r="E176" s="91">
        <v>4.9450000000000003</v>
      </c>
      <c r="F176" s="92">
        <v>3.0620000000000001E-3</v>
      </c>
      <c r="G176" s="88">
        <f t="shared" si="15"/>
        <v>4.9480620000000002</v>
      </c>
      <c r="H176" s="77">
        <v>35.61</v>
      </c>
      <c r="I176" s="79" t="s">
        <v>66</v>
      </c>
      <c r="J176" s="76">
        <f t="shared" si="18"/>
        <v>35.61</v>
      </c>
      <c r="K176" s="77">
        <v>1.27</v>
      </c>
      <c r="L176" s="79" t="s">
        <v>66</v>
      </c>
      <c r="M176" s="76">
        <f t="shared" si="19"/>
        <v>1.27</v>
      </c>
      <c r="N176" s="77">
        <v>1.22</v>
      </c>
      <c r="O176" s="79" t="s">
        <v>66</v>
      </c>
      <c r="P176" s="76">
        <f t="shared" si="17"/>
        <v>1.22</v>
      </c>
    </row>
    <row r="177" spans="1:16">
      <c r="A177" s="4"/>
      <c r="B177" s="89">
        <v>450</v>
      </c>
      <c r="C177" s="79" t="s">
        <v>65</v>
      </c>
      <c r="D177" s="74">
        <f t="shared" si="16"/>
        <v>11.25</v>
      </c>
      <c r="E177" s="91">
        <v>4.7169999999999996</v>
      </c>
      <c r="F177" s="92">
        <v>2.7659999999999998E-3</v>
      </c>
      <c r="G177" s="88">
        <f t="shared" si="15"/>
        <v>4.7197659999999999</v>
      </c>
      <c r="H177" s="77">
        <v>40.96</v>
      </c>
      <c r="I177" s="79" t="s">
        <v>66</v>
      </c>
      <c r="J177" s="76">
        <f t="shared" si="18"/>
        <v>40.96</v>
      </c>
      <c r="K177" s="77">
        <v>1.49</v>
      </c>
      <c r="L177" s="79" t="s">
        <v>66</v>
      </c>
      <c r="M177" s="76">
        <f t="shared" si="19"/>
        <v>1.49</v>
      </c>
      <c r="N177" s="77">
        <v>1.31</v>
      </c>
      <c r="O177" s="79" t="s">
        <v>66</v>
      </c>
      <c r="P177" s="76">
        <f t="shared" si="17"/>
        <v>1.31</v>
      </c>
    </row>
    <row r="178" spans="1:16">
      <c r="B178" s="77">
        <v>500</v>
      </c>
      <c r="C178" s="79" t="s">
        <v>65</v>
      </c>
      <c r="D178" s="74">
        <f t="shared" si="16"/>
        <v>12.5</v>
      </c>
      <c r="E178" s="91">
        <v>4.5039999999999996</v>
      </c>
      <c r="F178" s="92">
        <v>2.5240000000000002E-3</v>
      </c>
      <c r="G178" s="88">
        <f t="shared" si="15"/>
        <v>4.5065239999999998</v>
      </c>
      <c r="H178" s="77">
        <v>46.57</v>
      </c>
      <c r="I178" s="79" t="s">
        <v>66</v>
      </c>
      <c r="J178" s="76">
        <f t="shared" si="18"/>
        <v>46.57</v>
      </c>
      <c r="K178" s="77">
        <v>1.7</v>
      </c>
      <c r="L178" s="79" t="s">
        <v>66</v>
      </c>
      <c r="M178" s="76">
        <f t="shared" si="19"/>
        <v>1.7</v>
      </c>
      <c r="N178" s="77">
        <v>1.4</v>
      </c>
      <c r="O178" s="79" t="s">
        <v>66</v>
      </c>
      <c r="P178" s="76">
        <f t="shared" si="17"/>
        <v>1.4</v>
      </c>
    </row>
    <row r="179" spans="1:16">
      <c r="B179" s="89">
        <v>550</v>
      </c>
      <c r="C179" s="90" t="s">
        <v>65</v>
      </c>
      <c r="D179" s="74">
        <f t="shared" si="16"/>
        <v>13.75</v>
      </c>
      <c r="E179" s="91">
        <v>4.3049999999999997</v>
      </c>
      <c r="F179" s="92">
        <v>2.323E-3</v>
      </c>
      <c r="G179" s="88">
        <f t="shared" si="15"/>
        <v>4.3073229999999993</v>
      </c>
      <c r="H179" s="77">
        <v>52.45</v>
      </c>
      <c r="I179" s="79" t="s">
        <v>66</v>
      </c>
      <c r="J179" s="76">
        <f t="shared" si="18"/>
        <v>52.45</v>
      </c>
      <c r="K179" s="77">
        <v>1.91</v>
      </c>
      <c r="L179" s="79" t="s">
        <v>66</v>
      </c>
      <c r="M179" s="76">
        <f t="shared" si="19"/>
        <v>1.91</v>
      </c>
      <c r="N179" s="77">
        <v>1.5</v>
      </c>
      <c r="O179" s="79" t="s">
        <v>66</v>
      </c>
      <c r="P179" s="76">
        <f t="shared" si="17"/>
        <v>1.5</v>
      </c>
    </row>
    <row r="180" spans="1:16">
      <c r="B180" s="89">
        <v>600</v>
      </c>
      <c r="C180" s="90" t="s">
        <v>65</v>
      </c>
      <c r="D180" s="74">
        <f t="shared" si="16"/>
        <v>15</v>
      </c>
      <c r="E180" s="91">
        <v>4.1189999999999998</v>
      </c>
      <c r="F180" s="92">
        <v>2.1540000000000001E-3</v>
      </c>
      <c r="G180" s="88">
        <f t="shared" si="15"/>
        <v>4.1211539999999998</v>
      </c>
      <c r="H180" s="77">
        <v>58.59</v>
      </c>
      <c r="I180" s="79" t="s">
        <v>66</v>
      </c>
      <c r="J180" s="76">
        <f t="shared" si="18"/>
        <v>58.59</v>
      </c>
      <c r="K180" s="77">
        <v>2.11</v>
      </c>
      <c r="L180" s="79" t="s">
        <v>66</v>
      </c>
      <c r="M180" s="76">
        <f t="shared" si="19"/>
        <v>2.11</v>
      </c>
      <c r="N180" s="77">
        <v>1.6</v>
      </c>
      <c r="O180" s="79" t="s">
        <v>66</v>
      </c>
      <c r="P180" s="76">
        <f t="shared" si="17"/>
        <v>1.6</v>
      </c>
    </row>
    <row r="181" spans="1:16">
      <c r="B181" s="89">
        <v>650</v>
      </c>
      <c r="C181" s="90" t="s">
        <v>65</v>
      </c>
      <c r="D181" s="74">
        <f t="shared" si="16"/>
        <v>16.25</v>
      </c>
      <c r="E181" s="91">
        <v>3.9449999999999998</v>
      </c>
      <c r="F181" s="92">
        <v>2.0079999999999998E-3</v>
      </c>
      <c r="G181" s="88">
        <f t="shared" si="15"/>
        <v>3.9470079999999998</v>
      </c>
      <c r="H181" s="77">
        <v>65</v>
      </c>
      <c r="I181" s="79" t="s">
        <v>66</v>
      </c>
      <c r="J181" s="76">
        <f t="shared" si="18"/>
        <v>65</v>
      </c>
      <c r="K181" s="77">
        <v>2.31</v>
      </c>
      <c r="L181" s="79" t="s">
        <v>66</v>
      </c>
      <c r="M181" s="76">
        <f t="shared" si="19"/>
        <v>2.31</v>
      </c>
      <c r="N181" s="77">
        <v>1.7</v>
      </c>
      <c r="O181" s="79" t="s">
        <v>66</v>
      </c>
      <c r="P181" s="76">
        <f t="shared" si="17"/>
        <v>1.7</v>
      </c>
    </row>
    <row r="182" spans="1:16">
      <c r="B182" s="89">
        <v>700</v>
      </c>
      <c r="C182" s="90" t="s">
        <v>65</v>
      </c>
      <c r="D182" s="74">
        <f t="shared" si="16"/>
        <v>17.5</v>
      </c>
      <c r="E182" s="91">
        <v>3.7839999999999998</v>
      </c>
      <c r="F182" s="92">
        <v>1.882E-3</v>
      </c>
      <c r="G182" s="88">
        <f t="shared" si="15"/>
        <v>3.785882</v>
      </c>
      <c r="H182" s="77">
        <v>71.7</v>
      </c>
      <c r="I182" s="79" t="s">
        <v>66</v>
      </c>
      <c r="J182" s="76">
        <f t="shared" si="18"/>
        <v>71.7</v>
      </c>
      <c r="K182" s="77">
        <v>2.52</v>
      </c>
      <c r="L182" s="79" t="s">
        <v>66</v>
      </c>
      <c r="M182" s="76">
        <f t="shared" si="19"/>
        <v>2.52</v>
      </c>
      <c r="N182" s="77">
        <v>1.81</v>
      </c>
      <c r="O182" s="79" t="s">
        <v>66</v>
      </c>
      <c r="P182" s="76">
        <f t="shared" si="17"/>
        <v>1.81</v>
      </c>
    </row>
    <row r="183" spans="1:16">
      <c r="B183" s="89">
        <v>800</v>
      </c>
      <c r="C183" s="90" t="s">
        <v>65</v>
      </c>
      <c r="D183" s="74">
        <f t="shared" si="16"/>
        <v>20</v>
      </c>
      <c r="E183" s="91">
        <v>3.4950000000000001</v>
      </c>
      <c r="F183" s="92">
        <v>1.6750000000000001E-3</v>
      </c>
      <c r="G183" s="88">
        <f t="shared" si="15"/>
        <v>3.4966750000000002</v>
      </c>
      <c r="H183" s="77">
        <v>85.93</v>
      </c>
      <c r="I183" s="79" t="s">
        <v>66</v>
      </c>
      <c r="J183" s="76">
        <f t="shared" si="18"/>
        <v>85.93</v>
      </c>
      <c r="K183" s="77">
        <v>3.25</v>
      </c>
      <c r="L183" s="79" t="s">
        <v>66</v>
      </c>
      <c r="M183" s="76">
        <f t="shared" si="19"/>
        <v>3.25</v>
      </c>
      <c r="N183" s="77">
        <v>2.04</v>
      </c>
      <c r="O183" s="79" t="s">
        <v>66</v>
      </c>
      <c r="P183" s="76">
        <f t="shared" si="17"/>
        <v>2.04</v>
      </c>
    </row>
    <row r="184" spans="1:16">
      <c r="B184" s="89">
        <v>900</v>
      </c>
      <c r="C184" s="90" t="s">
        <v>65</v>
      </c>
      <c r="D184" s="74">
        <f t="shared" si="16"/>
        <v>22.5</v>
      </c>
      <c r="E184" s="91">
        <v>3.2509999999999999</v>
      </c>
      <c r="F184" s="92">
        <v>1.5100000000000001E-3</v>
      </c>
      <c r="G184" s="88">
        <f t="shared" si="15"/>
        <v>3.25251</v>
      </c>
      <c r="H184" s="77">
        <v>101.28</v>
      </c>
      <c r="I184" s="79" t="s">
        <v>66</v>
      </c>
      <c r="J184" s="76">
        <f t="shared" si="18"/>
        <v>101.28</v>
      </c>
      <c r="K184" s="77">
        <v>3.93</v>
      </c>
      <c r="L184" s="79" t="s">
        <v>66</v>
      </c>
      <c r="M184" s="76">
        <f t="shared" si="19"/>
        <v>3.93</v>
      </c>
      <c r="N184" s="77">
        <v>2.2799999999999998</v>
      </c>
      <c r="O184" s="79" t="s">
        <v>66</v>
      </c>
      <c r="P184" s="76">
        <f t="shared" si="17"/>
        <v>2.2799999999999998</v>
      </c>
    </row>
    <row r="185" spans="1:16">
      <c r="B185" s="89">
        <v>1</v>
      </c>
      <c r="C185" s="93" t="s">
        <v>67</v>
      </c>
      <c r="D185" s="74">
        <f t="shared" ref="D185:D228" si="20">B185*1000/$C$5</f>
        <v>25</v>
      </c>
      <c r="E185" s="91">
        <v>3.048</v>
      </c>
      <c r="F185" s="92">
        <v>1.377E-3</v>
      </c>
      <c r="G185" s="88">
        <f t="shared" si="15"/>
        <v>3.0493770000000002</v>
      </c>
      <c r="H185" s="77">
        <v>117.71</v>
      </c>
      <c r="I185" s="79" t="s">
        <v>66</v>
      </c>
      <c r="J185" s="76">
        <f t="shared" si="18"/>
        <v>117.71</v>
      </c>
      <c r="K185" s="77">
        <v>4.5999999999999996</v>
      </c>
      <c r="L185" s="79" t="s">
        <v>66</v>
      </c>
      <c r="M185" s="76">
        <f t="shared" si="19"/>
        <v>4.5999999999999996</v>
      </c>
      <c r="N185" s="77">
        <v>2.54</v>
      </c>
      <c r="O185" s="79" t="s">
        <v>66</v>
      </c>
      <c r="P185" s="76">
        <f t="shared" si="17"/>
        <v>2.54</v>
      </c>
    </row>
    <row r="186" spans="1:16">
      <c r="B186" s="89">
        <v>1.1000000000000001</v>
      </c>
      <c r="C186" s="90" t="s">
        <v>67</v>
      </c>
      <c r="D186" s="74">
        <f t="shared" si="20"/>
        <v>27.5</v>
      </c>
      <c r="E186" s="91">
        <v>2.883</v>
      </c>
      <c r="F186" s="92">
        <v>1.266E-3</v>
      </c>
      <c r="G186" s="88">
        <f t="shared" si="15"/>
        <v>2.8842660000000002</v>
      </c>
      <c r="H186" s="77">
        <v>135.16999999999999</v>
      </c>
      <c r="I186" s="79" t="s">
        <v>66</v>
      </c>
      <c r="J186" s="76">
        <f t="shared" si="18"/>
        <v>135.16999999999999</v>
      </c>
      <c r="K186" s="77">
        <v>5.25</v>
      </c>
      <c r="L186" s="79" t="s">
        <v>66</v>
      </c>
      <c r="M186" s="76">
        <f t="shared" si="19"/>
        <v>5.25</v>
      </c>
      <c r="N186" s="77">
        <v>2.81</v>
      </c>
      <c r="O186" s="79" t="s">
        <v>66</v>
      </c>
      <c r="P186" s="76">
        <f t="shared" si="17"/>
        <v>2.81</v>
      </c>
    </row>
    <row r="187" spans="1:16">
      <c r="B187" s="89">
        <v>1.2</v>
      </c>
      <c r="C187" s="90" t="s">
        <v>67</v>
      </c>
      <c r="D187" s="74">
        <f t="shared" si="20"/>
        <v>30</v>
      </c>
      <c r="E187" s="91">
        <v>2.7530000000000001</v>
      </c>
      <c r="F187" s="92">
        <v>1.1720000000000001E-3</v>
      </c>
      <c r="G187" s="88">
        <f t="shared" si="15"/>
        <v>2.7541720000000001</v>
      </c>
      <c r="H187" s="77">
        <v>153.54</v>
      </c>
      <c r="I187" s="79" t="s">
        <v>66</v>
      </c>
      <c r="J187" s="76">
        <f t="shared" si="18"/>
        <v>153.54</v>
      </c>
      <c r="K187" s="77">
        <v>5.88</v>
      </c>
      <c r="L187" s="79" t="s">
        <v>66</v>
      </c>
      <c r="M187" s="76">
        <f t="shared" si="19"/>
        <v>5.88</v>
      </c>
      <c r="N187" s="77">
        <v>3.1</v>
      </c>
      <c r="O187" s="79" t="s">
        <v>66</v>
      </c>
      <c r="P187" s="76">
        <f t="shared" si="17"/>
        <v>3.1</v>
      </c>
    </row>
    <row r="188" spans="1:16">
      <c r="B188" s="89">
        <v>1.3</v>
      </c>
      <c r="C188" s="90" t="s">
        <v>67</v>
      </c>
      <c r="D188" s="74">
        <f t="shared" si="20"/>
        <v>32.5</v>
      </c>
      <c r="E188" s="91">
        <v>2.6160000000000001</v>
      </c>
      <c r="F188" s="92">
        <v>1.0920000000000001E-3</v>
      </c>
      <c r="G188" s="88">
        <f t="shared" si="15"/>
        <v>2.617092</v>
      </c>
      <c r="H188" s="77">
        <v>172.82</v>
      </c>
      <c r="I188" s="79" t="s">
        <v>66</v>
      </c>
      <c r="J188" s="76">
        <f t="shared" si="18"/>
        <v>172.82</v>
      </c>
      <c r="K188" s="77">
        <v>6.51</v>
      </c>
      <c r="L188" s="79" t="s">
        <v>66</v>
      </c>
      <c r="M188" s="76">
        <f t="shared" si="19"/>
        <v>6.51</v>
      </c>
      <c r="N188" s="77">
        <v>3.4</v>
      </c>
      <c r="O188" s="79" t="s">
        <v>66</v>
      </c>
      <c r="P188" s="76">
        <f t="shared" si="17"/>
        <v>3.4</v>
      </c>
    </row>
    <row r="189" spans="1:16">
      <c r="B189" s="89">
        <v>1.4</v>
      </c>
      <c r="C189" s="90" t="s">
        <v>67</v>
      </c>
      <c r="D189" s="74">
        <f t="shared" si="20"/>
        <v>35</v>
      </c>
      <c r="E189" s="91">
        <v>2.4950000000000001</v>
      </c>
      <c r="F189" s="92">
        <v>1.023E-3</v>
      </c>
      <c r="G189" s="88">
        <f t="shared" si="15"/>
        <v>2.4960230000000001</v>
      </c>
      <c r="H189" s="77">
        <v>193.07</v>
      </c>
      <c r="I189" s="79" t="s">
        <v>66</v>
      </c>
      <c r="J189" s="76">
        <f t="shared" si="18"/>
        <v>193.07</v>
      </c>
      <c r="K189" s="77">
        <v>7.15</v>
      </c>
      <c r="L189" s="79" t="s">
        <v>66</v>
      </c>
      <c r="M189" s="76">
        <f t="shared" si="19"/>
        <v>7.15</v>
      </c>
      <c r="N189" s="77">
        <v>3.71</v>
      </c>
      <c r="O189" s="79" t="s">
        <v>66</v>
      </c>
      <c r="P189" s="76">
        <f t="shared" si="17"/>
        <v>3.71</v>
      </c>
    </row>
    <row r="190" spans="1:16">
      <c r="B190" s="89">
        <v>1.5</v>
      </c>
      <c r="C190" s="90" t="s">
        <v>67</v>
      </c>
      <c r="D190" s="74">
        <f t="shared" si="20"/>
        <v>37.5</v>
      </c>
      <c r="E190" s="91">
        <v>2.3860000000000001</v>
      </c>
      <c r="F190" s="92">
        <v>9.6230000000000003E-4</v>
      </c>
      <c r="G190" s="88">
        <f t="shared" si="15"/>
        <v>2.3869623</v>
      </c>
      <c r="H190" s="77">
        <v>214.28</v>
      </c>
      <c r="I190" s="79" t="s">
        <v>66</v>
      </c>
      <c r="J190" s="76">
        <f t="shared" si="18"/>
        <v>214.28</v>
      </c>
      <c r="K190" s="77">
        <v>7.78</v>
      </c>
      <c r="L190" s="79" t="s">
        <v>66</v>
      </c>
      <c r="M190" s="76">
        <f t="shared" si="19"/>
        <v>7.78</v>
      </c>
      <c r="N190" s="77">
        <v>4.03</v>
      </c>
      <c r="O190" s="79" t="s">
        <v>66</v>
      </c>
      <c r="P190" s="76">
        <f t="shared" si="17"/>
        <v>4.03</v>
      </c>
    </row>
    <row r="191" spans="1:16">
      <c r="B191" s="89">
        <v>1.6</v>
      </c>
      <c r="C191" s="90" t="s">
        <v>67</v>
      </c>
      <c r="D191" s="74">
        <f t="shared" si="20"/>
        <v>40</v>
      </c>
      <c r="E191" s="91">
        <v>2.2879999999999998</v>
      </c>
      <c r="F191" s="92">
        <v>9.0879999999999997E-4</v>
      </c>
      <c r="G191" s="88">
        <f t="shared" si="15"/>
        <v>2.2889087999999997</v>
      </c>
      <c r="H191" s="77">
        <v>236.43</v>
      </c>
      <c r="I191" s="79" t="s">
        <v>66</v>
      </c>
      <c r="J191" s="76">
        <f t="shared" si="18"/>
        <v>236.43</v>
      </c>
      <c r="K191" s="77">
        <v>8.42</v>
      </c>
      <c r="L191" s="79" t="s">
        <v>66</v>
      </c>
      <c r="M191" s="76">
        <f t="shared" si="19"/>
        <v>8.42</v>
      </c>
      <c r="N191" s="77">
        <v>4.37</v>
      </c>
      <c r="O191" s="79" t="s">
        <v>66</v>
      </c>
      <c r="P191" s="76">
        <f t="shared" si="17"/>
        <v>4.37</v>
      </c>
    </row>
    <row r="192" spans="1:16">
      <c r="B192" s="89">
        <v>1.7</v>
      </c>
      <c r="C192" s="90" t="s">
        <v>67</v>
      </c>
      <c r="D192" s="74">
        <f t="shared" si="20"/>
        <v>42.5</v>
      </c>
      <c r="E192" s="91">
        <v>2.1989999999999998</v>
      </c>
      <c r="F192" s="92">
        <v>8.6129999999999996E-4</v>
      </c>
      <c r="G192" s="88">
        <f t="shared" si="15"/>
        <v>2.1998612999999998</v>
      </c>
      <c r="H192" s="77">
        <v>259.5</v>
      </c>
      <c r="I192" s="79" t="s">
        <v>66</v>
      </c>
      <c r="J192" s="76">
        <f t="shared" si="18"/>
        <v>259.5</v>
      </c>
      <c r="K192" s="77">
        <v>9.07</v>
      </c>
      <c r="L192" s="79" t="s">
        <v>66</v>
      </c>
      <c r="M192" s="76">
        <f t="shared" si="19"/>
        <v>9.07</v>
      </c>
      <c r="N192" s="77">
        <v>4.72</v>
      </c>
      <c r="O192" s="79" t="s">
        <v>66</v>
      </c>
      <c r="P192" s="76">
        <f t="shared" si="17"/>
        <v>4.72</v>
      </c>
    </row>
    <row r="193" spans="2:16">
      <c r="B193" s="89">
        <v>1.8</v>
      </c>
      <c r="C193" s="90" t="s">
        <v>67</v>
      </c>
      <c r="D193" s="74">
        <f t="shared" si="20"/>
        <v>45</v>
      </c>
      <c r="E193" s="91">
        <v>2.1179999999999999</v>
      </c>
      <c r="F193" s="92">
        <v>8.1859999999999995E-4</v>
      </c>
      <c r="G193" s="88">
        <f t="shared" si="15"/>
        <v>2.1188186</v>
      </c>
      <c r="H193" s="77">
        <v>283.47000000000003</v>
      </c>
      <c r="I193" s="79" t="s">
        <v>66</v>
      </c>
      <c r="J193" s="76">
        <f t="shared" si="18"/>
        <v>283.47000000000003</v>
      </c>
      <c r="K193" s="77">
        <v>9.7100000000000009</v>
      </c>
      <c r="L193" s="79" t="s">
        <v>66</v>
      </c>
      <c r="M193" s="76">
        <f t="shared" si="19"/>
        <v>9.7100000000000009</v>
      </c>
      <c r="N193" s="77">
        <v>5.08</v>
      </c>
      <c r="O193" s="79" t="s">
        <v>66</v>
      </c>
      <c r="P193" s="76">
        <f t="shared" si="17"/>
        <v>5.08</v>
      </c>
    </row>
    <row r="194" spans="2:16">
      <c r="B194" s="89">
        <v>2</v>
      </c>
      <c r="C194" s="90" t="s">
        <v>67</v>
      </c>
      <c r="D194" s="74">
        <f t="shared" si="20"/>
        <v>50</v>
      </c>
      <c r="E194" s="91">
        <v>1.972</v>
      </c>
      <c r="F194" s="92">
        <v>7.4549999999999996E-4</v>
      </c>
      <c r="G194" s="88">
        <f t="shared" si="15"/>
        <v>1.9727455</v>
      </c>
      <c r="H194" s="77">
        <v>334.13</v>
      </c>
      <c r="I194" s="79" t="s">
        <v>66</v>
      </c>
      <c r="J194" s="76">
        <f t="shared" si="18"/>
        <v>334.13</v>
      </c>
      <c r="K194" s="77">
        <v>12.14</v>
      </c>
      <c r="L194" s="79" t="s">
        <v>66</v>
      </c>
      <c r="M194" s="76">
        <f t="shared" si="19"/>
        <v>12.14</v>
      </c>
      <c r="N194" s="77">
        <v>5.84</v>
      </c>
      <c r="O194" s="79" t="s">
        <v>66</v>
      </c>
      <c r="P194" s="76">
        <f t="shared" si="17"/>
        <v>5.84</v>
      </c>
    </row>
    <row r="195" spans="2:16">
      <c r="B195" s="89">
        <v>2.25</v>
      </c>
      <c r="C195" s="90" t="s">
        <v>67</v>
      </c>
      <c r="D195" s="74">
        <f t="shared" si="20"/>
        <v>56.25</v>
      </c>
      <c r="E195" s="91">
        <v>1.8149999999999999</v>
      </c>
      <c r="F195" s="92">
        <v>6.713E-4</v>
      </c>
      <c r="G195" s="88">
        <f t="shared" si="15"/>
        <v>1.8156713</v>
      </c>
      <c r="H195" s="77">
        <v>402.53</v>
      </c>
      <c r="I195" s="79" t="s">
        <v>66</v>
      </c>
      <c r="J195" s="76">
        <f t="shared" si="18"/>
        <v>402.53</v>
      </c>
      <c r="K195" s="77">
        <v>15.6</v>
      </c>
      <c r="L195" s="79" t="s">
        <v>66</v>
      </c>
      <c r="M195" s="76">
        <f t="shared" si="19"/>
        <v>15.6</v>
      </c>
      <c r="N195" s="77">
        <v>6.86</v>
      </c>
      <c r="O195" s="79" t="s">
        <v>66</v>
      </c>
      <c r="P195" s="76">
        <f t="shared" si="17"/>
        <v>6.86</v>
      </c>
    </row>
    <row r="196" spans="2:16">
      <c r="B196" s="89">
        <v>2.5</v>
      </c>
      <c r="C196" s="90" t="s">
        <v>67</v>
      </c>
      <c r="D196" s="74">
        <f t="shared" si="20"/>
        <v>62.5</v>
      </c>
      <c r="E196" s="91">
        <v>1.6859999999999999</v>
      </c>
      <c r="F196" s="92">
        <v>6.1109999999999995E-4</v>
      </c>
      <c r="G196" s="88">
        <f t="shared" si="15"/>
        <v>1.6866110999999999</v>
      </c>
      <c r="H196" s="77">
        <v>476.51</v>
      </c>
      <c r="I196" s="79" t="s">
        <v>66</v>
      </c>
      <c r="J196" s="76">
        <f t="shared" si="18"/>
        <v>476.51</v>
      </c>
      <c r="K196" s="77">
        <v>18.87</v>
      </c>
      <c r="L196" s="79" t="s">
        <v>66</v>
      </c>
      <c r="M196" s="76">
        <f t="shared" si="19"/>
        <v>18.87</v>
      </c>
      <c r="N196" s="77">
        <v>7.95</v>
      </c>
      <c r="O196" s="79" t="s">
        <v>66</v>
      </c>
      <c r="P196" s="76">
        <f t="shared" si="17"/>
        <v>7.95</v>
      </c>
    </row>
    <row r="197" spans="2:16">
      <c r="B197" s="89">
        <v>2.75</v>
      </c>
      <c r="C197" s="90" t="s">
        <v>67</v>
      </c>
      <c r="D197" s="74">
        <f t="shared" si="20"/>
        <v>68.75</v>
      </c>
      <c r="E197" s="91">
        <v>1.577</v>
      </c>
      <c r="F197" s="92">
        <v>5.6119999999999998E-4</v>
      </c>
      <c r="G197" s="88">
        <f t="shared" si="15"/>
        <v>1.5775611999999999</v>
      </c>
      <c r="H197" s="77">
        <v>555.88</v>
      </c>
      <c r="I197" s="79" t="s">
        <v>66</v>
      </c>
      <c r="J197" s="76">
        <f t="shared" si="18"/>
        <v>555.88</v>
      </c>
      <c r="K197" s="77">
        <v>22.04</v>
      </c>
      <c r="L197" s="79" t="s">
        <v>66</v>
      </c>
      <c r="M197" s="76">
        <f t="shared" si="19"/>
        <v>22.04</v>
      </c>
      <c r="N197" s="77">
        <v>9.11</v>
      </c>
      <c r="O197" s="79" t="s">
        <v>66</v>
      </c>
      <c r="P197" s="76">
        <f t="shared" si="17"/>
        <v>9.11</v>
      </c>
    </row>
    <row r="198" spans="2:16">
      <c r="B198" s="89">
        <v>3</v>
      </c>
      <c r="C198" s="90" t="s">
        <v>67</v>
      </c>
      <c r="D198" s="74">
        <f t="shared" si="20"/>
        <v>75</v>
      </c>
      <c r="E198" s="91">
        <v>1.484</v>
      </c>
      <c r="F198" s="92">
        <v>5.1920000000000004E-4</v>
      </c>
      <c r="G198" s="88">
        <f t="shared" si="15"/>
        <v>1.4845192</v>
      </c>
      <c r="H198" s="77">
        <v>640.48</v>
      </c>
      <c r="I198" s="79" t="s">
        <v>66</v>
      </c>
      <c r="J198" s="76">
        <f t="shared" si="18"/>
        <v>640.48</v>
      </c>
      <c r="K198" s="77">
        <v>25.16</v>
      </c>
      <c r="L198" s="79" t="s">
        <v>66</v>
      </c>
      <c r="M198" s="76">
        <f t="shared" si="19"/>
        <v>25.16</v>
      </c>
      <c r="N198" s="77">
        <v>10.33</v>
      </c>
      <c r="O198" s="79" t="s">
        <v>66</v>
      </c>
      <c r="P198" s="76">
        <f t="shared" si="17"/>
        <v>10.33</v>
      </c>
    </row>
    <row r="199" spans="2:16">
      <c r="B199" s="89">
        <v>3.25</v>
      </c>
      <c r="C199" s="90" t="s">
        <v>67</v>
      </c>
      <c r="D199" s="74">
        <f t="shared" si="20"/>
        <v>81.25</v>
      </c>
      <c r="E199" s="91">
        <v>1.403</v>
      </c>
      <c r="F199" s="92">
        <v>4.8339999999999999E-4</v>
      </c>
      <c r="G199" s="88">
        <f t="shared" si="15"/>
        <v>1.4034834</v>
      </c>
      <c r="H199" s="77">
        <v>730.16</v>
      </c>
      <c r="I199" s="79" t="s">
        <v>66</v>
      </c>
      <c r="J199" s="76">
        <f t="shared" si="18"/>
        <v>730.16</v>
      </c>
      <c r="K199" s="77">
        <v>28.27</v>
      </c>
      <c r="L199" s="79" t="s">
        <v>66</v>
      </c>
      <c r="M199" s="76">
        <f t="shared" si="19"/>
        <v>28.27</v>
      </c>
      <c r="N199" s="77">
        <v>11.62</v>
      </c>
      <c r="O199" s="79" t="s">
        <v>66</v>
      </c>
      <c r="P199" s="76">
        <f t="shared" si="17"/>
        <v>11.62</v>
      </c>
    </row>
    <row r="200" spans="2:16">
      <c r="B200" s="89">
        <v>3.5</v>
      </c>
      <c r="C200" s="90" t="s">
        <v>67</v>
      </c>
      <c r="D200" s="74">
        <f t="shared" si="20"/>
        <v>87.5</v>
      </c>
      <c r="E200" s="91">
        <v>1.333</v>
      </c>
      <c r="F200" s="92">
        <v>4.5229999999999999E-4</v>
      </c>
      <c r="G200" s="88">
        <f t="shared" si="15"/>
        <v>1.3334523</v>
      </c>
      <c r="H200" s="77">
        <v>824.77</v>
      </c>
      <c r="I200" s="79" t="s">
        <v>66</v>
      </c>
      <c r="J200" s="76">
        <f t="shared" si="18"/>
        <v>824.77</v>
      </c>
      <c r="K200" s="77">
        <v>31.38</v>
      </c>
      <c r="L200" s="79" t="s">
        <v>66</v>
      </c>
      <c r="M200" s="76">
        <f t="shared" si="19"/>
        <v>31.38</v>
      </c>
      <c r="N200" s="77">
        <v>12.97</v>
      </c>
      <c r="O200" s="79" t="s">
        <v>66</v>
      </c>
      <c r="P200" s="76">
        <f t="shared" si="17"/>
        <v>12.97</v>
      </c>
    </row>
    <row r="201" spans="2:16">
      <c r="B201" s="89">
        <v>3.75</v>
      </c>
      <c r="C201" s="90" t="s">
        <v>67</v>
      </c>
      <c r="D201" s="74">
        <f t="shared" si="20"/>
        <v>93.75</v>
      </c>
      <c r="E201" s="91">
        <v>1.2709999999999999</v>
      </c>
      <c r="F201" s="92">
        <v>4.2519999999999998E-4</v>
      </c>
      <c r="G201" s="88">
        <f t="shared" si="15"/>
        <v>1.2714251999999999</v>
      </c>
      <c r="H201" s="77">
        <v>924.18</v>
      </c>
      <c r="I201" s="79" t="s">
        <v>66</v>
      </c>
      <c r="J201" s="76">
        <f t="shared" si="18"/>
        <v>924.18</v>
      </c>
      <c r="K201" s="77">
        <v>34.49</v>
      </c>
      <c r="L201" s="79" t="s">
        <v>66</v>
      </c>
      <c r="M201" s="76">
        <f t="shared" si="19"/>
        <v>34.49</v>
      </c>
      <c r="N201" s="77">
        <v>14.38</v>
      </c>
      <c r="O201" s="79" t="s">
        <v>66</v>
      </c>
      <c r="P201" s="76">
        <f t="shared" si="17"/>
        <v>14.38</v>
      </c>
    </row>
    <row r="202" spans="2:16">
      <c r="B202" s="89">
        <v>4</v>
      </c>
      <c r="C202" s="90" t="s">
        <v>67</v>
      </c>
      <c r="D202" s="74">
        <f t="shared" si="20"/>
        <v>100</v>
      </c>
      <c r="E202" s="91">
        <v>1.216</v>
      </c>
      <c r="F202" s="92">
        <v>4.013E-4</v>
      </c>
      <c r="G202" s="88">
        <f t="shared" si="15"/>
        <v>1.2164013</v>
      </c>
      <c r="H202" s="77">
        <v>1.03</v>
      </c>
      <c r="I202" s="78" t="s">
        <v>12</v>
      </c>
      <c r="J202" s="80">
        <f t="shared" ref="J202:J228" si="21">H202*1000</f>
        <v>1030</v>
      </c>
      <c r="K202" s="77">
        <v>37.61</v>
      </c>
      <c r="L202" s="79" t="s">
        <v>66</v>
      </c>
      <c r="M202" s="76">
        <f t="shared" si="19"/>
        <v>37.61</v>
      </c>
      <c r="N202" s="77">
        <v>15.85</v>
      </c>
      <c r="O202" s="79" t="s">
        <v>66</v>
      </c>
      <c r="P202" s="76">
        <f t="shared" si="17"/>
        <v>15.85</v>
      </c>
    </row>
    <row r="203" spans="2:16">
      <c r="B203" s="89">
        <v>4.5</v>
      </c>
      <c r="C203" s="90" t="s">
        <v>67</v>
      </c>
      <c r="D203" s="74">
        <f t="shared" si="20"/>
        <v>112.5</v>
      </c>
      <c r="E203" s="91">
        <v>1.1220000000000001</v>
      </c>
      <c r="F203" s="92">
        <v>3.6099999999999999E-4</v>
      </c>
      <c r="G203" s="88">
        <f t="shared" si="15"/>
        <v>1.1223610000000002</v>
      </c>
      <c r="H203" s="77">
        <v>1.25</v>
      </c>
      <c r="I203" s="79" t="s">
        <v>12</v>
      </c>
      <c r="J203" s="80">
        <f t="shared" si="21"/>
        <v>1250</v>
      </c>
      <c r="K203" s="77">
        <v>49.15</v>
      </c>
      <c r="L203" s="79" t="s">
        <v>66</v>
      </c>
      <c r="M203" s="76">
        <f t="shared" si="19"/>
        <v>49.15</v>
      </c>
      <c r="N203" s="77">
        <v>18.96</v>
      </c>
      <c r="O203" s="79" t="s">
        <v>66</v>
      </c>
      <c r="P203" s="76">
        <f t="shared" si="17"/>
        <v>18.96</v>
      </c>
    </row>
    <row r="204" spans="2:16">
      <c r="B204" s="89">
        <v>5</v>
      </c>
      <c r="C204" s="90" t="s">
        <v>67</v>
      </c>
      <c r="D204" s="74">
        <f t="shared" si="20"/>
        <v>125</v>
      </c>
      <c r="E204" s="91">
        <v>1.046</v>
      </c>
      <c r="F204" s="92">
        <v>3.2840000000000001E-4</v>
      </c>
      <c r="G204" s="88">
        <f t="shared" si="15"/>
        <v>1.0463283999999999</v>
      </c>
      <c r="H204" s="77">
        <v>1.49</v>
      </c>
      <c r="I204" s="79" t="s">
        <v>12</v>
      </c>
      <c r="J204" s="80">
        <f t="shared" si="21"/>
        <v>1490</v>
      </c>
      <c r="K204" s="77">
        <v>59.85</v>
      </c>
      <c r="L204" s="79" t="s">
        <v>66</v>
      </c>
      <c r="M204" s="76">
        <f t="shared" si="19"/>
        <v>59.85</v>
      </c>
      <c r="N204" s="77">
        <v>22.27</v>
      </c>
      <c r="O204" s="79" t="s">
        <v>66</v>
      </c>
      <c r="P204" s="76">
        <f t="shared" si="17"/>
        <v>22.27</v>
      </c>
    </row>
    <row r="205" spans="2:16">
      <c r="B205" s="89">
        <v>5.5</v>
      </c>
      <c r="C205" s="90" t="s">
        <v>67</v>
      </c>
      <c r="D205" s="74">
        <f t="shared" si="20"/>
        <v>137.5</v>
      </c>
      <c r="E205" s="91">
        <v>0.98199999999999998</v>
      </c>
      <c r="F205" s="92">
        <v>3.0140000000000001E-4</v>
      </c>
      <c r="G205" s="88">
        <f t="shared" si="15"/>
        <v>0.98230139999999999</v>
      </c>
      <c r="H205" s="77">
        <v>1.74</v>
      </c>
      <c r="I205" s="79" t="s">
        <v>12</v>
      </c>
      <c r="J205" s="80">
        <f t="shared" si="21"/>
        <v>1740</v>
      </c>
      <c r="K205" s="77">
        <v>70.12</v>
      </c>
      <c r="L205" s="79" t="s">
        <v>66</v>
      </c>
      <c r="M205" s="76">
        <f t="shared" si="19"/>
        <v>70.12</v>
      </c>
      <c r="N205" s="77">
        <v>25.78</v>
      </c>
      <c r="O205" s="79" t="s">
        <v>66</v>
      </c>
      <c r="P205" s="76">
        <f t="shared" si="17"/>
        <v>25.78</v>
      </c>
    </row>
    <row r="206" spans="2:16">
      <c r="B206" s="89">
        <v>6</v>
      </c>
      <c r="C206" s="90" t="s">
        <v>67</v>
      </c>
      <c r="D206" s="74">
        <f t="shared" si="20"/>
        <v>150</v>
      </c>
      <c r="E206" s="91">
        <v>0.92800000000000005</v>
      </c>
      <c r="F206" s="92">
        <v>2.786E-4</v>
      </c>
      <c r="G206" s="88">
        <f t="shared" si="15"/>
        <v>0.92827860000000006</v>
      </c>
      <c r="H206" s="77">
        <v>2.02</v>
      </c>
      <c r="I206" s="79" t="s">
        <v>12</v>
      </c>
      <c r="J206" s="80">
        <f t="shared" si="21"/>
        <v>2020</v>
      </c>
      <c r="K206" s="77">
        <v>80.14</v>
      </c>
      <c r="L206" s="79" t="s">
        <v>66</v>
      </c>
      <c r="M206" s="76">
        <f t="shared" si="19"/>
        <v>80.14</v>
      </c>
      <c r="N206" s="77">
        <v>29.47</v>
      </c>
      <c r="O206" s="79" t="s">
        <v>66</v>
      </c>
      <c r="P206" s="76">
        <f t="shared" si="17"/>
        <v>29.47</v>
      </c>
    </row>
    <row r="207" spans="2:16">
      <c r="B207" s="89">
        <v>6.5</v>
      </c>
      <c r="C207" s="90" t="s">
        <v>67</v>
      </c>
      <c r="D207" s="74">
        <f t="shared" si="20"/>
        <v>162.5</v>
      </c>
      <c r="E207" s="91">
        <v>0.88160000000000005</v>
      </c>
      <c r="F207" s="92">
        <v>2.5920000000000001E-4</v>
      </c>
      <c r="G207" s="88">
        <f t="shared" si="15"/>
        <v>0.88185920000000007</v>
      </c>
      <c r="H207" s="77">
        <v>2.2999999999999998</v>
      </c>
      <c r="I207" s="79" t="s">
        <v>12</v>
      </c>
      <c r="J207" s="80">
        <f t="shared" si="21"/>
        <v>2300</v>
      </c>
      <c r="K207" s="77">
        <v>90.01</v>
      </c>
      <c r="L207" s="79" t="s">
        <v>66</v>
      </c>
      <c r="M207" s="76">
        <f t="shared" si="19"/>
        <v>90.01</v>
      </c>
      <c r="N207" s="77">
        <v>33.33</v>
      </c>
      <c r="O207" s="79" t="s">
        <v>66</v>
      </c>
      <c r="P207" s="76">
        <f t="shared" si="17"/>
        <v>33.33</v>
      </c>
    </row>
    <row r="208" spans="2:16">
      <c r="B208" s="89">
        <v>7</v>
      </c>
      <c r="C208" s="90" t="s">
        <v>67</v>
      </c>
      <c r="D208" s="74">
        <f t="shared" si="20"/>
        <v>175</v>
      </c>
      <c r="E208" s="91">
        <v>0.84140000000000004</v>
      </c>
      <c r="F208" s="92">
        <v>2.4240000000000001E-4</v>
      </c>
      <c r="G208" s="88">
        <f t="shared" si="15"/>
        <v>0.84164240000000001</v>
      </c>
      <c r="H208" s="77">
        <v>2.6</v>
      </c>
      <c r="I208" s="79" t="s">
        <v>12</v>
      </c>
      <c r="J208" s="80">
        <f t="shared" si="21"/>
        <v>2600</v>
      </c>
      <c r="K208" s="77">
        <v>99.79</v>
      </c>
      <c r="L208" s="79" t="s">
        <v>66</v>
      </c>
      <c r="M208" s="76">
        <f t="shared" si="19"/>
        <v>99.79</v>
      </c>
      <c r="N208" s="77">
        <v>37.340000000000003</v>
      </c>
      <c r="O208" s="79" t="s">
        <v>66</v>
      </c>
      <c r="P208" s="76">
        <f t="shared" si="17"/>
        <v>37.340000000000003</v>
      </c>
    </row>
    <row r="209" spans="2:16">
      <c r="B209" s="89">
        <v>8</v>
      </c>
      <c r="C209" s="90" t="s">
        <v>67</v>
      </c>
      <c r="D209" s="74">
        <f t="shared" si="20"/>
        <v>200</v>
      </c>
      <c r="E209" s="91">
        <v>0.77510000000000001</v>
      </c>
      <c r="F209" s="92">
        <v>2.1489999999999999E-4</v>
      </c>
      <c r="G209" s="88">
        <f t="shared" si="15"/>
        <v>0.77531490000000003</v>
      </c>
      <c r="H209" s="77">
        <v>3.24</v>
      </c>
      <c r="I209" s="79" t="s">
        <v>12</v>
      </c>
      <c r="J209" s="80">
        <f t="shared" si="21"/>
        <v>3240</v>
      </c>
      <c r="K209" s="77">
        <v>135.27000000000001</v>
      </c>
      <c r="L209" s="79" t="s">
        <v>66</v>
      </c>
      <c r="M209" s="76">
        <f t="shared" si="19"/>
        <v>135.27000000000001</v>
      </c>
      <c r="N209" s="77">
        <v>45.82</v>
      </c>
      <c r="O209" s="79" t="s">
        <v>66</v>
      </c>
      <c r="P209" s="76">
        <f t="shared" si="17"/>
        <v>45.82</v>
      </c>
    </row>
    <row r="210" spans="2:16">
      <c r="B210" s="89">
        <v>9</v>
      </c>
      <c r="C210" s="90" t="s">
        <v>67</v>
      </c>
      <c r="D210" s="74">
        <f t="shared" si="20"/>
        <v>225</v>
      </c>
      <c r="E210" s="91">
        <v>0.7228</v>
      </c>
      <c r="F210" s="92">
        <v>1.9320000000000001E-4</v>
      </c>
      <c r="G210" s="88">
        <f t="shared" si="15"/>
        <v>0.7229932</v>
      </c>
      <c r="H210" s="77">
        <v>3.93</v>
      </c>
      <c r="I210" s="79" t="s">
        <v>12</v>
      </c>
      <c r="J210" s="80">
        <f t="shared" si="21"/>
        <v>3930</v>
      </c>
      <c r="K210" s="77">
        <v>167.39</v>
      </c>
      <c r="L210" s="79" t="s">
        <v>66</v>
      </c>
      <c r="M210" s="76">
        <f t="shared" si="19"/>
        <v>167.39</v>
      </c>
      <c r="N210" s="77">
        <v>54.82</v>
      </c>
      <c r="O210" s="79" t="s">
        <v>66</v>
      </c>
      <c r="P210" s="76">
        <f t="shared" si="17"/>
        <v>54.82</v>
      </c>
    </row>
    <row r="211" spans="2:16">
      <c r="B211" s="89">
        <v>10</v>
      </c>
      <c r="C211" s="90" t="s">
        <v>67</v>
      </c>
      <c r="D211" s="74">
        <f t="shared" si="20"/>
        <v>250</v>
      </c>
      <c r="E211" s="91">
        <v>0.6804</v>
      </c>
      <c r="F211" s="92">
        <v>1.7560000000000001E-4</v>
      </c>
      <c r="G211" s="88">
        <f t="shared" si="15"/>
        <v>0.68057560000000006</v>
      </c>
      <c r="H211" s="77">
        <v>4.67</v>
      </c>
      <c r="I211" s="79" t="s">
        <v>12</v>
      </c>
      <c r="J211" s="80">
        <f t="shared" si="21"/>
        <v>4670</v>
      </c>
      <c r="K211" s="77">
        <v>197.75</v>
      </c>
      <c r="L211" s="79" t="s">
        <v>66</v>
      </c>
      <c r="M211" s="76">
        <f t="shared" si="19"/>
        <v>197.75</v>
      </c>
      <c r="N211" s="77">
        <v>64.28</v>
      </c>
      <c r="O211" s="79" t="s">
        <v>66</v>
      </c>
      <c r="P211" s="76">
        <f t="shared" si="17"/>
        <v>64.28</v>
      </c>
    </row>
    <row r="212" spans="2:16">
      <c r="B212" s="89">
        <v>11</v>
      </c>
      <c r="C212" s="90" t="s">
        <v>67</v>
      </c>
      <c r="D212" s="74">
        <f t="shared" si="20"/>
        <v>275</v>
      </c>
      <c r="E212" s="91">
        <v>0.64549999999999996</v>
      </c>
      <c r="F212" s="92">
        <v>1.6100000000000001E-4</v>
      </c>
      <c r="G212" s="88">
        <f t="shared" si="15"/>
        <v>0.64566099999999993</v>
      </c>
      <c r="H212" s="77">
        <v>5.45</v>
      </c>
      <c r="I212" s="79" t="s">
        <v>12</v>
      </c>
      <c r="J212" s="80">
        <f t="shared" si="21"/>
        <v>5450</v>
      </c>
      <c r="K212" s="77">
        <v>227</v>
      </c>
      <c r="L212" s="79" t="s">
        <v>66</v>
      </c>
      <c r="M212" s="76">
        <f t="shared" si="19"/>
        <v>227</v>
      </c>
      <c r="N212" s="77">
        <v>74.150000000000006</v>
      </c>
      <c r="O212" s="79" t="s">
        <v>66</v>
      </c>
      <c r="P212" s="76">
        <f t="shared" si="17"/>
        <v>74.150000000000006</v>
      </c>
    </row>
    <row r="213" spans="2:16">
      <c r="B213" s="89">
        <v>12</v>
      </c>
      <c r="C213" s="90" t="s">
        <v>67</v>
      </c>
      <c r="D213" s="74">
        <f t="shared" si="20"/>
        <v>300</v>
      </c>
      <c r="E213" s="91">
        <v>0.61629999999999996</v>
      </c>
      <c r="F213" s="92">
        <v>1.4880000000000001E-4</v>
      </c>
      <c r="G213" s="88">
        <f t="shared" ref="G213:G228" si="22">E213+F213</f>
        <v>0.61644879999999991</v>
      </c>
      <c r="H213" s="77">
        <v>6.28</v>
      </c>
      <c r="I213" s="79" t="s">
        <v>12</v>
      </c>
      <c r="J213" s="80">
        <f t="shared" si="21"/>
        <v>6280</v>
      </c>
      <c r="K213" s="77">
        <v>255.46</v>
      </c>
      <c r="L213" s="79" t="s">
        <v>66</v>
      </c>
      <c r="M213" s="76">
        <f t="shared" si="19"/>
        <v>255.46</v>
      </c>
      <c r="N213" s="77">
        <v>84.38</v>
      </c>
      <c r="O213" s="79" t="s">
        <v>66</v>
      </c>
      <c r="P213" s="76">
        <f t="shared" si="17"/>
        <v>84.38</v>
      </c>
    </row>
    <row r="214" spans="2:16">
      <c r="B214" s="89">
        <v>13</v>
      </c>
      <c r="C214" s="90" t="s">
        <v>67</v>
      </c>
      <c r="D214" s="74">
        <f t="shared" si="20"/>
        <v>325</v>
      </c>
      <c r="E214" s="91">
        <v>0.59140000000000004</v>
      </c>
      <c r="F214" s="92">
        <v>1.384E-4</v>
      </c>
      <c r="G214" s="88">
        <f t="shared" si="22"/>
        <v>0.59153840000000002</v>
      </c>
      <c r="H214" s="77">
        <v>7.13</v>
      </c>
      <c r="I214" s="79" t="s">
        <v>12</v>
      </c>
      <c r="J214" s="80">
        <f t="shared" si="21"/>
        <v>7130</v>
      </c>
      <c r="K214" s="77">
        <v>283.31</v>
      </c>
      <c r="L214" s="79" t="s">
        <v>66</v>
      </c>
      <c r="M214" s="76">
        <f t="shared" si="19"/>
        <v>283.31</v>
      </c>
      <c r="N214" s="77">
        <v>94.93</v>
      </c>
      <c r="O214" s="79" t="s">
        <v>66</v>
      </c>
      <c r="P214" s="76">
        <f t="shared" si="17"/>
        <v>94.93</v>
      </c>
    </row>
    <row r="215" spans="2:16">
      <c r="B215" s="89">
        <v>14</v>
      </c>
      <c r="C215" s="90" t="s">
        <v>67</v>
      </c>
      <c r="D215" s="74">
        <f t="shared" si="20"/>
        <v>350</v>
      </c>
      <c r="E215" s="91">
        <v>0.57010000000000005</v>
      </c>
      <c r="F215" s="92">
        <v>1.294E-4</v>
      </c>
      <c r="G215" s="88">
        <f t="shared" si="22"/>
        <v>0.5702294</v>
      </c>
      <c r="H215" s="77">
        <v>8.02</v>
      </c>
      <c r="I215" s="79" t="s">
        <v>12</v>
      </c>
      <c r="J215" s="80">
        <f t="shared" si="21"/>
        <v>8020</v>
      </c>
      <c r="K215" s="77">
        <v>310.64</v>
      </c>
      <c r="L215" s="79" t="s">
        <v>66</v>
      </c>
      <c r="M215" s="76">
        <f t="shared" si="19"/>
        <v>310.64</v>
      </c>
      <c r="N215" s="77">
        <v>105.76</v>
      </c>
      <c r="O215" s="79" t="s">
        <v>66</v>
      </c>
      <c r="P215" s="76">
        <f t="shared" si="17"/>
        <v>105.76</v>
      </c>
    </row>
    <row r="216" spans="2:16">
      <c r="B216" s="89">
        <v>15</v>
      </c>
      <c r="C216" s="90" t="s">
        <v>67</v>
      </c>
      <c r="D216" s="74">
        <f t="shared" si="20"/>
        <v>375</v>
      </c>
      <c r="E216" s="91">
        <v>0.55159999999999998</v>
      </c>
      <c r="F216" s="92">
        <v>1.215E-4</v>
      </c>
      <c r="G216" s="88">
        <f t="shared" si="22"/>
        <v>0.55172149999999998</v>
      </c>
      <c r="H216" s="77">
        <v>8.9499999999999993</v>
      </c>
      <c r="I216" s="79" t="s">
        <v>12</v>
      </c>
      <c r="J216" s="80">
        <f t="shared" si="21"/>
        <v>8950</v>
      </c>
      <c r="K216" s="77">
        <v>337.52</v>
      </c>
      <c r="L216" s="79" t="s">
        <v>66</v>
      </c>
      <c r="M216" s="76">
        <f t="shared" si="19"/>
        <v>337.52</v>
      </c>
      <c r="N216" s="77">
        <v>116.83</v>
      </c>
      <c r="O216" s="79" t="s">
        <v>66</v>
      </c>
      <c r="P216" s="76">
        <f t="shared" si="17"/>
        <v>116.83</v>
      </c>
    </row>
    <row r="217" spans="2:16">
      <c r="B217" s="89">
        <v>16</v>
      </c>
      <c r="C217" s="90" t="s">
        <v>67</v>
      </c>
      <c r="D217" s="74">
        <f t="shared" si="20"/>
        <v>400</v>
      </c>
      <c r="E217" s="91">
        <v>0.53549999999999998</v>
      </c>
      <c r="F217" s="92">
        <v>1.1459999999999999E-4</v>
      </c>
      <c r="G217" s="88">
        <f t="shared" si="22"/>
        <v>0.53561459999999994</v>
      </c>
      <c r="H217" s="77">
        <v>9.9</v>
      </c>
      <c r="I217" s="79" t="s">
        <v>12</v>
      </c>
      <c r="J217" s="80">
        <f t="shared" si="21"/>
        <v>9900</v>
      </c>
      <c r="K217" s="77">
        <v>363.98</v>
      </c>
      <c r="L217" s="79" t="s">
        <v>66</v>
      </c>
      <c r="M217" s="76">
        <f t="shared" si="19"/>
        <v>363.98</v>
      </c>
      <c r="N217" s="77">
        <v>128.11000000000001</v>
      </c>
      <c r="O217" s="79" t="s">
        <v>66</v>
      </c>
      <c r="P217" s="76">
        <f t="shared" si="17"/>
        <v>128.11000000000001</v>
      </c>
    </row>
    <row r="218" spans="2:16">
      <c r="B218" s="89">
        <v>17</v>
      </c>
      <c r="C218" s="90" t="s">
        <v>67</v>
      </c>
      <c r="D218" s="74">
        <f t="shared" si="20"/>
        <v>425</v>
      </c>
      <c r="E218" s="91">
        <v>0.52129999999999999</v>
      </c>
      <c r="F218" s="92">
        <v>1.0840000000000001E-4</v>
      </c>
      <c r="G218" s="88">
        <f t="shared" si="22"/>
        <v>0.52140839999999999</v>
      </c>
      <c r="H218" s="77">
        <v>10.88</v>
      </c>
      <c r="I218" s="79" t="s">
        <v>12</v>
      </c>
      <c r="J218" s="80">
        <f t="shared" si="21"/>
        <v>10880</v>
      </c>
      <c r="K218" s="77">
        <v>390.06</v>
      </c>
      <c r="L218" s="79" t="s">
        <v>66</v>
      </c>
      <c r="M218" s="76">
        <f t="shared" si="19"/>
        <v>390.06</v>
      </c>
      <c r="N218" s="77">
        <v>139.58000000000001</v>
      </c>
      <c r="O218" s="79" t="s">
        <v>66</v>
      </c>
      <c r="P218" s="76">
        <f t="shared" si="17"/>
        <v>139.58000000000001</v>
      </c>
    </row>
    <row r="219" spans="2:16">
      <c r="B219" s="89">
        <v>18</v>
      </c>
      <c r="C219" s="90" t="s">
        <v>67</v>
      </c>
      <c r="D219" s="74">
        <f t="shared" si="20"/>
        <v>450</v>
      </c>
      <c r="E219" s="91">
        <v>0.50870000000000004</v>
      </c>
      <c r="F219" s="92">
        <v>1.0289999999999999E-4</v>
      </c>
      <c r="G219" s="88">
        <f t="shared" si="22"/>
        <v>0.50880290000000006</v>
      </c>
      <c r="H219" s="77">
        <v>11.88</v>
      </c>
      <c r="I219" s="79" t="s">
        <v>12</v>
      </c>
      <c r="J219" s="80">
        <f t="shared" si="21"/>
        <v>11880</v>
      </c>
      <c r="K219" s="77">
        <v>415.77</v>
      </c>
      <c r="L219" s="79" t="s">
        <v>66</v>
      </c>
      <c r="M219" s="76">
        <f t="shared" si="19"/>
        <v>415.77</v>
      </c>
      <c r="N219" s="77">
        <v>151.21</v>
      </c>
      <c r="O219" s="79" t="s">
        <v>66</v>
      </c>
      <c r="P219" s="76">
        <f t="shared" si="17"/>
        <v>151.21</v>
      </c>
    </row>
    <row r="220" spans="2:16">
      <c r="B220" s="89">
        <v>20</v>
      </c>
      <c r="C220" s="90" t="s">
        <v>67</v>
      </c>
      <c r="D220" s="74">
        <f t="shared" si="20"/>
        <v>500</v>
      </c>
      <c r="E220" s="91">
        <v>0.48749999999999999</v>
      </c>
      <c r="F220" s="92">
        <v>9.3480000000000006E-5</v>
      </c>
      <c r="G220" s="88">
        <f t="shared" si="22"/>
        <v>0.48759347999999997</v>
      </c>
      <c r="H220" s="77">
        <v>13.96</v>
      </c>
      <c r="I220" s="79" t="s">
        <v>12</v>
      </c>
      <c r="J220" s="80">
        <f t="shared" si="21"/>
        <v>13960</v>
      </c>
      <c r="K220" s="77">
        <v>510.36</v>
      </c>
      <c r="L220" s="79" t="s">
        <v>66</v>
      </c>
      <c r="M220" s="76">
        <f t="shared" si="19"/>
        <v>510.36</v>
      </c>
      <c r="N220" s="77">
        <v>174.88</v>
      </c>
      <c r="O220" s="79" t="s">
        <v>66</v>
      </c>
      <c r="P220" s="76">
        <f t="shared" si="17"/>
        <v>174.88</v>
      </c>
    </row>
    <row r="221" spans="2:16">
      <c r="B221" s="89">
        <v>22.5</v>
      </c>
      <c r="C221" s="90" t="s">
        <v>67</v>
      </c>
      <c r="D221" s="74">
        <f t="shared" si="20"/>
        <v>562.5</v>
      </c>
      <c r="E221" s="91">
        <v>0.46660000000000001</v>
      </c>
      <c r="F221" s="92">
        <v>8.3949999999999994E-5</v>
      </c>
      <c r="G221" s="88">
        <f t="shared" si="22"/>
        <v>0.46668395000000001</v>
      </c>
      <c r="H221" s="77">
        <v>16.68</v>
      </c>
      <c r="I221" s="79" t="s">
        <v>12</v>
      </c>
      <c r="J221" s="80">
        <f t="shared" si="21"/>
        <v>16680</v>
      </c>
      <c r="K221" s="77">
        <v>639.87</v>
      </c>
      <c r="L221" s="79" t="s">
        <v>66</v>
      </c>
      <c r="M221" s="76">
        <f t="shared" si="19"/>
        <v>639.87</v>
      </c>
      <c r="N221" s="77">
        <v>205.03</v>
      </c>
      <c r="O221" s="79" t="s">
        <v>66</v>
      </c>
      <c r="P221" s="76">
        <f t="shared" si="17"/>
        <v>205.03</v>
      </c>
    </row>
    <row r="222" spans="2:16">
      <c r="B222" s="89">
        <v>25</v>
      </c>
      <c r="C222" s="90" t="s">
        <v>67</v>
      </c>
      <c r="D222" s="74">
        <f t="shared" si="20"/>
        <v>625</v>
      </c>
      <c r="E222" s="91">
        <v>0.45019999999999999</v>
      </c>
      <c r="F222" s="92">
        <v>7.6249999999999997E-5</v>
      </c>
      <c r="G222" s="88">
        <f t="shared" si="22"/>
        <v>0.45027624999999999</v>
      </c>
      <c r="H222" s="77">
        <v>19.5</v>
      </c>
      <c r="I222" s="79" t="s">
        <v>12</v>
      </c>
      <c r="J222" s="80">
        <f t="shared" si="21"/>
        <v>19500</v>
      </c>
      <c r="K222" s="77">
        <v>755.54</v>
      </c>
      <c r="L222" s="79" t="s">
        <v>66</v>
      </c>
      <c r="M222" s="76">
        <f t="shared" si="19"/>
        <v>755.54</v>
      </c>
      <c r="N222" s="77">
        <v>235.59</v>
      </c>
      <c r="O222" s="79" t="s">
        <v>66</v>
      </c>
      <c r="P222" s="76">
        <f t="shared" si="17"/>
        <v>235.59</v>
      </c>
    </row>
    <row r="223" spans="2:16">
      <c r="B223" s="89">
        <v>27.5</v>
      </c>
      <c r="C223" s="90" t="s">
        <v>67</v>
      </c>
      <c r="D223" s="74">
        <f t="shared" si="20"/>
        <v>687.5</v>
      </c>
      <c r="E223" s="91">
        <v>0.43709999999999999</v>
      </c>
      <c r="F223" s="92">
        <v>6.9880000000000002E-5</v>
      </c>
      <c r="G223" s="88">
        <f t="shared" si="22"/>
        <v>0.43716988000000001</v>
      </c>
      <c r="H223" s="77">
        <v>22.42</v>
      </c>
      <c r="I223" s="79" t="s">
        <v>12</v>
      </c>
      <c r="J223" s="80">
        <f t="shared" si="21"/>
        <v>22420</v>
      </c>
      <c r="K223" s="77">
        <v>862.1</v>
      </c>
      <c r="L223" s="79" t="s">
        <v>66</v>
      </c>
      <c r="M223" s="76">
        <f t="shared" si="19"/>
        <v>862.1</v>
      </c>
      <c r="N223" s="77">
        <v>266.38</v>
      </c>
      <c r="O223" s="79" t="s">
        <v>66</v>
      </c>
      <c r="P223" s="76">
        <f t="shared" si="17"/>
        <v>266.38</v>
      </c>
    </row>
    <row r="224" spans="2:16">
      <c r="B224" s="89">
        <v>30</v>
      </c>
      <c r="C224" s="90" t="s">
        <v>67</v>
      </c>
      <c r="D224" s="74">
        <f t="shared" si="20"/>
        <v>750</v>
      </c>
      <c r="E224" s="91">
        <v>0.42649999999999999</v>
      </c>
      <c r="F224" s="92">
        <v>6.4540000000000002E-5</v>
      </c>
      <c r="G224" s="88">
        <f t="shared" si="22"/>
        <v>0.42656453999999999</v>
      </c>
      <c r="H224" s="77">
        <v>25.42</v>
      </c>
      <c r="I224" s="79" t="s">
        <v>12</v>
      </c>
      <c r="J224" s="80">
        <f t="shared" si="21"/>
        <v>25420</v>
      </c>
      <c r="K224" s="77">
        <v>961.91</v>
      </c>
      <c r="L224" s="79" t="s">
        <v>66</v>
      </c>
      <c r="M224" s="76">
        <f t="shared" si="19"/>
        <v>961.91</v>
      </c>
      <c r="N224" s="77">
        <v>297.25</v>
      </c>
      <c r="O224" s="79" t="s">
        <v>66</v>
      </c>
      <c r="P224" s="76">
        <f t="shared" si="17"/>
        <v>297.25</v>
      </c>
    </row>
    <row r="225" spans="1:16">
      <c r="B225" s="89">
        <v>32.5</v>
      </c>
      <c r="C225" s="90" t="s">
        <v>67</v>
      </c>
      <c r="D225" s="74">
        <f t="shared" si="20"/>
        <v>812.5</v>
      </c>
      <c r="E225" s="91">
        <v>0.41789999999999999</v>
      </c>
      <c r="F225" s="92">
        <v>5.9979999999999998E-5</v>
      </c>
      <c r="G225" s="88">
        <f t="shared" si="22"/>
        <v>0.41795998000000001</v>
      </c>
      <c r="H225" s="77">
        <v>28.48</v>
      </c>
      <c r="I225" s="79" t="s">
        <v>12</v>
      </c>
      <c r="J225" s="80">
        <f t="shared" si="21"/>
        <v>28480</v>
      </c>
      <c r="K225" s="77">
        <v>1.06</v>
      </c>
      <c r="L225" s="78" t="s">
        <v>12</v>
      </c>
      <c r="M225" s="80">
        <f t="shared" ref="M225:M228" si="23">K225*1000</f>
        <v>1060</v>
      </c>
      <c r="N225" s="77">
        <v>328.1</v>
      </c>
      <c r="O225" s="79" t="s">
        <v>66</v>
      </c>
      <c r="P225" s="76">
        <f t="shared" si="17"/>
        <v>328.1</v>
      </c>
    </row>
    <row r="226" spans="1:16">
      <c r="B226" s="89">
        <v>35</v>
      </c>
      <c r="C226" s="90" t="s">
        <v>67</v>
      </c>
      <c r="D226" s="74">
        <f t="shared" si="20"/>
        <v>875</v>
      </c>
      <c r="E226" s="91">
        <v>0.41070000000000001</v>
      </c>
      <c r="F226" s="92">
        <v>5.6039999999999999E-5</v>
      </c>
      <c r="G226" s="88">
        <f t="shared" si="22"/>
        <v>0.41075603999999999</v>
      </c>
      <c r="H226" s="77">
        <v>31.61</v>
      </c>
      <c r="I226" s="79" t="s">
        <v>12</v>
      </c>
      <c r="J226" s="80">
        <f t="shared" si="21"/>
        <v>31610</v>
      </c>
      <c r="K226" s="77">
        <v>1.1499999999999999</v>
      </c>
      <c r="L226" s="79" t="s">
        <v>12</v>
      </c>
      <c r="M226" s="80">
        <f t="shared" si="23"/>
        <v>1150</v>
      </c>
      <c r="N226" s="77">
        <v>358.84</v>
      </c>
      <c r="O226" s="79" t="s">
        <v>66</v>
      </c>
      <c r="P226" s="76">
        <f t="shared" si="17"/>
        <v>358.84</v>
      </c>
    </row>
    <row r="227" spans="1:16">
      <c r="B227" s="89">
        <v>37.5</v>
      </c>
      <c r="C227" s="90" t="s">
        <v>67</v>
      </c>
      <c r="D227" s="74">
        <f t="shared" si="20"/>
        <v>937.5</v>
      </c>
      <c r="E227" s="91">
        <v>0.40479999999999999</v>
      </c>
      <c r="F227" s="92">
        <v>5.2609999999999999E-5</v>
      </c>
      <c r="G227" s="88">
        <f t="shared" si="22"/>
        <v>0.40485261</v>
      </c>
      <c r="H227" s="77">
        <v>34.78</v>
      </c>
      <c r="I227" s="79" t="s">
        <v>12</v>
      </c>
      <c r="J227" s="80">
        <f t="shared" si="21"/>
        <v>34780</v>
      </c>
      <c r="K227" s="77">
        <v>1.23</v>
      </c>
      <c r="L227" s="79" t="s">
        <v>12</v>
      </c>
      <c r="M227" s="80">
        <f t="shared" si="23"/>
        <v>1230</v>
      </c>
      <c r="N227" s="77">
        <v>389.4</v>
      </c>
      <c r="O227" s="79" t="s">
        <v>66</v>
      </c>
      <c r="P227" s="76">
        <f t="shared" si="17"/>
        <v>389.4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0"/>
        <v>1000</v>
      </c>
      <c r="E228" s="91">
        <v>0.39979999999999999</v>
      </c>
      <c r="F228" s="92">
        <v>4.9580000000000003E-5</v>
      </c>
      <c r="G228" s="88">
        <f t="shared" si="22"/>
        <v>0.39984957999999998</v>
      </c>
      <c r="H228" s="77">
        <v>38</v>
      </c>
      <c r="I228" s="79" t="s">
        <v>12</v>
      </c>
      <c r="J228" s="80">
        <f t="shared" si="21"/>
        <v>38000</v>
      </c>
      <c r="K228" s="77">
        <v>1.31</v>
      </c>
      <c r="L228" s="79" t="s">
        <v>12</v>
      </c>
      <c r="M228" s="80">
        <f t="shared" si="23"/>
        <v>1310</v>
      </c>
      <c r="N228" s="77">
        <v>419.73</v>
      </c>
      <c r="O228" s="79" t="s">
        <v>66</v>
      </c>
      <c r="P228" s="76">
        <f t="shared" si="17"/>
        <v>419.73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srim40Ar_C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113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105</v>
      </c>
      <c r="P6" s="137" t="s">
        <v>115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114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102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104</v>
      </c>
      <c r="F13" s="49"/>
      <c r="G13" s="50"/>
      <c r="H13" s="50"/>
      <c r="I13" s="51"/>
      <c r="J13" s="4">
        <v>8</v>
      </c>
      <c r="K13" s="52">
        <v>9.0498999999999996E-2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234</v>
      </c>
      <c r="C14" s="102"/>
      <c r="D14" s="21" t="s">
        <v>235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236</v>
      </c>
      <c r="C15" s="103"/>
      <c r="D15" s="101" t="s">
        <v>237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8" t="s">
        <v>58</v>
      </c>
      <c r="E18" s="188" t="s">
        <v>59</v>
      </c>
      <c r="F18" s="189"/>
      <c r="G18" s="190"/>
      <c r="H18" s="71" t="s">
        <v>60</v>
      </c>
      <c r="I18" s="25"/>
      <c r="J18" s="138" t="s">
        <v>61</v>
      </c>
      <c r="K18" s="71" t="s">
        <v>62</v>
      </c>
      <c r="L18" s="73"/>
      <c r="M18" s="138" t="s">
        <v>61</v>
      </c>
      <c r="N18" s="71" t="s">
        <v>62</v>
      </c>
      <c r="O18" s="25"/>
      <c r="P18" s="13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0.1817</v>
      </c>
      <c r="F20" s="87">
        <v>1.5349999999999999</v>
      </c>
      <c r="G20" s="88">
        <f>E20+F20</f>
        <v>1.7166999999999999</v>
      </c>
      <c r="H20" s="84">
        <v>16</v>
      </c>
      <c r="I20" s="85" t="s">
        <v>64</v>
      </c>
      <c r="J20" s="97">
        <f>H20/1000/10</f>
        <v>1.6000000000000001E-3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4</v>
      </c>
      <c r="O20" s="85" t="s">
        <v>64</v>
      </c>
      <c r="P20" s="97">
        <f t="shared" ref="P20:P83" si="1">N20/1000/10</f>
        <v>4.0000000000000002E-4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0.1928</v>
      </c>
      <c r="F21" s="92">
        <v>1.61</v>
      </c>
      <c r="G21" s="88">
        <f t="shared" ref="G21:G84" si="3">E21+F21</f>
        <v>1.8028000000000002</v>
      </c>
      <c r="H21" s="89">
        <v>17</v>
      </c>
      <c r="I21" s="90" t="s">
        <v>64</v>
      </c>
      <c r="J21" s="74">
        <f t="shared" ref="J21:J84" si="4">H21/1000/10</f>
        <v>1.7000000000000001E-3</v>
      </c>
      <c r="K21" s="89">
        <v>6</v>
      </c>
      <c r="L21" s="90" t="s">
        <v>64</v>
      </c>
      <c r="M21" s="74">
        <f t="shared" si="0"/>
        <v>6.0000000000000006E-4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0.20319999999999999</v>
      </c>
      <c r="F22" s="92">
        <v>1.6779999999999999</v>
      </c>
      <c r="G22" s="88">
        <f t="shared" si="3"/>
        <v>1.8812</v>
      </c>
      <c r="H22" s="89">
        <v>18</v>
      </c>
      <c r="I22" s="90" t="s">
        <v>64</v>
      </c>
      <c r="J22" s="74">
        <f t="shared" si="4"/>
        <v>1.8E-3</v>
      </c>
      <c r="K22" s="89">
        <v>7</v>
      </c>
      <c r="L22" s="90" t="s">
        <v>64</v>
      </c>
      <c r="M22" s="74">
        <f t="shared" si="0"/>
        <v>6.9999999999999999E-4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0.21310000000000001</v>
      </c>
      <c r="F23" s="92">
        <v>1.7410000000000001</v>
      </c>
      <c r="G23" s="88">
        <f t="shared" si="3"/>
        <v>1.9541000000000002</v>
      </c>
      <c r="H23" s="89">
        <v>19</v>
      </c>
      <c r="I23" s="90" t="s">
        <v>64</v>
      </c>
      <c r="J23" s="74">
        <f t="shared" si="4"/>
        <v>1.9E-3</v>
      </c>
      <c r="K23" s="89">
        <v>7</v>
      </c>
      <c r="L23" s="90" t="s">
        <v>64</v>
      </c>
      <c r="M23" s="74">
        <f t="shared" si="0"/>
        <v>6.9999999999999999E-4</v>
      </c>
      <c r="N23" s="89">
        <v>5</v>
      </c>
      <c r="O23" s="90" t="s">
        <v>64</v>
      </c>
      <c r="P23" s="74">
        <f t="shared" si="1"/>
        <v>5.0000000000000001E-4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0.22259999999999999</v>
      </c>
      <c r="F24" s="92">
        <v>1.8</v>
      </c>
      <c r="G24" s="88">
        <f t="shared" si="3"/>
        <v>2.0226000000000002</v>
      </c>
      <c r="H24" s="89">
        <v>20</v>
      </c>
      <c r="I24" s="90" t="s">
        <v>64</v>
      </c>
      <c r="J24" s="74">
        <f t="shared" si="4"/>
        <v>2E-3</v>
      </c>
      <c r="K24" s="89">
        <v>7</v>
      </c>
      <c r="L24" s="90" t="s">
        <v>64</v>
      </c>
      <c r="M24" s="74">
        <f t="shared" si="0"/>
        <v>6.9999999999999999E-4</v>
      </c>
      <c r="N24" s="89">
        <v>5</v>
      </c>
      <c r="O24" s="90" t="s">
        <v>64</v>
      </c>
      <c r="P24" s="74">
        <f t="shared" si="1"/>
        <v>5.0000000000000001E-4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0.23169999999999999</v>
      </c>
      <c r="F25" s="92">
        <v>1.8540000000000001</v>
      </c>
      <c r="G25" s="88">
        <f t="shared" si="3"/>
        <v>2.0857000000000001</v>
      </c>
      <c r="H25" s="89">
        <v>21</v>
      </c>
      <c r="I25" s="90" t="s">
        <v>64</v>
      </c>
      <c r="J25" s="74">
        <f t="shared" si="4"/>
        <v>2.1000000000000003E-3</v>
      </c>
      <c r="K25" s="89">
        <v>8</v>
      </c>
      <c r="L25" s="90" t="s">
        <v>64</v>
      </c>
      <c r="M25" s="74">
        <f t="shared" si="0"/>
        <v>8.0000000000000004E-4</v>
      </c>
      <c r="N25" s="89">
        <v>6</v>
      </c>
      <c r="O25" s="90" t="s">
        <v>64</v>
      </c>
      <c r="P25" s="74">
        <f t="shared" si="1"/>
        <v>6.0000000000000006E-4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0.2404</v>
      </c>
      <c r="F26" s="92">
        <v>1.905</v>
      </c>
      <c r="G26" s="88">
        <f t="shared" si="3"/>
        <v>2.1454</v>
      </c>
      <c r="H26" s="89">
        <v>22</v>
      </c>
      <c r="I26" s="90" t="s">
        <v>64</v>
      </c>
      <c r="J26" s="74">
        <f t="shared" si="4"/>
        <v>2.1999999999999997E-3</v>
      </c>
      <c r="K26" s="89">
        <v>8</v>
      </c>
      <c r="L26" s="90" t="s">
        <v>64</v>
      </c>
      <c r="M26" s="74">
        <f t="shared" si="0"/>
        <v>8.0000000000000004E-4</v>
      </c>
      <c r="N26" s="89">
        <v>6</v>
      </c>
      <c r="O26" s="90" t="s">
        <v>64</v>
      </c>
      <c r="P26" s="74">
        <f t="shared" si="1"/>
        <v>6.0000000000000006E-4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0.25700000000000001</v>
      </c>
      <c r="F27" s="92">
        <v>1.998</v>
      </c>
      <c r="G27" s="88">
        <f t="shared" si="3"/>
        <v>2.2549999999999999</v>
      </c>
      <c r="H27" s="89">
        <v>23</v>
      </c>
      <c r="I27" s="90" t="s">
        <v>64</v>
      </c>
      <c r="J27" s="74">
        <f t="shared" si="4"/>
        <v>2.3E-3</v>
      </c>
      <c r="K27" s="89">
        <v>8</v>
      </c>
      <c r="L27" s="90" t="s">
        <v>64</v>
      </c>
      <c r="M27" s="74">
        <f t="shared" si="0"/>
        <v>8.0000000000000004E-4</v>
      </c>
      <c r="N27" s="89">
        <v>6</v>
      </c>
      <c r="O27" s="90" t="s">
        <v>64</v>
      </c>
      <c r="P27" s="74">
        <f t="shared" si="1"/>
        <v>6.0000000000000006E-4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0.27260000000000001</v>
      </c>
      <c r="F28" s="92">
        <v>2.0819999999999999</v>
      </c>
      <c r="G28" s="88">
        <f t="shared" si="3"/>
        <v>2.3546</v>
      </c>
      <c r="H28" s="89">
        <v>25</v>
      </c>
      <c r="I28" s="90" t="s">
        <v>64</v>
      </c>
      <c r="J28" s="74">
        <f t="shared" si="4"/>
        <v>2.5000000000000001E-3</v>
      </c>
      <c r="K28" s="89">
        <v>9</v>
      </c>
      <c r="L28" s="90" t="s">
        <v>64</v>
      </c>
      <c r="M28" s="74">
        <f t="shared" si="0"/>
        <v>8.9999999999999998E-4</v>
      </c>
      <c r="N28" s="89">
        <v>7</v>
      </c>
      <c r="O28" s="90" t="s">
        <v>64</v>
      </c>
      <c r="P28" s="74">
        <f t="shared" si="1"/>
        <v>6.9999999999999999E-4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0.28739999999999999</v>
      </c>
      <c r="F29" s="92">
        <v>2.157</v>
      </c>
      <c r="G29" s="88">
        <f t="shared" si="3"/>
        <v>2.4443999999999999</v>
      </c>
      <c r="H29" s="89">
        <v>26</v>
      </c>
      <c r="I29" s="90" t="s">
        <v>64</v>
      </c>
      <c r="J29" s="74">
        <f t="shared" si="4"/>
        <v>2.5999999999999999E-3</v>
      </c>
      <c r="K29" s="89">
        <v>9</v>
      </c>
      <c r="L29" s="90" t="s">
        <v>64</v>
      </c>
      <c r="M29" s="74">
        <f t="shared" si="0"/>
        <v>8.9999999999999998E-4</v>
      </c>
      <c r="N29" s="89">
        <v>7</v>
      </c>
      <c r="O29" s="90" t="s">
        <v>64</v>
      </c>
      <c r="P29" s="74">
        <f t="shared" si="1"/>
        <v>6.9999999999999999E-4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0.3014</v>
      </c>
      <c r="F30" s="92">
        <v>2.2250000000000001</v>
      </c>
      <c r="G30" s="88">
        <f t="shared" si="3"/>
        <v>2.5264000000000002</v>
      </c>
      <c r="H30" s="89">
        <v>28</v>
      </c>
      <c r="I30" s="90" t="s">
        <v>64</v>
      </c>
      <c r="J30" s="74">
        <f t="shared" si="4"/>
        <v>2.8E-3</v>
      </c>
      <c r="K30" s="89">
        <v>10</v>
      </c>
      <c r="L30" s="90" t="s">
        <v>64</v>
      </c>
      <c r="M30" s="74">
        <f t="shared" si="0"/>
        <v>1E-3</v>
      </c>
      <c r="N30" s="89">
        <v>7</v>
      </c>
      <c r="O30" s="90" t="s">
        <v>64</v>
      </c>
      <c r="P30" s="74">
        <f t="shared" si="1"/>
        <v>6.9999999999999999E-4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0.31480000000000002</v>
      </c>
      <c r="F31" s="92">
        <v>2.2879999999999998</v>
      </c>
      <c r="G31" s="88">
        <f t="shared" si="3"/>
        <v>2.6027999999999998</v>
      </c>
      <c r="H31" s="89">
        <v>29</v>
      </c>
      <c r="I31" s="90" t="s">
        <v>64</v>
      </c>
      <c r="J31" s="74">
        <f t="shared" si="4"/>
        <v>2.9000000000000002E-3</v>
      </c>
      <c r="K31" s="89">
        <v>10</v>
      </c>
      <c r="L31" s="90" t="s">
        <v>64</v>
      </c>
      <c r="M31" s="74">
        <f t="shared" si="0"/>
        <v>1E-3</v>
      </c>
      <c r="N31" s="89">
        <v>8</v>
      </c>
      <c r="O31" s="90" t="s">
        <v>64</v>
      </c>
      <c r="P31" s="74">
        <f t="shared" si="1"/>
        <v>8.0000000000000004E-4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0.3276</v>
      </c>
      <c r="F32" s="92">
        <v>2.3460000000000001</v>
      </c>
      <c r="G32" s="88">
        <f t="shared" si="3"/>
        <v>2.6736</v>
      </c>
      <c r="H32" s="89">
        <v>31</v>
      </c>
      <c r="I32" s="90" t="s">
        <v>64</v>
      </c>
      <c r="J32" s="74">
        <f t="shared" si="4"/>
        <v>3.0999999999999999E-3</v>
      </c>
      <c r="K32" s="89">
        <v>11</v>
      </c>
      <c r="L32" s="90" t="s">
        <v>64</v>
      </c>
      <c r="M32" s="74">
        <f t="shared" si="0"/>
        <v>1.0999999999999998E-3</v>
      </c>
      <c r="N32" s="89">
        <v>8</v>
      </c>
      <c r="O32" s="90" t="s">
        <v>64</v>
      </c>
      <c r="P32" s="74">
        <f t="shared" si="1"/>
        <v>8.0000000000000004E-4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0.34</v>
      </c>
      <c r="F33" s="92">
        <v>2.4</v>
      </c>
      <c r="G33" s="88">
        <f t="shared" si="3"/>
        <v>2.7399999999999998</v>
      </c>
      <c r="H33" s="89">
        <v>32</v>
      </c>
      <c r="I33" s="90" t="s">
        <v>64</v>
      </c>
      <c r="J33" s="74">
        <f t="shared" si="4"/>
        <v>3.2000000000000002E-3</v>
      </c>
      <c r="K33" s="89">
        <v>11</v>
      </c>
      <c r="L33" s="90" t="s">
        <v>64</v>
      </c>
      <c r="M33" s="74">
        <f t="shared" si="0"/>
        <v>1.0999999999999998E-3</v>
      </c>
      <c r="N33" s="89">
        <v>8</v>
      </c>
      <c r="O33" s="90" t="s">
        <v>64</v>
      </c>
      <c r="P33" s="74">
        <f t="shared" si="1"/>
        <v>8.0000000000000004E-4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0.35189999999999999</v>
      </c>
      <c r="F34" s="92">
        <v>2.4500000000000002</v>
      </c>
      <c r="G34" s="88">
        <f t="shared" si="3"/>
        <v>2.8019000000000003</v>
      </c>
      <c r="H34" s="89">
        <v>33</v>
      </c>
      <c r="I34" s="90" t="s">
        <v>64</v>
      </c>
      <c r="J34" s="74">
        <f t="shared" si="4"/>
        <v>3.3E-3</v>
      </c>
      <c r="K34" s="89">
        <v>11</v>
      </c>
      <c r="L34" s="90" t="s">
        <v>64</v>
      </c>
      <c r="M34" s="74">
        <f t="shared" si="0"/>
        <v>1.0999999999999998E-3</v>
      </c>
      <c r="N34" s="89">
        <v>9</v>
      </c>
      <c r="O34" s="90" t="s">
        <v>64</v>
      </c>
      <c r="P34" s="74">
        <f t="shared" si="1"/>
        <v>8.9999999999999998E-4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0.36349999999999999</v>
      </c>
      <c r="F35" s="92">
        <v>2.496</v>
      </c>
      <c r="G35" s="88">
        <f t="shared" si="3"/>
        <v>2.8595000000000002</v>
      </c>
      <c r="H35" s="89">
        <v>34</v>
      </c>
      <c r="I35" s="90" t="s">
        <v>64</v>
      </c>
      <c r="J35" s="74">
        <f t="shared" si="4"/>
        <v>3.4000000000000002E-3</v>
      </c>
      <c r="K35" s="89">
        <v>12</v>
      </c>
      <c r="L35" s="90" t="s">
        <v>64</v>
      </c>
      <c r="M35" s="74">
        <f t="shared" si="0"/>
        <v>1.2000000000000001E-3</v>
      </c>
      <c r="N35" s="89">
        <v>9</v>
      </c>
      <c r="O35" s="90" t="s">
        <v>64</v>
      </c>
      <c r="P35" s="74">
        <f t="shared" si="1"/>
        <v>8.9999999999999998E-4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0.37469999999999998</v>
      </c>
      <c r="F36" s="92">
        <v>2.54</v>
      </c>
      <c r="G36" s="88">
        <f t="shared" si="3"/>
        <v>2.9146999999999998</v>
      </c>
      <c r="H36" s="89">
        <v>36</v>
      </c>
      <c r="I36" s="90" t="s">
        <v>64</v>
      </c>
      <c r="J36" s="74">
        <f t="shared" si="4"/>
        <v>3.5999999999999999E-3</v>
      </c>
      <c r="K36" s="89">
        <v>12</v>
      </c>
      <c r="L36" s="90" t="s">
        <v>64</v>
      </c>
      <c r="M36" s="74">
        <f t="shared" si="0"/>
        <v>1.2000000000000001E-3</v>
      </c>
      <c r="N36" s="89">
        <v>9</v>
      </c>
      <c r="O36" s="90" t="s">
        <v>64</v>
      </c>
      <c r="P36" s="74">
        <f t="shared" si="1"/>
        <v>8.9999999999999998E-4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0.38550000000000001</v>
      </c>
      <c r="F37" s="92">
        <v>2.581</v>
      </c>
      <c r="G37" s="88">
        <f t="shared" si="3"/>
        <v>2.9664999999999999</v>
      </c>
      <c r="H37" s="89">
        <v>37</v>
      </c>
      <c r="I37" s="90" t="s">
        <v>64</v>
      </c>
      <c r="J37" s="74">
        <f t="shared" si="4"/>
        <v>3.6999999999999997E-3</v>
      </c>
      <c r="K37" s="89">
        <v>12</v>
      </c>
      <c r="L37" s="90" t="s">
        <v>64</v>
      </c>
      <c r="M37" s="74">
        <f t="shared" si="0"/>
        <v>1.2000000000000001E-3</v>
      </c>
      <c r="N37" s="89">
        <v>9</v>
      </c>
      <c r="O37" s="90" t="s">
        <v>64</v>
      </c>
      <c r="P37" s="74">
        <f t="shared" si="1"/>
        <v>8.9999999999999998E-4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0.40639999999999998</v>
      </c>
      <c r="F38" s="92">
        <v>2.6560000000000001</v>
      </c>
      <c r="G38" s="88">
        <f t="shared" si="3"/>
        <v>3.0624000000000002</v>
      </c>
      <c r="H38" s="89">
        <v>39</v>
      </c>
      <c r="I38" s="90" t="s">
        <v>64</v>
      </c>
      <c r="J38" s="74">
        <f t="shared" si="4"/>
        <v>3.8999999999999998E-3</v>
      </c>
      <c r="K38" s="89">
        <v>13</v>
      </c>
      <c r="L38" s="90" t="s">
        <v>64</v>
      </c>
      <c r="M38" s="74">
        <f t="shared" si="0"/>
        <v>1.2999999999999999E-3</v>
      </c>
      <c r="N38" s="89">
        <v>10</v>
      </c>
      <c r="O38" s="90" t="s">
        <v>64</v>
      </c>
      <c r="P38" s="74">
        <f t="shared" si="1"/>
        <v>1E-3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0.43099999999999999</v>
      </c>
      <c r="F39" s="92">
        <v>2.7389999999999999</v>
      </c>
      <c r="G39" s="88">
        <f t="shared" si="3"/>
        <v>3.17</v>
      </c>
      <c r="H39" s="89">
        <v>42</v>
      </c>
      <c r="I39" s="90" t="s">
        <v>64</v>
      </c>
      <c r="J39" s="74">
        <f t="shared" si="4"/>
        <v>4.2000000000000006E-3</v>
      </c>
      <c r="K39" s="89">
        <v>14</v>
      </c>
      <c r="L39" s="90" t="s">
        <v>64</v>
      </c>
      <c r="M39" s="74">
        <f t="shared" si="0"/>
        <v>1.4E-3</v>
      </c>
      <c r="N39" s="89">
        <v>11</v>
      </c>
      <c r="O39" s="90" t="s">
        <v>64</v>
      </c>
      <c r="P39" s="74">
        <f t="shared" si="1"/>
        <v>1.0999999999999998E-3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0.45429999999999998</v>
      </c>
      <c r="F40" s="92">
        <v>2.8109999999999999</v>
      </c>
      <c r="G40" s="88">
        <f t="shared" si="3"/>
        <v>3.2652999999999999</v>
      </c>
      <c r="H40" s="89">
        <v>45</v>
      </c>
      <c r="I40" s="90" t="s">
        <v>64</v>
      </c>
      <c r="J40" s="74">
        <f t="shared" si="4"/>
        <v>4.4999999999999997E-3</v>
      </c>
      <c r="K40" s="89">
        <v>15</v>
      </c>
      <c r="L40" s="90" t="s">
        <v>64</v>
      </c>
      <c r="M40" s="74">
        <f t="shared" si="0"/>
        <v>1.5E-3</v>
      </c>
      <c r="N40" s="89">
        <v>11</v>
      </c>
      <c r="O40" s="90" t="s">
        <v>64</v>
      </c>
      <c r="P40" s="74">
        <f t="shared" si="1"/>
        <v>1.0999999999999998E-3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0.47649999999999998</v>
      </c>
      <c r="F41" s="92">
        <v>2.8759999999999999</v>
      </c>
      <c r="G41" s="88">
        <f t="shared" si="3"/>
        <v>3.3525</v>
      </c>
      <c r="H41" s="89">
        <v>48</v>
      </c>
      <c r="I41" s="90" t="s">
        <v>64</v>
      </c>
      <c r="J41" s="74">
        <f t="shared" si="4"/>
        <v>4.8000000000000004E-3</v>
      </c>
      <c r="K41" s="89">
        <v>15</v>
      </c>
      <c r="L41" s="90" t="s">
        <v>64</v>
      </c>
      <c r="M41" s="74">
        <f t="shared" si="0"/>
        <v>1.5E-3</v>
      </c>
      <c r="N41" s="89">
        <v>12</v>
      </c>
      <c r="O41" s="90" t="s">
        <v>64</v>
      </c>
      <c r="P41" s="74">
        <f t="shared" si="1"/>
        <v>1.2000000000000001E-3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0.49769999999999998</v>
      </c>
      <c r="F42" s="92">
        <v>2.9340000000000002</v>
      </c>
      <c r="G42" s="88">
        <f t="shared" si="3"/>
        <v>3.4317000000000002</v>
      </c>
      <c r="H42" s="89">
        <v>51</v>
      </c>
      <c r="I42" s="90" t="s">
        <v>64</v>
      </c>
      <c r="J42" s="74">
        <f t="shared" si="4"/>
        <v>5.0999999999999995E-3</v>
      </c>
      <c r="K42" s="89">
        <v>16</v>
      </c>
      <c r="L42" s="90" t="s">
        <v>64</v>
      </c>
      <c r="M42" s="74">
        <f t="shared" si="0"/>
        <v>1.6000000000000001E-3</v>
      </c>
      <c r="N42" s="89">
        <v>13</v>
      </c>
      <c r="O42" s="90" t="s">
        <v>64</v>
      </c>
      <c r="P42" s="74">
        <f t="shared" si="1"/>
        <v>1.2999999999999999E-3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0.51800000000000002</v>
      </c>
      <c r="F43" s="92">
        <v>2.9870000000000001</v>
      </c>
      <c r="G43" s="88">
        <f t="shared" si="3"/>
        <v>3.5049999999999999</v>
      </c>
      <c r="H43" s="89">
        <v>53</v>
      </c>
      <c r="I43" s="90" t="s">
        <v>64</v>
      </c>
      <c r="J43" s="74">
        <f t="shared" si="4"/>
        <v>5.3E-3</v>
      </c>
      <c r="K43" s="89">
        <v>17</v>
      </c>
      <c r="L43" s="90" t="s">
        <v>64</v>
      </c>
      <c r="M43" s="74">
        <f t="shared" si="0"/>
        <v>1.7000000000000001E-3</v>
      </c>
      <c r="N43" s="89">
        <v>13</v>
      </c>
      <c r="O43" s="90" t="s">
        <v>64</v>
      </c>
      <c r="P43" s="74">
        <f t="shared" si="1"/>
        <v>1.2999999999999999E-3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0.53759999999999997</v>
      </c>
      <c r="F44" s="92">
        <v>3.0339999999999998</v>
      </c>
      <c r="G44" s="88">
        <f t="shared" si="3"/>
        <v>3.5715999999999997</v>
      </c>
      <c r="H44" s="89">
        <v>56</v>
      </c>
      <c r="I44" s="90" t="s">
        <v>64</v>
      </c>
      <c r="J44" s="74">
        <f t="shared" si="4"/>
        <v>5.5999999999999999E-3</v>
      </c>
      <c r="K44" s="89">
        <v>18</v>
      </c>
      <c r="L44" s="90" t="s">
        <v>64</v>
      </c>
      <c r="M44" s="74">
        <f t="shared" si="0"/>
        <v>1.8E-3</v>
      </c>
      <c r="N44" s="89">
        <v>14</v>
      </c>
      <c r="O44" s="90" t="s">
        <v>64</v>
      </c>
      <c r="P44" s="74">
        <f t="shared" si="1"/>
        <v>1.4E-3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0.55649999999999999</v>
      </c>
      <c r="F45" s="92">
        <v>3.077</v>
      </c>
      <c r="G45" s="88">
        <f t="shared" si="3"/>
        <v>3.6334999999999997</v>
      </c>
      <c r="H45" s="89">
        <v>59</v>
      </c>
      <c r="I45" s="90" t="s">
        <v>64</v>
      </c>
      <c r="J45" s="74">
        <f t="shared" si="4"/>
        <v>5.8999999999999999E-3</v>
      </c>
      <c r="K45" s="89">
        <v>18</v>
      </c>
      <c r="L45" s="90" t="s">
        <v>64</v>
      </c>
      <c r="M45" s="74">
        <f t="shared" si="0"/>
        <v>1.8E-3</v>
      </c>
      <c r="N45" s="89">
        <v>14</v>
      </c>
      <c r="O45" s="90" t="s">
        <v>64</v>
      </c>
      <c r="P45" s="74">
        <f t="shared" si="1"/>
        <v>1.4E-3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0.57469999999999999</v>
      </c>
      <c r="F46" s="92">
        <v>3.1160000000000001</v>
      </c>
      <c r="G46" s="88">
        <f t="shared" si="3"/>
        <v>3.6907000000000001</v>
      </c>
      <c r="H46" s="89">
        <v>61</v>
      </c>
      <c r="I46" s="90" t="s">
        <v>64</v>
      </c>
      <c r="J46" s="74">
        <f t="shared" si="4"/>
        <v>6.0999999999999995E-3</v>
      </c>
      <c r="K46" s="89">
        <v>19</v>
      </c>
      <c r="L46" s="90" t="s">
        <v>64</v>
      </c>
      <c r="M46" s="74">
        <f t="shared" si="0"/>
        <v>1.9E-3</v>
      </c>
      <c r="N46" s="89">
        <v>15</v>
      </c>
      <c r="O46" s="90" t="s">
        <v>64</v>
      </c>
      <c r="P46" s="74">
        <f t="shared" si="1"/>
        <v>1.5E-3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0.60960000000000003</v>
      </c>
      <c r="F47" s="92">
        <v>3.1850000000000001</v>
      </c>
      <c r="G47" s="88">
        <f t="shared" si="3"/>
        <v>3.7946</v>
      </c>
      <c r="H47" s="89">
        <v>66</v>
      </c>
      <c r="I47" s="90" t="s">
        <v>64</v>
      </c>
      <c r="J47" s="74">
        <f t="shared" si="4"/>
        <v>6.6E-3</v>
      </c>
      <c r="K47" s="89">
        <v>20</v>
      </c>
      <c r="L47" s="90" t="s">
        <v>64</v>
      </c>
      <c r="M47" s="74">
        <f t="shared" si="0"/>
        <v>2E-3</v>
      </c>
      <c r="N47" s="89">
        <v>16</v>
      </c>
      <c r="O47" s="90" t="s">
        <v>64</v>
      </c>
      <c r="P47" s="74">
        <f t="shared" si="1"/>
        <v>1.6000000000000001E-3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0.64249999999999996</v>
      </c>
      <c r="F48" s="92">
        <v>3.2440000000000002</v>
      </c>
      <c r="G48" s="88">
        <f t="shared" si="3"/>
        <v>3.8865000000000003</v>
      </c>
      <c r="H48" s="89">
        <v>71</v>
      </c>
      <c r="I48" s="90" t="s">
        <v>64</v>
      </c>
      <c r="J48" s="74">
        <f t="shared" si="4"/>
        <v>7.0999999999999995E-3</v>
      </c>
      <c r="K48" s="89">
        <v>21</v>
      </c>
      <c r="L48" s="90" t="s">
        <v>64</v>
      </c>
      <c r="M48" s="74">
        <f t="shared" si="0"/>
        <v>2.1000000000000003E-3</v>
      </c>
      <c r="N48" s="89">
        <v>17</v>
      </c>
      <c r="O48" s="90" t="s">
        <v>64</v>
      </c>
      <c r="P48" s="74">
        <f t="shared" si="1"/>
        <v>1.7000000000000001E-3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0.67390000000000005</v>
      </c>
      <c r="F49" s="92">
        <v>3.294</v>
      </c>
      <c r="G49" s="88">
        <f t="shared" si="3"/>
        <v>3.9679000000000002</v>
      </c>
      <c r="H49" s="89">
        <v>76</v>
      </c>
      <c r="I49" s="90" t="s">
        <v>64</v>
      </c>
      <c r="J49" s="74">
        <f t="shared" si="4"/>
        <v>7.6E-3</v>
      </c>
      <c r="K49" s="89">
        <v>23</v>
      </c>
      <c r="L49" s="90" t="s">
        <v>64</v>
      </c>
      <c r="M49" s="74">
        <f t="shared" si="0"/>
        <v>2.3E-3</v>
      </c>
      <c r="N49" s="89">
        <v>18</v>
      </c>
      <c r="O49" s="90" t="s">
        <v>64</v>
      </c>
      <c r="P49" s="74">
        <f t="shared" si="1"/>
        <v>1.8E-3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0.70389999999999997</v>
      </c>
      <c r="F50" s="92">
        <v>3.3370000000000002</v>
      </c>
      <c r="G50" s="88">
        <f t="shared" si="3"/>
        <v>4.0409000000000006</v>
      </c>
      <c r="H50" s="89">
        <v>81</v>
      </c>
      <c r="I50" s="90" t="s">
        <v>64</v>
      </c>
      <c r="J50" s="74">
        <f t="shared" si="4"/>
        <v>8.0999999999999996E-3</v>
      </c>
      <c r="K50" s="89">
        <v>24</v>
      </c>
      <c r="L50" s="90" t="s">
        <v>64</v>
      </c>
      <c r="M50" s="74">
        <f t="shared" si="0"/>
        <v>2.4000000000000002E-3</v>
      </c>
      <c r="N50" s="89">
        <v>19</v>
      </c>
      <c r="O50" s="90" t="s">
        <v>64</v>
      </c>
      <c r="P50" s="74">
        <f t="shared" si="1"/>
        <v>1.9E-3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0.73260000000000003</v>
      </c>
      <c r="F51" s="92">
        <v>3.375</v>
      </c>
      <c r="G51" s="88">
        <f t="shared" si="3"/>
        <v>4.1075999999999997</v>
      </c>
      <c r="H51" s="89">
        <v>85</v>
      </c>
      <c r="I51" s="90" t="s">
        <v>64</v>
      </c>
      <c r="J51" s="74">
        <f t="shared" si="4"/>
        <v>8.5000000000000006E-3</v>
      </c>
      <c r="K51" s="89">
        <v>25</v>
      </c>
      <c r="L51" s="90" t="s">
        <v>64</v>
      </c>
      <c r="M51" s="74">
        <f t="shared" si="0"/>
        <v>2.5000000000000001E-3</v>
      </c>
      <c r="N51" s="89">
        <v>20</v>
      </c>
      <c r="O51" s="90" t="s">
        <v>64</v>
      </c>
      <c r="P51" s="74">
        <f t="shared" si="1"/>
        <v>2E-3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0.76029999999999998</v>
      </c>
      <c r="F52" s="92">
        <v>3.407</v>
      </c>
      <c r="G52" s="88">
        <f t="shared" si="3"/>
        <v>4.1673</v>
      </c>
      <c r="H52" s="89">
        <v>90</v>
      </c>
      <c r="I52" s="90" t="s">
        <v>64</v>
      </c>
      <c r="J52" s="74">
        <f t="shared" si="4"/>
        <v>8.9999999999999993E-3</v>
      </c>
      <c r="K52" s="89">
        <v>26</v>
      </c>
      <c r="L52" s="90" t="s">
        <v>64</v>
      </c>
      <c r="M52" s="74">
        <f t="shared" si="0"/>
        <v>2.5999999999999999E-3</v>
      </c>
      <c r="N52" s="89">
        <v>21</v>
      </c>
      <c r="O52" s="90" t="s">
        <v>64</v>
      </c>
      <c r="P52" s="74">
        <f t="shared" si="1"/>
        <v>2.1000000000000003E-3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0.81279999999999997</v>
      </c>
      <c r="F53" s="92">
        <v>3.46</v>
      </c>
      <c r="G53" s="88">
        <f t="shared" si="3"/>
        <v>4.2728000000000002</v>
      </c>
      <c r="H53" s="89">
        <v>99</v>
      </c>
      <c r="I53" s="90" t="s">
        <v>64</v>
      </c>
      <c r="J53" s="74">
        <f t="shared" si="4"/>
        <v>9.9000000000000008E-3</v>
      </c>
      <c r="K53" s="89">
        <v>28</v>
      </c>
      <c r="L53" s="90" t="s">
        <v>64</v>
      </c>
      <c r="M53" s="74">
        <f t="shared" si="0"/>
        <v>2.8E-3</v>
      </c>
      <c r="N53" s="89">
        <v>23</v>
      </c>
      <c r="O53" s="90" t="s">
        <v>64</v>
      </c>
      <c r="P53" s="74">
        <f t="shared" si="1"/>
        <v>2.3E-3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0.86209999999999998</v>
      </c>
      <c r="F54" s="92">
        <v>3.5009999999999999</v>
      </c>
      <c r="G54" s="88">
        <f t="shared" si="3"/>
        <v>4.3631000000000002</v>
      </c>
      <c r="H54" s="89">
        <v>108</v>
      </c>
      <c r="I54" s="90" t="s">
        <v>64</v>
      </c>
      <c r="J54" s="74">
        <f t="shared" si="4"/>
        <v>1.0800000000000001E-2</v>
      </c>
      <c r="K54" s="89">
        <v>30</v>
      </c>
      <c r="L54" s="90" t="s">
        <v>64</v>
      </c>
      <c r="M54" s="74">
        <f t="shared" si="0"/>
        <v>3.0000000000000001E-3</v>
      </c>
      <c r="N54" s="89">
        <v>24</v>
      </c>
      <c r="O54" s="90" t="s">
        <v>64</v>
      </c>
      <c r="P54" s="74">
        <f t="shared" si="1"/>
        <v>2.4000000000000002E-3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0.90869999999999995</v>
      </c>
      <c r="F55" s="92">
        <v>3.532</v>
      </c>
      <c r="G55" s="88">
        <f t="shared" si="3"/>
        <v>4.4406999999999996</v>
      </c>
      <c r="H55" s="89">
        <v>117</v>
      </c>
      <c r="I55" s="90" t="s">
        <v>64</v>
      </c>
      <c r="J55" s="74">
        <f t="shared" si="4"/>
        <v>1.17E-2</v>
      </c>
      <c r="K55" s="89">
        <v>32</v>
      </c>
      <c r="L55" s="90" t="s">
        <v>64</v>
      </c>
      <c r="M55" s="74">
        <f t="shared" si="0"/>
        <v>3.2000000000000002E-3</v>
      </c>
      <c r="N55" s="89">
        <v>26</v>
      </c>
      <c r="O55" s="90" t="s">
        <v>64</v>
      </c>
      <c r="P55" s="74">
        <f t="shared" si="1"/>
        <v>2.5999999999999999E-3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0.95299999999999996</v>
      </c>
      <c r="F56" s="92">
        <v>3.5550000000000002</v>
      </c>
      <c r="G56" s="88">
        <f t="shared" si="3"/>
        <v>4.508</v>
      </c>
      <c r="H56" s="89">
        <v>125</v>
      </c>
      <c r="I56" s="90" t="s">
        <v>64</v>
      </c>
      <c r="J56" s="74">
        <f t="shared" si="4"/>
        <v>1.2500000000000001E-2</v>
      </c>
      <c r="K56" s="89">
        <v>35</v>
      </c>
      <c r="L56" s="90" t="s">
        <v>64</v>
      </c>
      <c r="M56" s="74">
        <f t="shared" si="0"/>
        <v>3.5000000000000005E-3</v>
      </c>
      <c r="N56" s="89">
        <v>28</v>
      </c>
      <c r="O56" s="90" t="s">
        <v>64</v>
      </c>
      <c r="P56" s="74">
        <f t="shared" si="1"/>
        <v>2.8E-3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0.99539999999999995</v>
      </c>
      <c r="F57" s="92">
        <v>3.5720000000000001</v>
      </c>
      <c r="G57" s="88">
        <f t="shared" si="3"/>
        <v>4.5674000000000001</v>
      </c>
      <c r="H57" s="89">
        <v>134</v>
      </c>
      <c r="I57" s="90" t="s">
        <v>64</v>
      </c>
      <c r="J57" s="74">
        <f t="shared" si="4"/>
        <v>1.34E-2</v>
      </c>
      <c r="K57" s="89">
        <v>36</v>
      </c>
      <c r="L57" s="90" t="s">
        <v>64</v>
      </c>
      <c r="M57" s="74">
        <f t="shared" si="0"/>
        <v>3.5999999999999999E-3</v>
      </c>
      <c r="N57" s="89">
        <v>29</v>
      </c>
      <c r="O57" s="90" t="s">
        <v>64</v>
      </c>
      <c r="P57" s="74">
        <f t="shared" si="1"/>
        <v>2.9000000000000002E-3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1.036</v>
      </c>
      <c r="F58" s="92">
        <v>3.5840000000000001</v>
      </c>
      <c r="G58" s="88">
        <f t="shared" si="3"/>
        <v>4.62</v>
      </c>
      <c r="H58" s="89">
        <v>142</v>
      </c>
      <c r="I58" s="90" t="s">
        <v>64</v>
      </c>
      <c r="J58" s="74">
        <f t="shared" si="4"/>
        <v>1.4199999999999999E-2</v>
      </c>
      <c r="K58" s="89">
        <v>38</v>
      </c>
      <c r="L58" s="90" t="s">
        <v>64</v>
      </c>
      <c r="M58" s="74">
        <f t="shared" si="0"/>
        <v>3.8E-3</v>
      </c>
      <c r="N58" s="89">
        <v>31</v>
      </c>
      <c r="O58" s="90" t="s">
        <v>64</v>
      </c>
      <c r="P58" s="74">
        <f t="shared" si="1"/>
        <v>3.0999999999999999E-3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1.075</v>
      </c>
      <c r="F59" s="92">
        <v>3.5920000000000001</v>
      </c>
      <c r="G59" s="88">
        <f t="shared" si="3"/>
        <v>4.6669999999999998</v>
      </c>
      <c r="H59" s="89">
        <v>151</v>
      </c>
      <c r="I59" s="90" t="s">
        <v>64</v>
      </c>
      <c r="J59" s="74">
        <f t="shared" si="4"/>
        <v>1.5099999999999999E-2</v>
      </c>
      <c r="K59" s="89">
        <v>40</v>
      </c>
      <c r="L59" s="90" t="s">
        <v>64</v>
      </c>
      <c r="M59" s="74">
        <f t="shared" si="0"/>
        <v>4.0000000000000001E-3</v>
      </c>
      <c r="N59" s="89">
        <v>32</v>
      </c>
      <c r="O59" s="90" t="s">
        <v>64</v>
      </c>
      <c r="P59" s="74">
        <f t="shared" si="1"/>
        <v>3.2000000000000002E-3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1.113</v>
      </c>
      <c r="F60" s="92">
        <v>3.597</v>
      </c>
      <c r="G60" s="88">
        <f t="shared" si="3"/>
        <v>4.71</v>
      </c>
      <c r="H60" s="89">
        <v>159</v>
      </c>
      <c r="I60" s="90" t="s">
        <v>64</v>
      </c>
      <c r="J60" s="74">
        <f t="shared" si="4"/>
        <v>1.5900000000000001E-2</v>
      </c>
      <c r="K60" s="89">
        <v>42</v>
      </c>
      <c r="L60" s="90" t="s">
        <v>64</v>
      </c>
      <c r="M60" s="74">
        <f t="shared" si="0"/>
        <v>4.2000000000000006E-3</v>
      </c>
      <c r="N60" s="89">
        <v>34</v>
      </c>
      <c r="O60" s="90" t="s">
        <v>64</v>
      </c>
      <c r="P60" s="74">
        <f t="shared" si="1"/>
        <v>3.4000000000000002E-3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1.149</v>
      </c>
      <c r="F61" s="92">
        <v>3.5979999999999999</v>
      </c>
      <c r="G61" s="88">
        <f t="shared" si="3"/>
        <v>4.7469999999999999</v>
      </c>
      <c r="H61" s="89">
        <v>167</v>
      </c>
      <c r="I61" s="90" t="s">
        <v>64</v>
      </c>
      <c r="J61" s="74">
        <f t="shared" si="4"/>
        <v>1.67E-2</v>
      </c>
      <c r="K61" s="89">
        <v>44</v>
      </c>
      <c r="L61" s="90" t="s">
        <v>64</v>
      </c>
      <c r="M61" s="74">
        <f t="shared" si="0"/>
        <v>4.3999999999999994E-3</v>
      </c>
      <c r="N61" s="89">
        <v>35</v>
      </c>
      <c r="O61" s="90" t="s">
        <v>64</v>
      </c>
      <c r="P61" s="74">
        <f t="shared" si="1"/>
        <v>3.5000000000000005E-3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1.1850000000000001</v>
      </c>
      <c r="F62" s="92">
        <v>3.5979999999999999</v>
      </c>
      <c r="G62" s="88">
        <f t="shared" si="3"/>
        <v>4.7829999999999995</v>
      </c>
      <c r="H62" s="89">
        <v>175</v>
      </c>
      <c r="I62" s="90" t="s">
        <v>64</v>
      </c>
      <c r="J62" s="74">
        <f t="shared" si="4"/>
        <v>1.7499999999999998E-2</v>
      </c>
      <c r="K62" s="89">
        <v>46</v>
      </c>
      <c r="L62" s="90" t="s">
        <v>64</v>
      </c>
      <c r="M62" s="74">
        <f t="shared" si="0"/>
        <v>4.5999999999999999E-3</v>
      </c>
      <c r="N62" s="89">
        <v>37</v>
      </c>
      <c r="O62" s="90" t="s">
        <v>64</v>
      </c>
      <c r="P62" s="74">
        <f t="shared" si="1"/>
        <v>3.6999999999999997E-3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1.2190000000000001</v>
      </c>
      <c r="F63" s="92">
        <v>3.5950000000000002</v>
      </c>
      <c r="G63" s="88">
        <f t="shared" si="3"/>
        <v>4.8140000000000001</v>
      </c>
      <c r="H63" s="89">
        <v>184</v>
      </c>
      <c r="I63" s="90" t="s">
        <v>64</v>
      </c>
      <c r="J63" s="74">
        <f t="shared" si="4"/>
        <v>1.84E-2</v>
      </c>
      <c r="K63" s="89">
        <v>48</v>
      </c>
      <c r="L63" s="90" t="s">
        <v>64</v>
      </c>
      <c r="M63" s="74">
        <f t="shared" si="0"/>
        <v>4.8000000000000004E-3</v>
      </c>
      <c r="N63" s="89">
        <v>38</v>
      </c>
      <c r="O63" s="90" t="s">
        <v>64</v>
      </c>
      <c r="P63" s="74">
        <f t="shared" si="1"/>
        <v>3.8E-3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1.2849999999999999</v>
      </c>
      <c r="F64" s="92">
        <v>3.585</v>
      </c>
      <c r="G64" s="88">
        <f t="shared" si="3"/>
        <v>4.87</v>
      </c>
      <c r="H64" s="89">
        <v>200</v>
      </c>
      <c r="I64" s="90" t="s">
        <v>64</v>
      </c>
      <c r="J64" s="74">
        <f t="shared" si="4"/>
        <v>0.02</v>
      </c>
      <c r="K64" s="89">
        <v>51</v>
      </c>
      <c r="L64" s="90" t="s">
        <v>64</v>
      </c>
      <c r="M64" s="74">
        <f t="shared" si="0"/>
        <v>5.0999999999999995E-3</v>
      </c>
      <c r="N64" s="89">
        <v>41</v>
      </c>
      <c r="O64" s="90" t="s">
        <v>64</v>
      </c>
      <c r="P64" s="74">
        <f t="shared" si="1"/>
        <v>4.1000000000000003E-3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1.363</v>
      </c>
      <c r="F65" s="92">
        <v>3.5659999999999998</v>
      </c>
      <c r="G65" s="88">
        <f t="shared" si="3"/>
        <v>4.9290000000000003</v>
      </c>
      <c r="H65" s="89">
        <v>220</v>
      </c>
      <c r="I65" s="90" t="s">
        <v>64</v>
      </c>
      <c r="J65" s="74">
        <f t="shared" si="4"/>
        <v>2.1999999999999999E-2</v>
      </c>
      <c r="K65" s="89">
        <v>55</v>
      </c>
      <c r="L65" s="90" t="s">
        <v>64</v>
      </c>
      <c r="M65" s="74">
        <f t="shared" si="0"/>
        <v>5.4999999999999997E-3</v>
      </c>
      <c r="N65" s="89">
        <v>45</v>
      </c>
      <c r="O65" s="90" t="s">
        <v>64</v>
      </c>
      <c r="P65" s="74">
        <f t="shared" si="1"/>
        <v>4.4999999999999997E-3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1.4370000000000001</v>
      </c>
      <c r="F66" s="92">
        <v>3.5409999999999999</v>
      </c>
      <c r="G66" s="88">
        <f t="shared" si="3"/>
        <v>4.9779999999999998</v>
      </c>
      <c r="H66" s="89">
        <v>240</v>
      </c>
      <c r="I66" s="90" t="s">
        <v>64</v>
      </c>
      <c r="J66" s="74">
        <f t="shared" si="4"/>
        <v>2.4E-2</v>
      </c>
      <c r="K66" s="89">
        <v>60</v>
      </c>
      <c r="L66" s="90" t="s">
        <v>64</v>
      </c>
      <c r="M66" s="74">
        <f t="shared" si="0"/>
        <v>6.0000000000000001E-3</v>
      </c>
      <c r="N66" s="89">
        <v>48</v>
      </c>
      <c r="O66" s="90" t="s">
        <v>64</v>
      </c>
      <c r="P66" s="74">
        <f t="shared" si="1"/>
        <v>4.8000000000000004E-3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1.5069999999999999</v>
      </c>
      <c r="F67" s="92">
        <v>3.5129999999999999</v>
      </c>
      <c r="G67" s="88">
        <f t="shared" si="3"/>
        <v>5.0199999999999996</v>
      </c>
      <c r="H67" s="89">
        <v>260</v>
      </c>
      <c r="I67" s="90" t="s">
        <v>64</v>
      </c>
      <c r="J67" s="74">
        <f t="shared" si="4"/>
        <v>2.6000000000000002E-2</v>
      </c>
      <c r="K67" s="89">
        <v>64</v>
      </c>
      <c r="L67" s="90" t="s">
        <v>64</v>
      </c>
      <c r="M67" s="74">
        <f t="shared" si="0"/>
        <v>6.4000000000000003E-3</v>
      </c>
      <c r="N67" s="89">
        <v>52</v>
      </c>
      <c r="O67" s="90" t="s">
        <v>64</v>
      </c>
      <c r="P67" s="74">
        <f t="shared" si="1"/>
        <v>5.1999999999999998E-3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1.5740000000000001</v>
      </c>
      <c r="F68" s="92">
        <v>3.4820000000000002</v>
      </c>
      <c r="G68" s="88">
        <f t="shared" si="3"/>
        <v>5.056</v>
      </c>
      <c r="H68" s="89">
        <v>280</v>
      </c>
      <c r="I68" s="90" t="s">
        <v>64</v>
      </c>
      <c r="J68" s="74">
        <f t="shared" si="4"/>
        <v>2.8000000000000004E-2</v>
      </c>
      <c r="K68" s="89">
        <v>68</v>
      </c>
      <c r="L68" s="90" t="s">
        <v>64</v>
      </c>
      <c r="M68" s="74">
        <f t="shared" si="0"/>
        <v>6.8000000000000005E-3</v>
      </c>
      <c r="N68" s="89">
        <v>55</v>
      </c>
      <c r="O68" s="90" t="s">
        <v>64</v>
      </c>
      <c r="P68" s="74">
        <f t="shared" si="1"/>
        <v>5.4999999999999997E-3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1.6379999999999999</v>
      </c>
      <c r="F69" s="92">
        <v>3.4489999999999998</v>
      </c>
      <c r="G69" s="88">
        <f t="shared" si="3"/>
        <v>5.0869999999999997</v>
      </c>
      <c r="H69" s="89">
        <v>299</v>
      </c>
      <c r="I69" s="90" t="s">
        <v>64</v>
      </c>
      <c r="J69" s="74">
        <f t="shared" si="4"/>
        <v>2.9899999999999999E-2</v>
      </c>
      <c r="K69" s="89">
        <v>72</v>
      </c>
      <c r="L69" s="90" t="s">
        <v>64</v>
      </c>
      <c r="M69" s="74">
        <f t="shared" si="0"/>
        <v>7.1999999999999998E-3</v>
      </c>
      <c r="N69" s="89">
        <v>58</v>
      </c>
      <c r="O69" s="90" t="s">
        <v>64</v>
      </c>
      <c r="P69" s="74">
        <f t="shared" si="1"/>
        <v>5.8000000000000005E-3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1.7</v>
      </c>
      <c r="F70" s="92">
        <v>3.415</v>
      </c>
      <c r="G70" s="88">
        <f t="shared" si="3"/>
        <v>5.1150000000000002</v>
      </c>
      <c r="H70" s="89">
        <v>319</v>
      </c>
      <c r="I70" s="90" t="s">
        <v>64</v>
      </c>
      <c r="J70" s="74">
        <f t="shared" si="4"/>
        <v>3.1899999999999998E-2</v>
      </c>
      <c r="K70" s="89">
        <v>75</v>
      </c>
      <c r="L70" s="90" t="s">
        <v>64</v>
      </c>
      <c r="M70" s="74">
        <f t="shared" si="0"/>
        <v>7.4999999999999997E-3</v>
      </c>
      <c r="N70" s="89">
        <v>61</v>
      </c>
      <c r="O70" s="90" t="s">
        <v>64</v>
      </c>
      <c r="P70" s="74">
        <f t="shared" si="1"/>
        <v>6.0999999999999995E-3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1.76</v>
      </c>
      <c r="F71" s="92">
        <v>3.3809999999999998</v>
      </c>
      <c r="G71" s="88">
        <f t="shared" si="3"/>
        <v>5.141</v>
      </c>
      <c r="H71" s="89">
        <v>339</v>
      </c>
      <c r="I71" s="90" t="s">
        <v>64</v>
      </c>
      <c r="J71" s="74">
        <f t="shared" si="4"/>
        <v>3.39E-2</v>
      </c>
      <c r="K71" s="89">
        <v>79</v>
      </c>
      <c r="L71" s="90" t="s">
        <v>64</v>
      </c>
      <c r="M71" s="74">
        <f t="shared" si="0"/>
        <v>7.9000000000000008E-3</v>
      </c>
      <c r="N71" s="89">
        <v>64</v>
      </c>
      <c r="O71" s="90" t="s">
        <v>64</v>
      </c>
      <c r="P71" s="74">
        <f t="shared" si="1"/>
        <v>6.4000000000000003E-3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1.8169999999999999</v>
      </c>
      <c r="F72" s="92">
        <v>3.3460000000000001</v>
      </c>
      <c r="G72" s="88">
        <f t="shared" si="3"/>
        <v>5.1630000000000003</v>
      </c>
      <c r="H72" s="89">
        <v>358</v>
      </c>
      <c r="I72" s="90" t="s">
        <v>64</v>
      </c>
      <c r="J72" s="74">
        <f t="shared" si="4"/>
        <v>3.5799999999999998E-2</v>
      </c>
      <c r="K72" s="89">
        <v>83</v>
      </c>
      <c r="L72" s="90" t="s">
        <v>64</v>
      </c>
      <c r="M72" s="74">
        <f t="shared" si="0"/>
        <v>8.3000000000000001E-3</v>
      </c>
      <c r="N72" s="89">
        <v>68</v>
      </c>
      <c r="O72" s="90" t="s">
        <v>64</v>
      </c>
      <c r="P72" s="74">
        <f t="shared" si="1"/>
        <v>6.8000000000000005E-3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1.9279999999999999</v>
      </c>
      <c r="F73" s="92">
        <v>3.2770000000000001</v>
      </c>
      <c r="G73" s="88">
        <f t="shared" si="3"/>
        <v>5.2050000000000001</v>
      </c>
      <c r="H73" s="89">
        <v>397</v>
      </c>
      <c r="I73" s="90" t="s">
        <v>64</v>
      </c>
      <c r="J73" s="74">
        <f t="shared" si="4"/>
        <v>3.9699999999999999E-2</v>
      </c>
      <c r="K73" s="89">
        <v>90</v>
      </c>
      <c r="L73" s="90" t="s">
        <v>64</v>
      </c>
      <c r="M73" s="74">
        <f t="shared" si="0"/>
        <v>8.9999999999999993E-3</v>
      </c>
      <c r="N73" s="89">
        <v>74</v>
      </c>
      <c r="O73" s="90" t="s">
        <v>64</v>
      </c>
      <c r="P73" s="74">
        <f t="shared" si="1"/>
        <v>7.3999999999999995E-3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2.032</v>
      </c>
      <c r="F74" s="92">
        <v>3.2080000000000002</v>
      </c>
      <c r="G74" s="88">
        <f t="shared" si="3"/>
        <v>5.24</v>
      </c>
      <c r="H74" s="89">
        <v>436</v>
      </c>
      <c r="I74" s="90" t="s">
        <v>64</v>
      </c>
      <c r="J74" s="74">
        <f t="shared" si="4"/>
        <v>4.36E-2</v>
      </c>
      <c r="K74" s="89">
        <v>97</v>
      </c>
      <c r="L74" s="90" t="s">
        <v>64</v>
      </c>
      <c r="M74" s="74">
        <f t="shared" si="0"/>
        <v>9.7000000000000003E-3</v>
      </c>
      <c r="N74" s="89">
        <v>80</v>
      </c>
      <c r="O74" s="90" t="s">
        <v>64</v>
      </c>
      <c r="P74" s="74">
        <f t="shared" si="1"/>
        <v>8.0000000000000002E-3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2.1309999999999998</v>
      </c>
      <c r="F75" s="92">
        <v>3.141</v>
      </c>
      <c r="G75" s="88">
        <f t="shared" si="3"/>
        <v>5.2720000000000002</v>
      </c>
      <c r="H75" s="89">
        <v>474</v>
      </c>
      <c r="I75" s="90" t="s">
        <v>64</v>
      </c>
      <c r="J75" s="74">
        <f t="shared" si="4"/>
        <v>4.7399999999999998E-2</v>
      </c>
      <c r="K75" s="89">
        <v>104</v>
      </c>
      <c r="L75" s="90" t="s">
        <v>64</v>
      </c>
      <c r="M75" s="74">
        <f t="shared" si="0"/>
        <v>1.04E-2</v>
      </c>
      <c r="N75" s="89">
        <v>85</v>
      </c>
      <c r="O75" s="90" t="s">
        <v>64</v>
      </c>
      <c r="P75" s="74">
        <f t="shared" si="1"/>
        <v>8.5000000000000006E-3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2.226</v>
      </c>
      <c r="F76" s="92">
        <v>3.0760000000000001</v>
      </c>
      <c r="G76" s="88">
        <f t="shared" si="3"/>
        <v>5.3019999999999996</v>
      </c>
      <c r="H76" s="89">
        <v>513</v>
      </c>
      <c r="I76" s="90" t="s">
        <v>64</v>
      </c>
      <c r="J76" s="74">
        <f t="shared" si="4"/>
        <v>5.1299999999999998E-2</v>
      </c>
      <c r="K76" s="89">
        <v>111</v>
      </c>
      <c r="L76" s="90" t="s">
        <v>64</v>
      </c>
      <c r="M76" s="74">
        <f t="shared" si="0"/>
        <v>1.11E-2</v>
      </c>
      <c r="N76" s="89">
        <v>91</v>
      </c>
      <c r="O76" s="90" t="s">
        <v>64</v>
      </c>
      <c r="P76" s="74">
        <f t="shared" si="1"/>
        <v>9.1000000000000004E-3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2.3170000000000002</v>
      </c>
      <c r="F77" s="92">
        <v>3.0139999999999998</v>
      </c>
      <c r="G77" s="88">
        <f t="shared" si="3"/>
        <v>5.3309999999999995</v>
      </c>
      <c r="H77" s="89">
        <v>551</v>
      </c>
      <c r="I77" s="90" t="s">
        <v>64</v>
      </c>
      <c r="J77" s="74">
        <f t="shared" si="4"/>
        <v>5.5100000000000003E-2</v>
      </c>
      <c r="K77" s="89">
        <v>117</v>
      </c>
      <c r="L77" s="90" t="s">
        <v>64</v>
      </c>
      <c r="M77" s="74">
        <f t="shared" si="0"/>
        <v>1.17E-2</v>
      </c>
      <c r="N77" s="89">
        <v>97</v>
      </c>
      <c r="O77" s="90" t="s">
        <v>64</v>
      </c>
      <c r="P77" s="74">
        <f t="shared" si="1"/>
        <v>9.7000000000000003E-3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2.4039999999999999</v>
      </c>
      <c r="F78" s="92">
        <v>2.9540000000000002</v>
      </c>
      <c r="G78" s="88">
        <f t="shared" si="3"/>
        <v>5.3580000000000005</v>
      </c>
      <c r="H78" s="89">
        <v>589</v>
      </c>
      <c r="I78" s="90" t="s">
        <v>64</v>
      </c>
      <c r="J78" s="74">
        <f t="shared" si="4"/>
        <v>5.8899999999999994E-2</v>
      </c>
      <c r="K78" s="89">
        <v>124</v>
      </c>
      <c r="L78" s="90" t="s">
        <v>64</v>
      </c>
      <c r="M78" s="74">
        <f t="shared" si="0"/>
        <v>1.24E-2</v>
      </c>
      <c r="N78" s="89">
        <v>102</v>
      </c>
      <c r="O78" s="90" t="s">
        <v>64</v>
      </c>
      <c r="P78" s="74">
        <f t="shared" si="1"/>
        <v>1.0199999999999999E-2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2.57</v>
      </c>
      <c r="F79" s="92">
        <v>2.84</v>
      </c>
      <c r="G79" s="88">
        <f t="shared" si="3"/>
        <v>5.41</v>
      </c>
      <c r="H79" s="89">
        <v>666</v>
      </c>
      <c r="I79" s="90" t="s">
        <v>64</v>
      </c>
      <c r="J79" s="74">
        <f t="shared" si="4"/>
        <v>6.6600000000000006E-2</v>
      </c>
      <c r="K79" s="89">
        <v>136</v>
      </c>
      <c r="L79" s="90" t="s">
        <v>64</v>
      </c>
      <c r="M79" s="74">
        <f t="shared" si="0"/>
        <v>1.3600000000000001E-2</v>
      </c>
      <c r="N79" s="89">
        <v>113</v>
      </c>
      <c r="O79" s="90" t="s">
        <v>64</v>
      </c>
      <c r="P79" s="74">
        <f t="shared" si="1"/>
        <v>1.1300000000000001E-2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2.6589999999999998</v>
      </c>
      <c r="F80" s="92">
        <v>2.7360000000000002</v>
      </c>
      <c r="G80" s="88">
        <f t="shared" si="3"/>
        <v>5.3949999999999996</v>
      </c>
      <c r="H80" s="89">
        <v>742</v>
      </c>
      <c r="I80" s="90" t="s">
        <v>64</v>
      </c>
      <c r="J80" s="74">
        <f t="shared" si="4"/>
        <v>7.4200000000000002E-2</v>
      </c>
      <c r="K80" s="89">
        <v>148</v>
      </c>
      <c r="L80" s="90" t="s">
        <v>64</v>
      </c>
      <c r="M80" s="74">
        <f t="shared" si="0"/>
        <v>1.4799999999999999E-2</v>
      </c>
      <c r="N80" s="89">
        <v>124</v>
      </c>
      <c r="O80" s="90" t="s">
        <v>64</v>
      </c>
      <c r="P80" s="74">
        <f t="shared" si="1"/>
        <v>1.24E-2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2.7589999999999999</v>
      </c>
      <c r="F81" s="92">
        <v>2.64</v>
      </c>
      <c r="G81" s="88">
        <f t="shared" si="3"/>
        <v>5.399</v>
      </c>
      <c r="H81" s="89">
        <v>819</v>
      </c>
      <c r="I81" s="90" t="s">
        <v>64</v>
      </c>
      <c r="J81" s="74">
        <f t="shared" si="4"/>
        <v>8.1900000000000001E-2</v>
      </c>
      <c r="K81" s="89">
        <v>159</v>
      </c>
      <c r="L81" s="90" t="s">
        <v>64</v>
      </c>
      <c r="M81" s="74">
        <f t="shared" si="0"/>
        <v>1.5900000000000001E-2</v>
      </c>
      <c r="N81" s="89">
        <v>134</v>
      </c>
      <c r="O81" s="90" t="s">
        <v>64</v>
      </c>
      <c r="P81" s="74">
        <f t="shared" si="1"/>
        <v>1.34E-2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2.8620000000000001</v>
      </c>
      <c r="F82" s="92">
        <v>2.5510000000000002</v>
      </c>
      <c r="G82" s="88">
        <f t="shared" si="3"/>
        <v>5.4130000000000003</v>
      </c>
      <c r="H82" s="89">
        <v>895</v>
      </c>
      <c r="I82" s="90" t="s">
        <v>64</v>
      </c>
      <c r="J82" s="74">
        <f t="shared" si="4"/>
        <v>8.9499999999999996E-2</v>
      </c>
      <c r="K82" s="89">
        <v>170</v>
      </c>
      <c r="L82" s="90" t="s">
        <v>64</v>
      </c>
      <c r="M82" s="74">
        <f t="shared" si="0"/>
        <v>1.7000000000000001E-2</v>
      </c>
      <c r="N82" s="89">
        <v>144</v>
      </c>
      <c r="O82" s="90" t="s">
        <v>64</v>
      </c>
      <c r="P82" s="74">
        <f t="shared" si="1"/>
        <v>1.44E-2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2.9630000000000001</v>
      </c>
      <c r="F83" s="92">
        <v>2.4689999999999999</v>
      </c>
      <c r="G83" s="88">
        <f t="shared" si="3"/>
        <v>5.4320000000000004</v>
      </c>
      <c r="H83" s="89">
        <v>972</v>
      </c>
      <c r="I83" s="90" t="s">
        <v>64</v>
      </c>
      <c r="J83" s="74">
        <f t="shared" si="4"/>
        <v>9.7199999999999995E-2</v>
      </c>
      <c r="K83" s="89">
        <v>181</v>
      </c>
      <c r="L83" s="90" t="s">
        <v>64</v>
      </c>
      <c r="M83" s="74">
        <f t="shared" si="0"/>
        <v>1.8099999999999998E-2</v>
      </c>
      <c r="N83" s="89">
        <v>155</v>
      </c>
      <c r="O83" s="90" t="s">
        <v>64</v>
      </c>
      <c r="P83" s="74">
        <f t="shared" si="1"/>
        <v>1.55E-2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3.0609999999999999</v>
      </c>
      <c r="F84" s="92">
        <v>2.3919999999999999</v>
      </c>
      <c r="G84" s="88">
        <f t="shared" si="3"/>
        <v>5.4529999999999994</v>
      </c>
      <c r="H84" s="89">
        <v>1049</v>
      </c>
      <c r="I84" s="90" t="s">
        <v>64</v>
      </c>
      <c r="J84" s="74">
        <f t="shared" si="4"/>
        <v>0.10489999999999999</v>
      </c>
      <c r="K84" s="89">
        <v>192</v>
      </c>
      <c r="L84" s="90" t="s">
        <v>64</v>
      </c>
      <c r="M84" s="74">
        <f t="shared" ref="M84:M147" si="6">K84/1000/10</f>
        <v>1.9200000000000002E-2</v>
      </c>
      <c r="N84" s="89">
        <v>164</v>
      </c>
      <c r="O84" s="90" t="s">
        <v>64</v>
      </c>
      <c r="P84" s="74">
        <f t="shared" ref="P84:P147" si="7">N84/1000/10</f>
        <v>1.6400000000000001E-2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3.153</v>
      </c>
      <c r="F85" s="92">
        <v>2.3210000000000002</v>
      </c>
      <c r="G85" s="88">
        <f t="shared" ref="G85:G148" si="8">E85+F85</f>
        <v>5.4740000000000002</v>
      </c>
      <c r="H85" s="89">
        <v>1125</v>
      </c>
      <c r="I85" s="90" t="s">
        <v>64</v>
      </c>
      <c r="J85" s="74">
        <f t="shared" ref="J85:J112" si="9">H85/1000/10</f>
        <v>0.1125</v>
      </c>
      <c r="K85" s="89">
        <v>202</v>
      </c>
      <c r="L85" s="90" t="s">
        <v>64</v>
      </c>
      <c r="M85" s="74">
        <f t="shared" si="6"/>
        <v>2.0200000000000003E-2</v>
      </c>
      <c r="N85" s="89">
        <v>174</v>
      </c>
      <c r="O85" s="90" t="s">
        <v>64</v>
      </c>
      <c r="P85" s="74">
        <f t="shared" si="7"/>
        <v>1.7399999999999999E-2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3.2410000000000001</v>
      </c>
      <c r="F86" s="92">
        <v>2.2549999999999999</v>
      </c>
      <c r="G86" s="88">
        <f t="shared" si="8"/>
        <v>5.4960000000000004</v>
      </c>
      <c r="H86" s="89">
        <v>1201</v>
      </c>
      <c r="I86" s="90" t="s">
        <v>64</v>
      </c>
      <c r="J86" s="74">
        <f t="shared" si="9"/>
        <v>0.12010000000000001</v>
      </c>
      <c r="K86" s="89">
        <v>211</v>
      </c>
      <c r="L86" s="90" t="s">
        <v>64</v>
      </c>
      <c r="M86" s="74">
        <f t="shared" si="6"/>
        <v>2.1100000000000001E-2</v>
      </c>
      <c r="N86" s="89">
        <v>184</v>
      </c>
      <c r="O86" s="90" t="s">
        <v>64</v>
      </c>
      <c r="P86" s="74">
        <f t="shared" si="7"/>
        <v>1.84E-2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3.323</v>
      </c>
      <c r="F87" s="92">
        <v>2.1930000000000001</v>
      </c>
      <c r="G87" s="88">
        <f t="shared" si="8"/>
        <v>5.516</v>
      </c>
      <c r="H87" s="89">
        <v>1278</v>
      </c>
      <c r="I87" s="90" t="s">
        <v>64</v>
      </c>
      <c r="J87" s="74">
        <f t="shared" si="9"/>
        <v>0.1278</v>
      </c>
      <c r="K87" s="89">
        <v>221</v>
      </c>
      <c r="L87" s="90" t="s">
        <v>64</v>
      </c>
      <c r="M87" s="74">
        <f t="shared" si="6"/>
        <v>2.2100000000000002E-2</v>
      </c>
      <c r="N87" s="89">
        <v>193</v>
      </c>
      <c r="O87" s="90" t="s">
        <v>64</v>
      </c>
      <c r="P87" s="74">
        <f t="shared" si="7"/>
        <v>1.9300000000000001E-2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3.4009999999999998</v>
      </c>
      <c r="F88" s="92">
        <v>2.1349999999999998</v>
      </c>
      <c r="G88" s="88">
        <f t="shared" si="8"/>
        <v>5.5359999999999996</v>
      </c>
      <c r="H88" s="89">
        <v>1354</v>
      </c>
      <c r="I88" s="90" t="s">
        <v>64</v>
      </c>
      <c r="J88" s="74">
        <f t="shared" si="9"/>
        <v>0.13540000000000002</v>
      </c>
      <c r="K88" s="89">
        <v>230</v>
      </c>
      <c r="L88" s="90" t="s">
        <v>64</v>
      </c>
      <c r="M88" s="74">
        <f t="shared" si="6"/>
        <v>2.3E-2</v>
      </c>
      <c r="N88" s="89">
        <v>202</v>
      </c>
      <c r="O88" s="90" t="s">
        <v>64</v>
      </c>
      <c r="P88" s="74">
        <f t="shared" si="7"/>
        <v>2.0200000000000003E-2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3.4750000000000001</v>
      </c>
      <c r="F89" s="92">
        <v>2.08</v>
      </c>
      <c r="G89" s="88">
        <f t="shared" si="8"/>
        <v>5.5549999999999997</v>
      </c>
      <c r="H89" s="89">
        <v>1429</v>
      </c>
      <c r="I89" s="90" t="s">
        <v>64</v>
      </c>
      <c r="J89" s="74">
        <f t="shared" si="9"/>
        <v>0.1429</v>
      </c>
      <c r="K89" s="89">
        <v>239</v>
      </c>
      <c r="L89" s="90" t="s">
        <v>64</v>
      </c>
      <c r="M89" s="74">
        <f t="shared" si="6"/>
        <v>2.3899999999999998E-2</v>
      </c>
      <c r="N89" s="89">
        <v>212</v>
      </c>
      <c r="O89" s="90" t="s">
        <v>64</v>
      </c>
      <c r="P89" s="74">
        <f t="shared" si="7"/>
        <v>2.12E-2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3.6110000000000002</v>
      </c>
      <c r="F90" s="92">
        <v>1.9810000000000001</v>
      </c>
      <c r="G90" s="88">
        <f t="shared" si="8"/>
        <v>5.5920000000000005</v>
      </c>
      <c r="H90" s="89">
        <v>1581</v>
      </c>
      <c r="I90" s="90" t="s">
        <v>64</v>
      </c>
      <c r="J90" s="74">
        <f t="shared" si="9"/>
        <v>0.15809999999999999</v>
      </c>
      <c r="K90" s="89">
        <v>256</v>
      </c>
      <c r="L90" s="90" t="s">
        <v>64</v>
      </c>
      <c r="M90" s="74">
        <f t="shared" si="6"/>
        <v>2.5600000000000001E-2</v>
      </c>
      <c r="N90" s="89">
        <v>230</v>
      </c>
      <c r="O90" s="90" t="s">
        <v>64</v>
      </c>
      <c r="P90" s="74">
        <f t="shared" si="7"/>
        <v>2.3E-2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3.7650000000000001</v>
      </c>
      <c r="F91" s="92">
        <v>1.871</v>
      </c>
      <c r="G91" s="88">
        <f t="shared" si="8"/>
        <v>5.6360000000000001</v>
      </c>
      <c r="H91" s="89">
        <v>1769</v>
      </c>
      <c r="I91" s="90" t="s">
        <v>64</v>
      </c>
      <c r="J91" s="74">
        <f t="shared" si="9"/>
        <v>0.1769</v>
      </c>
      <c r="K91" s="89">
        <v>277</v>
      </c>
      <c r="L91" s="90" t="s">
        <v>64</v>
      </c>
      <c r="M91" s="74">
        <f t="shared" si="6"/>
        <v>2.7700000000000002E-2</v>
      </c>
      <c r="N91" s="89">
        <v>251</v>
      </c>
      <c r="O91" s="90" t="s">
        <v>64</v>
      </c>
      <c r="P91" s="74">
        <f t="shared" si="7"/>
        <v>2.5100000000000001E-2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3.9039999999999999</v>
      </c>
      <c r="F92" s="92">
        <v>1.774</v>
      </c>
      <c r="G92" s="88">
        <f t="shared" si="8"/>
        <v>5.6779999999999999</v>
      </c>
      <c r="H92" s="89">
        <v>1956</v>
      </c>
      <c r="I92" s="90" t="s">
        <v>64</v>
      </c>
      <c r="J92" s="74">
        <f t="shared" si="9"/>
        <v>0.1956</v>
      </c>
      <c r="K92" s="89">
        <v>297</v>
      </c>
      <c r="L92" s="90" t="s">
        <v>64</v>
      </c>
      <c r="M92" s="74">
        <f t="shared" si="6"/>
        <v>2.9699999999999997E-2</v>
      </c>
      <c r="N92" s="89">
        <v>272</v>
      </c>
      <c r="O92" s="90" t="s">
        <v>64</v>
      </c>
      <c r="P92" s="74">
        <f t="shared" si="7"/>
        <v>2.7200000000000002E-2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4.0330000000000004</v>
      </c>
      <c r="F93" s="92">
        <v>1.6890000000000001</v>
      </c>
      <c r="G93" s="88">
        <f t="shared" si="8"/>
        <v>5.7220000000000004</v>
      </c>
      <c r="H93" s="89">
        <v>2143</v>
      </c>
      <c r="I93" s="90" t="s">
        <v>64</v>
      </c>
      <c r="J93" s="74">
        <f t="shared" si="9"/>
        <v>0.21429999999999999</v>
      </c>
      <c r="K93" s="89">
        <v>315</v>
      </c>
      <c r="L93" s="90" t="s">
        <v>64</v>
      </c>
      <c r="M93" s="74">
        <f t="shared" si="6"/>
        <v>3.15E-2</v>
      </c>
      <c r="N93" s="89">
        <v>293</v>
      </c>
      <c r="O93" s="90" t="s">
        <v>64</v>
      </c>
      <c r="P93" s="74">
        <f t="shared" si="7"/>
        <v>2.93E-2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4.1520000000000001</v>
      </c>
      <c r="F94" s="92">
        <v>1.6120000000000001</v>
      </c>
      <c r="G94" s="88">
        <f t="shared" si="8"/>
        <v>5.7640000000000002</v>
      </c>
      <c r="H94" s="89">
        <v>2328</v>
      </c>
      <c r="I94" s="90" t="s">
        <v>64</v>
      </c>
      <c r="J94" s="74">
        <f t="shared" si="9"/>
        <v>0.23279999999999998</v>
      </c>
      <c r="K94" s="89">
        <v>333</v>
      </c>
      <c r="L94" s="90" t="s">
        <v>64</v>
      </c>
      <c r="M94" s="74">
        <f t="shared" si="6"/>
        <v>3.3300000000000003E-2</v>
      </c>
      <c r="N94" s="89">
        <v>313</v>
      </c>
      <c r="O94" s="90" t="s">
        <v>64</v>
      </c>
      <c r="P94" s="74">
        <f t="shared" si="7"/>
        <v>3.1300000000000001E-2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4.2640000000000002</v>
      </c>
      <c r="F95" s="92">
        <v>1.544</v>
      </c>
      <c r="G95" s="88">
        <f t="shared" si="8"/>
        <v>5.8079999999999998</v>
      </c>
      <c r="H95" s="89">
        <v>2513</v>
      </c>
      <c r="I95" s="90" t="s">
        <v>64</v>
      </c>
      <c r="J95" s="74">
        <f t="shared" si="9"/>
        <v>0.25129999999999997</v>
      </c>
      <c r="K95" s="89">
        <v>350</v>
      </c>
      <c r="L95" s="90" t="s">
        <v>64</v>
      </c>
      <c r="M95" s="74">
        <f t="shared" si="6"/>
        <v>3.4999999999999996E-2</v>
      </c>
      <c r="N95" s="89">
        <v>332</v>
      </c>
      <c r="O95" s="90" t="s">
        <v>64</v>
      </c>
      <c r="P95" s="74">
        <f t="shared" si="7"/>
        <v>3.32E-2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4.37</v>
      </c>
      <c r="F96" s="92">
        <v>1.482</v>
      </c>
      <c r="G96" s="88">
        <f t="shared" si="8"/>
        <v>5.8520000000000003</v>
      </c>
      <c r="H96" s="89">
        <v>2696</v>
      </c>
      <c r="I96" s="90" t="s">
        <v>64</v>
      </c>
      <c r="J96" s="74">
        <f t="shared" si="9"/>
        <v>0.26960000000000001</v>
      </c>
      <c r="K96" s="89">
        <v>366</v>
      </c>
      <c r="L96" s="90" t="s">
        <v>64</v>
      </c>
      <c r="M96" s="74">
        <f t="shared" si="6"/>
        <v>3.6600000000000001E-2</v>
      </c>
      <c r="N96" s="89">
        <v>351</v>
      </c>
      <c r="O96" s="90" t="s">
        <v>64</v>
      </c>
      <c r="P96" s="74">
        <f t="shared" si="7"/>
        <v>3.5099999999999999E-2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4.47</v>
      </c>
      <c r="F97" s="92">
        <v>1.425</v>
      </c>
      <c r="G97" s="88">
        <f t="shared" si="8"/>
        <v>5.8949999999999996</v>
      </c>
      <c r="H97" s="89">
        <v>2878</v>
      </c>
      <c r="I97" s="90" t="s">
        <v>64</v>
      </c>
      <c r="J97" s="74">
        <f t="shared" si="9"/>
        <v>0.2878</v>
      </c>
      <c r="K97" s="89">
        <v>381</v>
      </c>
      <c r="L97" s="90" t="s">
        <v>64</v>
      </c>
      <c r="M97" s="74">
        <f t="shared" si="6"/>
        <v>3.8100000000000002E-2</v>
      </c>
      <c r="N97" s="89">
        <v>369</v>
      </c>
      <c r="O97" s="90" t="s">
        <v>64</v>
      </c>
      <c r="P97" s="74">
        <f t="shared" si="7"/>
        <v>3.6900000000000002E-2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4.5650000000000004</v>
      </c>
      <c r="F98" s="92">
        <v>1.373</v>
      </c>
      <c r="G98" s="88">
        <f t="shared" si="8"/>
        <v>5.9380000000000006</v>
      </c>
      <c r="H98" s="89">
        <v>3059</v>
      </c>
      <c r="I98" s="90" t="s">
        <v>64</v>
      </c>
      <c r="J98" s="74">
        <f t="shared" si="9"/>
        <v>0.30590000000000001</v>
      </c>
      <c r="K98" s="89">
        <v>396</v>
      </c>
      <c r="L98" s="90" t="s">
        <v>64</v>
      </c>
      <c r="M98" s="74">
        <f t="shared" si="6"/>
        <v>3.9600000000000003E-2</v>
      </c>
      <c r="N98" s="89">
        <v>387</v>
      </c>
      <c r="O98" s="90" t="s">
        <v>64</v>
      </c>
      <c r="P98" s="74">
        <f t="shared" si="7"/>
        <v>3.8699999999999998E-2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4.7409999999999997</v>
      </c>
      <c r="F99" s="92">
        <v>1.282</v>
      </c>
      <c r="G99" s="88">
        <f t="shared" si="8"/>
        <v>6.0229999999999997</v>
      </c>
      <c r="H99" s="89">
        <v>3419</v>
      </c>
      <c r="I99" s="90" t="s">
        <v>64</v>
      </c>
      <c r="J99" s="74">
        <f t="shared" si="9"/>
        <v>0.34189999999999998</v>
      </c>
      <c r="K99" s="89">
        <v>425</v>
      </c>
      <c r="L99" s="90" t="s">
        <v>64</v>
      </c>
      <c r="M99" s="74">
        <f t="shared" si="6"/>
        <v>4.2499999999999996E-2</v>
      </c>
      <c r="N99" s="89">
        <v>422</v>
      </c>
      <c r="O99" s="90" t="s">
        <v>64</v>
      </c>
      <c r="P99" s="74">
        <f t="shared" si="7"/>
        <v>4.2200000000000001E-2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4.9050000000000002</v>
      </c>
      <c r="F100" s="92">
        <v>1.204</v>
      </c>
      <c r="G100" s="88">
        <f t="shared" si="8"/>
        <v>6.109</v>
      </c>
      <c r="H100" s="89">
        <v>3774</v>
      </c>
      <c r="I100" s="90" t="s">
        <v>64</v>
      </c>
      <c r="J100" s="74">
        <f t="shared" si="9"/>
        <v>0.37740000000000001</v>
      </c>
      <c r="K100" s="89">
        <v>452</v>
      </c>
      <c r="L100" s="90" t="s">
        <v>64</v>
      </c>
      <c r="M100" s="74">
        <f t="shared" si="6"/>
        <v>4.5200000000000004E-2</v>
      </c>
      <c r="N100" s="89">
        <v>455</v>
      </c>
      <c r="O100" s="90" t="s">
        <v>64</v>
      </c>
      <c r="P100" s="74">
        <f t="shared" si="7"/>
        <v>4.5499999999999999E-2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5.0579999999999998</v>
      </c>
      <c r="F101" s="92">
        <v>1.1359999999999999</v>
      </c>
      <c r="G101" s="88">
        <f t="shared" si="8"/>
        <v>6.194</v>
      </c>
      <c r="H101" s="89">
        <v>4124</v>
      </c>
      <c r="I101" s="90" t="s">
        <v>64</v>
      </c>
      <c r="J101" s="74">
        <f t="shared" si="9"/>
        <v>0.41239999999999999</v>
      </c>
      <c r="K101" s="89">
        <v>477</v>
      </c>
      <c r="L101" s="90" t="s">
        <v>64</v>
      </c>
      <c r="M101" s="74">
        <f t="shared" si="6"/>
        <v>4.7699999999999999E-2</v>
      </c>
      <c r="N101" s="89">
        <v>486</v>
      </c>
      <c r="O101" s="90" t="s">
        <v>64</v>
      </c>
      <c r="P101" s="74">
        <f t="shared" si="7"/>
        <v>4.8599999999999997E-2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5.2060000000000004</v>
      </c>
      <c r="F102" s="92">
        <v>1.0760000000000001</v>
      </c>
      <c r="G102" s="88">
        <f t="shared" si="8"/>
        <v>6.282</v>
      </c>
      <c r="H102" s="89">
        <v>4471</v>
      </c>
      <c r="I102" s="90" t="s">
        <v>64</v>
      </c>
      <c r="J102" s="74">
        <f t="shared" si="9"/>
        <v>0.4471</v>
      </c>
      <c r="K102" s="89">
        <v>500</v>
      </c>
      <c r="L102" s="90" t="s">
        <v>64</v>
      </c>
      <c r="M102" s="74">
        <f t="shared" si="6"/>
        <v>0.05</v>
      </c>
      <c r="N102" s="89">
        <v>516</v>
      </c>
      <c r="O102" s="90" t="s">
        <v>64</v>
      </c>
      <c r="P102" s="74">
        <f t="shared" si="7"/>
        <v>5.16E-2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5.35</v>
      </c>
      <c r="F103" s="92">
        <v>1.0229999999999999</v>
      </c>
      <c r="G103" s="88">
        <f t="shared" si="8"/>
        <v>6.3729999999999993</v>
      </c>
      <c r="H103" s="89">
        <v>4813</v>
      </c>
      <c r="I103" s="90" t="s">
        <v>64</v>
      </c>
      <c r="J103" s="74">
        <f t="shared" si="9"/>
        <v>0.48129999999999995</v>
      </c>
      <c r="K103" s="89">
        <v>522</v>
      </c>
      <c r="L103" s="90" t="s">
        <v>64</v>
      </c>
      <c r="M103" s="74">
        <f t="shared" si="6"/>
        <v>5.2200000000000003E-2</v>
      </c>
      <c r="N103" s="89">
        <v>545</v>
      </c>
      <c r="O103" s="90" t="s">
        <v>64</v>
      </c>
      <c r="P103" s="74">
        <f t="shared" si="7"/>
        <v>5.4500000000000007E-2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5.4930000000000003</v>
      </c>
      <c r="F104" s="92">
        <v>0.97570000000000001</v>
      </c>
      <c r="G104" s="88">
        <f t="shared" si="8"/>
        <v>6.4687000000000001</v>
      </c>
      <c r="H104" s="89">
        <v>5150</v>
      </c>
      <c r="I104" s="90" t="s">
        <v>64</v>
      </c>
      <c r="J104" s="74">
        <f t="shared" si="9"/>
        <v>0.51500000000000001</v>
      </c>
      <c r="K104" s="89">
        <v>543</v>
      </c>
      <c r="L104" s="90" t="s">
        <v>64</v>
      </c>
      <c r="M104" s="74">
        <f t="shared" si="6"/>
        <v>5.4300000000000001E-2</v>
      </c>
      <c r="N104" s="89">
        <v>572</v>
      </c>
      <c r="O104" s="90" t="s">
        <v>64</v>
      </c>
      <c r="P104" s="74">
        <f t="shared" si="7"/>
        <v>5.7199999999999994E-2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5.7759999999999998</v>
      </c>
      <c r="F105" s="92">
        <v>0.89470000000000005</v>
      </c>
      <c r="G105" s="88">
        <f t="shared" si="8"/>
        <v>6.6707000000000001</v>
      </c>
      <c r="H105" s="89">
        <v>5811</v>
      </c>
      <c r="I105" s="90" t="s">
        <v>64</v>
      </c>
      <c r="J105" s="74">
        <f t="shared" si="9"/>
        <v>0.58109999999999995</v>
      </c>
      <c r="K105" s="89">
        <v>584</v>
      </c>
      <c r="L105" s="90" t="s">
        <v>64</v>
      </c>
      <c r="M105" s="74">
        <f t="shared" si="6"/>
        <v>5.8399999999999994E-2</v>
      </c>
      <c r="N105" s="89">
        <v>625</v>
      </c>
      <c r="O105" s="90" t="s">
        <v>64</v>
      </c>
      <c r="P105" s="74">
        <f t="shared" si="7"/>
        <v>6.25E-2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6.056</v>
      </c>
      <c r="F106" s="92">
        <v>0.82769999999999999</v>
      </c>
      <c r="G106" s="88">
        <f t="shared" si="8"/>
        <v>6.8837000000000002</v>
      </c>
      <c r="H106" s="89">
        <v>6453</v>
      </c>
      <c r="I106" s="90" t="s">
        <v>64</v>
      </c>
      <c r="J106" s="74">
        <f t="shared" si="9"/>
        <v>0.64529999999999998</v>
      </c>
      <c r="K106" s="89">
        <v>620</v>
      </c>
      <c r="L106" s="90" t="s">
        <v>64</v>
      </c>
      <c r="M106" s="74">
        <f t="shared" si="6"/>
        <v>6.2E-2</v>
      </c>
      <c r="N106" s="89">
        <v>673</v>
      </c>
      <c r="O106" s="90" t="s">
        <v>64</v>
      </c>
      <c r="P106" s="74">
        <f t="shared" si="7"/>
        <v>6.7299999999999999E-2</v>
      </c>
    </row>
    <row r="107" spans="2:16">
      <c r="B107" s="89">
        <v>1</v>
      </c>
      <c r="C107" s="93" t="s">
        <v>65</v>
      </c>
      <c r="D107" s="74">
        <f t="shared" ref="D107:D170" si="11">B107/$C$5</f>
        <v>2.5000000000000001E-2</v>
      </c>
      <c r="E107" s="91">
        <v>6.3319999999999999</v>
      </c>
      <c r="F107" s="92">
        <v>0.77110000000000001</v>
      </c>
      <c r="G107" s="88">
        <f t="shared" si="8"/>
        <v>7.1030999999999995</v>
      </c>
      <c r="H107" s="89">
        <v>7075</v>
      </c>
      <c r="I107" s="90" t="s">
        <v>64</v>
      </c>
      <c r="J107" s="74">
        <f t="shared" si="9"/>
        <v>0.70750000000000002</v>
      </c>
      <c r="K107" s="89">
        <v>653</v>
      </c>
      <c r="L107" s="90" t="s">
        <v>64</v>
      </c>
      <c r="M107" s="74">
        <f t="shared" si="6"/>
        <v>6.5299999999999997E-2</v>
      </c>
      <c r="N107" s="89">
        <v>717</v>
      </c>
      <c r="O107" s="90" t="s">
        <v>64</v>
      </c>
      <c r="P107" s="74">
        <f t="shared" si="7"/>
        <v>7.17E-2</v>
      </c>
    </row>
    <row r="108" spans="2:16">
      <c r="B108" s="89">
        <v>1.1000000000000001</v>
      </c>
      <c r="C108" s="90" t="s">
        <v>65</v>
      </c>
      <c r="D108" s="74">
        <f t="shared" si="11"/>
        <v>2.7500000000000004E-2</v>
      </c>
      <c r="E108" s="91">
        <v>6.6020000000000003</v>
      </c>
      <c r="F108" s="92">
        <v>0.72270000000000001</v>
      </c>
      <c r="G108" s="88">
        <f t="shared" si="8"/>
        <v>7.3247</v>
      </c>
      <c r="H108" s="89">
        <v>7680</v>
      </c>
      <c r="I108" s="90" t="s">
        <v>64</v>
      </c>
      <c r="J108" s="74">
        <f t="shared" si="9"/>
        <v>0.76800000000000002</v>
      </c>
      <c r="K108" s="89">
        <v>682</v>
      </c>
      <c r="L108" s="90" t="s">
        <v>64</v>
      </c>
      <c r="M108" s="74">
        <f t="shared" si="6"/>
        <v>6.8200000000000011E-2</v>
      </c>
      <c r="N108" s="89">
        <v>759</v>
      </c>
      <c r="O108" s="90" t="s">
        <v>64</v>
      </c>
      <c r="P108" s="74">
        <f t="shared" si="7"/>
        <v>7.5899999999999995E-2</v>
      </c>
    </row>
    <row r="109" spans="2:16">
      <c r="B109" s="89">
        <v>1.2</v>
      </c>
      <c r="C109" s="90" t="s">
        <v>65</v>
      </c>
      <c r="D109" s="74">
        <f t="shared" si="11"/>
        <v>0.03</v>
      </c>
      <c r="E109" s="91">
        <v>6.8650000000000002</v>
      </c>
      <c r="F109" s="92">
        <v>0.68069999999999997</v>
      </c>
      <c r="G109" s="88">
        <f t="shared" si="8"/>
        <v>7.5457000000000001</v>
      </c>
      <c r="H109" s="89">
        <v>8267</v>
      </c>
      <c r="I109" s="90" t="s">
        <v>64</v>
      </c>
      <c r="J109" s="74">
        <f t="shared" si="9"/>
        <v>0.82669999999999999</v>
      </c>
      <c r="K109" s="89">
        <v>709</v>
      </c>
      <c r="L109" s="90" t="s">
        <v>64</v>
      </c>
      <c r="M109" s="74">
        <f t="shared" si="6"/>
        <v>7.0899999999999991E-2</v>
      </c>
      <c r="N109" s="89">
        <v>798</v>
      </c>
      <c r="O109" s="90" t="s">
        <v>64</v>
      </c>
      <c r="P109" s="74">
        <f t="shared" si="7"/>
        <v>7.980000000000001E-2</v>
      </c>
    </row>
    <row r="110" spans="2:16">
      <c r="B110" s="89">
        <v>1.3</v>
      </c>
      <c r="C110" s="90" t="s">
        <v>65</v>
      </c>
      <c r="D110" s="74">
        <f t="shared" si="11"/>
        <v>3.2500000000000001E-2</v>
      </c>
      <c r="E110" s="91">
        <v>7.1189999999999998</v>
      </c>
      <c r="F110" s="92">
        <v>0.64380000000000004</v>
      </c>
      <c r="G110" s="88">
        <f t="shared" si="8"/>
        <v>7.7627999999999995</v>
      </c>
      <c r="H110" s="89">
        <v>8839</v>
      </c>
      <c r="I110" s="90" t="s">
        <v>64</v>
      </c>
      <c r="J110" s="76">
        <f t="shared" si="9"/>
        <v>0.88390000000000002</v>
      </c>
      <c r="K110" s="89">
        <v>733</v>
      </c>
      <c r="L110" s="90" t="s">
        <v>64</v>
      </c>
      <c r="M110" s="74">
        <f t="shared" si="6"/>
        <v>7.3300000000000004E-2</v>
      </c>
      <c r="N110" s="89">
        <v>834</v>
      </c>
      <c r="O110" s="90" t="s">
        <v>64</v>
      </c>
      <c r="P110" s="74">
        <f t="shared" si="7"/>
        <v>8.3400000000000002E-2</v>
      </c>
    </row>
    <row r="111" spans="2:16">
      <c r="B111" s="89">
        <v>1.4</v>
      </c>
      <c r="C111" s="90" t="s">
        <v>65</v>
      </c>
      <c r="D111" s="74">
        <f t="shared" si="11"/>
        <v>3.4999999999999996E-2</v>
      </c>
      <c r="E111" s="91">
        <v>7.3659999999999997</v>
      </c>
      <c r="F111" s="92">
        <v>0.61119999999999997</v>
      </c>
      <c r="G111" s="88">
        <f t="shared" si="8"/>
        <v>7.9771999999999998</v>
      </c>
      <c r="H111" s="89">
        <v>9395</v>
      </c>
      <c r="I111" s="90" t="s">
        <v>64</v>
      </c>
      <c r="J111" s="76">
        <f t="shared" si="9"/>
        <v>0.9395</v>
      </c>
      <c r="K111" s="89">
        <v>756</v>
      </c>
      <c r="L111" s="90" t="s">
        <v>64</v>
      </c>
      <c r="M111" s="74">
        <f t="shared" si="6"/>
        <v>7.5600000000000001E-2</v>
      </c>
      <c r="N111" s="89">
        <v>868</v>
      </c>
      <c r="O111" s="90" t="s">
        <v>64</v>
      </c>
      <c r="P111" s="74">
        <f t="shared" si="7"/>
        <v>8.6800000000000002E-2</v>
      </c>
    </row>
    <row r="112" spans="2:16">
      <c r="B112" s="89">
        <v>1.5</v>
      </c>
      <c r="C112" s="90" t="s">
        <v>65</v>
      </c>
      <c r="D112" s="74">
        <f t="shared" si="11"/>
        <v>3.7499999999999999E-2</v>
      </c>
      <c r="E112" s="91">
        <v>7.6050000000000004</v>
      </c>
      <c r="F112" s="92">
        <v>0.58209999999999995</v>
      </c>
      <c r="G112" s="88">
        <f t="shared" si="8"/>
        <v>8.1871000000000009</v>
      </c>
      <c r="H112" s="89">
        <v>9937</v>
      </c>
      <c r="I112" s="90" t="s">
        <v>64</v>
      </c>
      <c r="J112" s="76">
        <f t="shared" si="9"/>
        <v>0.99369999999999992</v>
      </c>
      <c r="K112" s="89">
        <v>776</v>
      </c>
      <c r="L112" s="90" t="s">
        <v>64</v>
      </c>
      <c r="M112" s="74">
        <f t="shared" si="6"/>
        <v>7.7600000000000002E-2</v>
      </c>
      <c r="N112" s="89">
        <v>900</v>
      </c>
      <c r="O112" s="90" t="s">
        <v>64</v>
      </c>
      <c r="P112" s="74">
        <f t="shared" si="7"/>
        <v>0.09</v>
      </c>
    </row>
    <row r="113" spans="1:16">
      <c r="B113" s="89">
        <v>1.6</v>
      </c>
      <c r="C113" s="90" t="s">
        <v>65</v>
      </c>
      <c r="D113" s="74">
        <f t="shared" si="11"/>
        <v>0.04</v>
      </c>
      <c r="E113" s="91">
        <v>7.8369999999999997</v>
      </c>
      <c r="F113" s="92">
        <v>0.55600000000000005</v>
      </c>
      <c r="G113" s="88">
        <f t="shared" si="8"/>
        <v>8.3930000000000007</v>
      </c>
      <c r="H113" s="89">
        <v>1.05</v>
      </c>
      <c r="I113" s="93" t="s">
        <v>66</v>
      </c>
      <c r="J113" s="76">
        <f t="shared" ref="J113:J173" si="12">H113</f>
        <v>1.05</v>
      </c>
      <c r="K113" s="89">
        <v>795</v>
      </c>
      <c r="L113" s="90" t="s">
        <v>64</v>
      </c>
      <c r="M113" s="74">
        <f t="shared" si="6"/>
        <v>7.9500000000000001E-2</v>
      </c>
      <c r="N113" s="89">
        <v>930</v>
      </c>
      <c r="O113" s="90" t="s">
        <v>64</v>
      </c>
      <c r="P113" s="74">
        <f t="shared" si="7"/>
        <v>9.2999999999999999E-2</v>
      </c>
    </row>
    <row r="114" spans="1:16">
      <c r="B114" s="89">
        <v>1.7</v>
      </c>
      <c r="C114" s="90" t="s">
        <v>65</v>
      </c>
      <c r="D114" s="74">
        <f t="shared" si="11"/>
        <v>4.2499999999999996E-2</v>
      </c>
      <c r="E114" s="91">
        <v>8.0619999999999994</v>
      </c>
      <c r="F114" s="92">
        <v>0.5323</v>
      </c>
      <c r="G114" s="88">
        <f t="shared" si="8"/>
        <v>8.5942999999999987</v>
      </c>
      <c r="H114" s="89">
        <v>1.1000000000000001</v>
      </c>
      <c r="I114" s="90" t="s">
        <v>66</v>
      </c>
      <c r="J114" s="76">
        <f t="shared" si="12"/>
        <v>1.1000000000000001</v>
      </c>
      <c r="K114" s="89">
        <v>813</v>
      </c>
      <c r="L114" s="90" t="s">
        <v>64</v>
      </c>
      <c r="M114" s="74">
        <f t="shared" si="6"/>
        <v>8.1299999999999997E-2</v>
      </c>
      <c r="N114" s="89">
        <v>958</v>
      </c>
      <c r="O114" s="90" t="s">
        <v>64</v>
      </c>
      <c r="P114" s="74">
        <f t="shared" si="7"/>
        <v>9.5799999999999996E-2</v>
      </c>
    </row>
    <row r="115" spans="1:16">
      <c r="B115" s="89">
        <v>1.8</v>
      </c>
      <c r="C115" s="90" t="s">
        <v>65</v>
      </c>
      <c r="D115" s="74">
        <f t="shared" si="11"/>
        <v>4.4999999999999998E-2</v>
      </c>
      <c r="E115" s="91">
        <v>8.282</v>
      </c>
      <c r="F115" s="92">
        <v>0.51080000000000003</v>
      </c>
      <c r="G115" s="88">
        <f t="shared" si="8"/>
        <v>8.7927999999999997</v>
      </c>
      <c r="H115" s="89">
        <v>1.1499999999999999</v>
      </c>
      <c r="I115" s="90" t="s">
        <v>66</v>
      </c>
      <c r="J115" s="76">
        <f t="shared" si="12"/>
        <v>1.1499999999999999</v>
      </c>
      <c r="K115" s="89">
        <v>829</v>
      </c>
      <c r="L115" s="90" t="s">
        <v>64</v>
      </c>
      <c r="M115" s="74">
        <f t="shared" si="6"/>
        <v>8.2900000000000001E-2</v>
      </c>
      <c r="N115" s="89">
        <v>985</v>
      </c>
      <c r="O115" s="90" t="s">
        <v>64</v>
      </c>
      <c r="P115" s="74">
        <f t="shared" si="7"/>
        <v>9.8500000000000004E-2</v>
      </c>
    </row>
    <row r="116" spans="1:16">
      <c r="B116" s="89">
        <v>2</v>
      </c>
      <c r="C116" s="90" t="s">
        <v>65</v>
      </c>
      <c r="D116" s="74">
        <f t="shared" si="11"/>
        <v>0.05</v>
      </c>
      <c r="E116" s="91">
        <v>8.7050000000000001</v>
      </c>
      <c r="F116" s="92">
        <v>0.47320000000000001</v>
      </c>
      <c r="G116" s="88">
        <f t="shared" si="8"/>
        <v>9.1782000000000004</v>
      </c>
      <c r="H116" s="89">
        <v>1.25</v>
      </c>
      <c r="I116" s="90" t="s">
        <v>66</v>
      </c>
      <c r="J116" s="76">
        <f t="shared" si="12"/>
        <v>1.25</v>
      </c>
      <c r="K116" s="89">
        <v>864</v>
      </c>
      <c r="L116" s="90" t="s">
        <v>64</v>
      </c>
      <c r="M116" s="74">
        <f t="shared" si="6"/>
        <v>8.6400000000000005E-2</v>
      </c>
      <c r="N116" s="89">
        <v>1035</v>
      </c>
      <c r="O116" s="90" t="s">
        <v>64</v>
      </c>
      <c r="P116" s="74">
        <f t="shared" si="7"/>
        <v>0.10349999999999999</v>
      </c>
    </row>
    <row r="117" spans="1:16">
      <c r="B117" s="89">
        <v>2.25</v>
      </c>
      <c r="C117" s="90" t="s">
        <v>65</v>
      </c>
      <c r="D117" s="74">
        <f t="shared" si="11"/>
        <v>5.6250000000000001E-2</v>
      </c>
      <c r="E117" s="91">
        <v>9.2110000000000003</v>
      </c>
      <c r="F117" s="92">
        <v>0.434</v>
      </c>
      <c r="G117" s="88">
        <f t="shared" si="8"/>
        <v>9.6449999999999996</v>
      </c>
      <c r="H117" s="89">
        <v>1.36</v>
      </c>
      <c r="I117" s="90" t="s">
        <v>66</v>
      </c>
      <c r="J117" s="76">
        <f t="shared" si="12"/>
        <v>1.36</v>
      </c>
      <c r="K117" s="89">
        <v>905</v>
      </c>
      <c r="L117" s="90" t="s">
        <v>64</v>
      </c>
      <c r="M117" s="74">
        <f t="shared" si="6"/>
        <v>9.0499999999999997E-2</v>
      </c>
      <c r="N117" s="89">
        <v>1090</v>
      </c>
      <c r="O117" s="90" t="s">
        <v>64</v>
      </c>
      <c r="P117" s="74">
        <f t="shared" si="7"/>
        <v>0.10900000000000001</v>
      </c>
    </row>
    <row r="118" spans="1:16">
      <c r="B118" s="89">
        <v>2.5</v>
      </c>
      <c r="C118" s="90" t="s">
        <v>65</v>
      </c>
      <c r="D118" s="74">
        <f t="shared" si="11"/>
        <v>6.25E-2</v>
      </c>
      <c r="E118" s="91">
        <v>9.6969999999999992</v>
      </c>
      <c r="F118" s="92">
        <v>0.40139999999999998</v>
      </c>
      <c r="G118" s="88">
        <f t="shared" si="8"/>
        <v>10.0984</v>
      </c>
      <c r="H118" s="89">
        <v>1.47</v>
      </c>
      <c r="I118" s="90" t="s">
        <v>66</v>
      </c>
      <c r="J118" s="76">
        <f t="shared" si="12"/>
        <v>1.47</v>
      </c>
      <c r="K118" s="89">
        <v>941</v>
      </c>
      <c r="L118" s="90" t="s">
        <v>64</v>
      </c>
      <c r="M118" s="74">
        <f t="shared" si="6"/>
        <v>9.4099999999999989E-2</v>
      </c>
      <c r="N118" s="89">
        <v>1140</v>
      </c>
      <c r="O118" s="90" t="s">
        <v>64</v>
      </c>
      <c r="P118" s="74">
        <f t="shared" si="7"/>
        <v>0.11399999999999999</v>
      </c>
    </row>
    <row r="119" spans="1:16">
      <c r="B119" s="89">
        <v>2.75</v>
      </c>
      <c r="C119" s="90" t="s">
        <v>65</v>
      </c>
      <c r="D119" s="74">
        <f t="shared" si="11"/>
        <v>6.8750000000000006E-2</v>
      </c>
      <c r="E119" s="91">
        <v>10.17</v>
      </c>
      <c r="F119" s="92">
        <v>0.37380000000000002</v>
      </c>
      <c r="G119" s="88">
        <f t="shared" si="8"/>
        <v>10.543799999999999</v>
      </c>
      <c r="H119" s="89">
        <v>1.58</v>
      </c>
      <c r="I119" s="90" t="s">
        <v>66</v>
      </c>
      <c r="J119" s="76">
        <f t="shared" si="12"/>
        <v>1.58</v>
      </c>
      <c r="K119" s="89">
        <v>972</v>
      </c>
      <c r="L119" s="90" t="s">
        <v>64</v>
      </c>
      <c r="M119" s="74">
        <f t="shared" si="6"/>
        <v>9.7199999999999995E-2</v>
      </c>
      <c r="N119" s="89">
        <v>1185</v>
      </c>
      <c r="O119" s="90" t="s">
        <v>64</v>
      </c>
      <c r="P119" s="74">
        <f t="shared" si="7"/>
        <v>0.11850000000000001</v>
      </c>
    </row>
    <row r="120" spans="1:16">
      <c r="B120" s="89">
        <v>3</v>
      </c>
      <c r="C120" s="90" t="s">
        <v>65</v>
      </c>
      <c r="D120" s="74">
        <f t="shared" si="11"/>
        <v>7.4999999999999997E-2</v>
      </c>
      <c r="E120" s="91">
        <v>10.62</v>
      </c>
      <c r="F120" s="92">
        <v>0.35010000000000002</v>
      </c>
      <c r="G120" s="88">
        <f t="shared" si="8"/>
        <v>10.970099999999999</v>
      </c>
      <c r="H120" s="89">
        <v>1.68</v>
      </c>
      <c r="I120" s="90" t="s">
        <v>66</v>
      </c>
      <c r="J120" s="76">
        <f t="shared" si="12"/>
        <v>1.68</v>
      </c>
      <c r="K120" s="89">
        <v>1000</v>
      </c>
      <c r="L120" s="90" t="s">
        <v>64</v>
      </c>
      <c r="M120" s="74">
        <f t="shared" si="6"/>
        <v>0.1</v>
      </c>
      <c r="N120" s="89">
        <v>1225</v>
      </c>
      <c r="O120" s="90" t="s">
        <v>64</v>
      </c>
      <c r="P120" s="74">
        <f t="shared" si="7"/>
        <v>0.12250000000000001</v>
      </c>
    </row>
    <row r="121" spans="1:16">
      <c r="B121" s="89">
        <v>3.25</v>
      </c>
      <c r="C121" s="90" t="s">
        <v>65</v>
      </c>
      <c r="D121" s="74">
        <f t="shared" si="11"/>
        <v>8.1250000000000003E-2</v>
      </c>
      <c r="E121" s="91">
        <v>11.07</v>
      </c>
      <c r="F121" s="92">
        <v>0.32950000000000002</v>
      </c>
      <c r="G121" s="88">
        <f t="shared" si="8"/>
        <v>11.3995</v>
      </c>
      <c r="H121" s="89">
        <v>1.78</v>
      </c>
      <c r="I121" s="90" t="s">
        <v>66</v>
      </c>
      <c r="J121" s="76">
        <f t="shared" si="12"/>
        <v>1.78</v>
      </c>
      <c r="K121" s="89">
        <v>1024</v>
      </c>
      <c r="L121" s="90" t="s">
        <v>64</v>
      </c>
      <c r="M121" s="74">
        <f t="shared" si="6"/>
        <v>0.1024</v>
      </c>
      <c r="N121" s="89">
        <v>1262</v>
      </c>
      <c r="O121" s="90" t="s">
        <v>64</v>
      </c>
      <c r="P121" s="74">
        <f t="shared" si="7"/>
        <v>0.12620000000000001</v>
      </c>
    </row>
    <row r="122" spans="1:16">
      <c r="B122" s="89">
        <v>3.5</v>
      </c>
      <c r="C122" s="90" t="s">
        <v>65</v>
      </c>
      <c r="D122" s="74">
        <f t="shared" si="11"/>
        <v>8.7499999999999994E-2</v>
      </c>
      <c r="E122" s="91">
        <v>11.51</v>
      </c>
      <c r="F122" s="92">
        <v>0.31140000000000001</v>
      </c>
      <c r="G122" s="88">
        <f t="shared" si="8"/>
        <v>11.821400000000001</v>
      </c>
      <c r="H122" s="89">
        <v>1.88</v>
      </c>
      <c r="I122" s="90" t="s">
        <v>66</v>
      </c>
      <c r="J122" s="76">
        <f t="shared" si="12"/>
        <v>1.88</v>
      </c>
      <c r="K122" s="89">
        <v>1046</v>
      </c>
      <c r="L122" s="90" t="s">
        <v>64</v>
      </c>
      <c r="M122" s="74">
        <f t="shared" si="6"/>
        <v>0.1046</v>
      </c>
      <c r="N122" s="89">
        <v>1296</v>
      </c>
      <c r="O122" s="90" t="s">
        <v>64</v>
      </c>
      <c r="P122" s="74">
        <f t="shared" si="7"/>
        <v>0.12959999999999999</v>
      </c>
    </row>
    <row r="123" spans="1:16">
      <c r="B123" s="89">
        <v>3.75</v>
      </c>
      <c r="C123" s="90" t="s">
        <v>65</v>
      </c>
      <c r="D123" s="74">
        <f t="shared" si="11"/>
        <v>9.375E-2</v>
      </c>
      <c r="E123" s="91">
        <v>11.94</v>
      </c>
      <c r="F123" s="92">
        <v>0.2954</v>
      </c>
      <c r="G123" s="88">
        <f t="shared" si="8"/>
        <v>12.2354</v>
      </c>
      <c r="H123" s="89">
        <v>1.97</v>
      </c>
      <c r="I123" s="90" t="s">
        <v>66</v>
      </c>
      <c r="J123" s="76">
        <f t="shared" si="12"/>
        <v>1.97</v>
      </c>
      <c r="K123" s="89">
        <v>1067</v>
      </c>
      <c r="L123" s="90" t="s">
        <v>64</v>
      </c>
      <c r="M123" s="74">
        <f t="shared" si="6"/>
        <v>0.10669999999999999</v>
      </c>
      <c r="N123" s="89">
        <v>1328</v>
      </c>
      <c r="O123" s="90" t="s">
        <v>64</v>
      </c>
      <c r="P123" s="74">
        <f t="shared" si="7"/>
        <v>0.1328</v>
      </c>
    </row>
    <row r="124" spans="1:16">
      <c r="B124" s="89">
        <v>4</v>
      </c>
      <c r="C124" s="90" t="s">
        <v>65</v>
      </c>
      <c r="D124" s="74">
        <f t="shared" si="11"/>
        <v>0.1</v>
      </c>
      <c r="E124" s="91">
        <v>12.37</v>
      </c>
      <c r="F124" s="92">
        <v>0.28110000000000002</v>
      </c>
      <c r="G124" s="88">
        <f t="shared" si="8"/>
        <v>12.6511</v>
      </c>
      <c r="H124" s="89">
        <v>2.06</v>
      </c>
      <c r="I124" s="90" t="s">
        <v>66</v>
      </c>
      <c r="J124" s="76">
        <f t="shared" si="12"/>
        <v>2.06</v>
      </c>
      <c r="K124" s="89">
        <v>1085</v>
      </c>
      <c r="L124" s="90" t="s">
        <v>64</v>
      </c>
      <c r="M124" s="74">
        <f t="shared" si="6"/>
        <v>0.1085</v>
      </c>
      <c r="N124" s="89">
        <v>1357</v>
      </c>
      <c r="O124" s="90" t="s">
        <v>64</v>
      </c>
      <c r="P124" s="74">
        <f t="shared" si="7"/>
        <v>0.13569999999999999</v>
      </c>
    </row>
    <row r="125" spans="1:16">
      <c r="B125" s="77">
        <v>4.5</v>
      </c>
      <c r="C125" s="79" t="s">
        <v>65</v>
      </c>
      <c r="D125" s="74">
        <f t="shared" si="11"/>
        <v>0.1125</v>
      </c>
      <c r="E125" s="91">
        <v>13.2</v>
      </c>
      <c r="F125" s="92">
        <v>0.25659999999999999</v>
      </c>
      <c r="G125" s="88">
        <f t="shared" si="8"/>
        <v>13.4566</v>
      </c>
      <c r="H125" s="89">
        <v>2.23</v>
      </c>
      <c r="I125" s="90" t="s">
        <v>66</v>
      </c>
      <c r="J125" s="76">
        <f t="shared" si="12"/>
        <v>2.23</v>
      </c>
      <c r="K125" s="89">
        <v>1130</v>
      </c>
      <c r="L125" s="90" t="s">
        <v>64</v>
      </c>
      <c r="M125" s="74">
        <f t="shared" si="6"/>
        <v>0.11299999999999999</v>
      </c>
      <c r="N125" s="89">
        <v>1408</v>
      </c>
      <c r="O125" s="90" t="s">
        <v>64</v>
      </c>
      <c r="P125" s="74">
        <f t="shared" si="7"/>
        <v>0.14079999999999998</v>
      </c>
    </row>
    <row r="126" spans="1:16">
      <c r="B126" s="77">
        <v>5</v>
      </c>
      <c r="C126" s="79" t="s">
        <v>65</v>
      </c>
      <c r="D126" s="74">
        <f t="shared" si="11"/>
        <v>0.125</v>
      </c>
      <c r="E126" s="91">
        <v>14</v>
      </c>
      <c r="F126" s="92">
        <v>0.2364</v>
      </c>
      <c r="G126" s="88">
        <f t="shared" si="8"/>
        <v>14.2364</v>
      </c>
      <c r="H126" s="77">
        <v>2.39</v>
      </c>
      <c r="I126" s="79" t="s">
        <v>66</v>
      </c>
      <c r="J126" s="76">
        <f t="shared" si="12"/>
        <v>2.39</v>
      </c>
      <c r="K126" s="77">
        <v>1168</v>
      </c>
      <c r="L126" s="79" t="s">
        <v>64</v>
      </c>
      <c r="M126" s="74">
        <f t="shared" si="6"/>
        <v>0.11679999999999999</v>
      </c>
      <c r="N126" s="77">
        <v>1454</v>
      </c>
      <c r="O126" s="79" t="s">
        <v>64</v>
      </c>
      <c r="P126" s="74">
        <f t="shared" si="7"/>
        <v>0.1454</v>
      </c>
    </row>
    <row r="127" spans="1:16">
      <c r="B127" s="77">
        <v>5.5</v>
      </c>
      <c r="C127" s="79" t="s">
        <v>65</v>
      </c>
      <c r="D127" s="74">
        <f t="shared" si="11"/>
        <v>0.13750000000000001</v>
      </c>
      <c r="E127" s="91">
        <v>14.77</v>
      </c>
      <c r="F127" s="92">
        <v>0.21940000000000001</v>
      </c>
      <c r="G127" s="88">
        <f t="shared" si="8"/>
        <v>14.9894</v>
      </c>
      <c r="H127" s="77">
        <v>2.54</v>
      </c>
      <c r="I127" s="79" t="s">
        <v>66</v>
      </c>
      <c r="J127" s="76">
        <f t="shared" si="12"/>
        <v>2.54</v>
      </c>
      <c r="K127" s="77">
        <v>1201</v>
      </c>
      <c r="L127" s="79" t="s">
        <v>64</v>
      </c>
      <c r="M127" s="74">
        <f t="shared" si="6"/>
        <v>0.12010000000000001</v>
      </c>
      <c r="N127" s="77">
        <v>1493</v>
      </c>
      <c r="O127" s="79" t="s">
        <v>64</v>
      </c>
      <c r="P127" s="74">
        <f t="shared" si="7"/>
        <v>0.14930000000000002</v>
      </c>
    </row>
    <row r="128" spans="1:16">
      <c r="A128" s="94"/>
      <c r="B128" s="89">
        <v>6</v>
      </c>
      <c r="C128" s="90" t="s">
        <v>65</v>
      </c>
      <c r="D128" s="74">
        <f t="shared" si="11"/>
        <v>0.15</v>
      </c>
      <c r="E128" s="91">
        <v>15.51</v>
      </c>
      <c r="F128" s="92">
        <v>0.2049</v>
      </c>
      <c r="G128" s="88">
        <f t="shared" si="8"/>
        <v>15.7149</v>
      </c>
      <c r="H128" s="89">
        <v>2.68</v>
      </c>
      <c r="I128" s="90" t="s">
        <v>66</v>
      </c>
      <c r="J128" s="76">
        <f t="shared" si="12"/>
        <v>2.68</v>
      </c>
      <c r="K128" s="77">
        <v>1230</v>
      </c>
      <c r="L128" s="79" t="s">
        <v>64</v>
      </c>
      <c r="M128" s="74">
        <f t="shared" si="6"/>
        <v>0.123</v>
      </c>
      <c r="N128" s="77">
        <v>1529</v>
      </c>
      <c r="O128" s="79" t="s">
        <v>64</v>
      </c>
      <c r="P128" s="74">
        <f t="shared" si="7"/>
        <v>0.15289999999999998</v>
      </c>
    </row>
    <row r="129" spans="1:16">
      <c r="A129" s="94"/>
      <c r="B129" s="89">
        <v>6.5</v>
      </c>
      <c r="C129" s="90" t="s">
        <v>65</v>
      </c>
      <c r="D129" s="74">
        <f t="shared" si="11"/>
        <v>0.16250000000000001</v>
      </c>
      <c r="E129" s="91">
        <v>16.21</v>
      </c>
      <c r="F129" s="92">
        <v>0.1923</v>
      </c>
      <c r="G129" s="88">
        <f t="shared" si="8"/>
        <v>16.4023</v>
      </c>
      <c r="H129" s="89">
        <v>2.82</v>
      </c>
      <c r="I129" s="90" t="s">
        <v>66</v>
      </c>
      <c r="J129" s="76">
        <f t="shared" si="12"/>
        <v>2.82</v>
      </c>
      <c r="K129" s="77">
        <v>1255</v>
      </c>
      <c r="L129" s="79" t="s">
        <v>64</v>
      </c>
      <c r="M129" s="74">
        <f t="shared" si="6"/>
        <v>0.1255</v>
      </c>
      <c r="N129" s="77">
        <v>1561</v>
      </c>
      <c r="O129" s="79" t="s">
        <v>64</v>
      </c>
      <c r="P129" s="74">
        <f t="shared" si="7"/>
        <v>0.15609999999999999</v>
      </c>
    </row>
    <row r="130" spans="1:16">
      <c r="A130" s="94"/>
      <c r="B130" s="89">
        <v>7</v>
      </c>
      <c r="C130" s="90" t="s">
        <v>65</v>
      </c>
      <c r="D130" s="74">
        <f t="shared" si="11"/>
        <v>0.17499999999999999</v>
      </c>
      <c r="E130" s="91">
        <v>16.88</v>
      </c>
      <c r="F130" s="92">
        <v>0.18129999999999999</v>
      </c>
      <c r="G130" s="88">
        <f t="shared" si="8"/>
        <v>17.061299999999999</v>
      </c>
      <c r="H130" s="89">
        <v>2.95</v>
      </c>
      <c r="I130" s="90" t="s">
        <v>66</v>
      </c>
      <c r="J130" s="76">
        <f t="shared" si="12"/>
        <v>2.95</v>
      </c>
      <c r="K130" s="77">
        <v>1278</v>
      </c>
      <c r="L130" s="79" t="s">
        <v>64</v>
      </c>
      <c r="M130" s="74">
        <f t="shared" si="6"/>
        <v>0.1278</v>
      </c>
      <c r="N130" s="77">
        <v>1590</v>
      </c>
      <c r="O130" s="79" t="s">
        <v>64</v>
      </c>
      <c r="P130" s="74">
        <f t="shared" si="7"/>
        <v>0.159</v>
      </c>
    </row>
    <row r="131" spans="1:16">
      <c r="A131" s="94"/>
      <c r="B131" s="89">
        <v>8</v>
      </c>
      <c r="C131" s="90" t="s">
        <v>65</v>
      </c>
      <c r="D131" s="74">
        <f t="shared" si="11"/>
        <v>0.2</v>
      </c>
      <c r="E131" s="91">
        <v>18.12</v>
      </c>
      <c r="F131" s="92">
        <v>0.16289999999999999</v>
      </c>
      <c r="G131" s="88">
        <f t="shared" si="8"/>
        <v>18.282900000000001</v>
      </c>
      <c r="H131" s="89">
        <v>3.2</v>
      </c>
      <c r="I131" s="90" t="s">
        <v>66</v>
      </c>
      <c r="J131" s="76">
        <f t="shared" si="12"/>
        <v>3.2</v>
      </c>
      <c r="K131" s="77">
        <v>1341</v>
      </c>
      <c r="L131" s="79" t="s">
        <v>64</v>
      </c>
      <c r="M131" s="74">
        <f t="shared" si="6"/>
        <v>0.1341</v>
      </c>
      <c r="N131" s="77">
        <v>1640</v>
      </c>
      <c r="O131" s="79" t="s">
        <v>64</v>
      </c>
      <c r="P131" s="74">
        <f t="shared" si="7"/>
        <v>0.16399999999999998</v>
      </c>
    </row>
    <row r="132" spans="1:16">
      <c r="A132" s="94"/>
      <c r="B132" s="89">
        <v>9</v>
      </c>
      <c r="C132" s="90" t="s">
        <v>65</v>
      </c>
      <c r="D132" s="74">
        <f t="shared" si="11"/>
        <v>0.22500000000000001</v>
      </c>
      <c r="E132" s="91">
        <v>19.22</v>
      </c>
      <c r="F132" s="92">
        <v>0.1482</v>
      </c>
      <c r="G132" s="88">
        <f t="shared" si="8"/>
        <v>19.368199999999998</v>
      </c>
      <c r="H132" s="89">
        <v>3.44</v>
      </c>
      <c r="I132" s="90" t="s">
        <v>66</v>
      </c>
      <c r="J132" s="76">
        <f t="shared" si="12"/>
        <v>3.44</v>
      </c>
      <c r="K132" s="77">
        <v>1394</v>
      </c>
      <c r="L132" s="79" t="s">
        <v>64</v>
      </c>
      <c r="M132" s="74">
        <f t="shared" si="6"/>
        <v>0.1394</v>
      </c>
      <c r="N132" s="77">
        <v>1683</v>
      </c>
      <c r="O132" s="79" t="s">
        <v>64</v>
      </c>
      <c r="P132" s="74">
        <f t="shared" si="7"/>
        <v>0.16830000000000001</v>
      </c>
    </row>
    <row r="133" spans="1:16">
      <c r="A133" s="94"/>
      <c r="B133" s="89">
        <v>10</v>
      </c>
      <c r="C133" s="90" t="s">
        <v>65</v>
      </c>
      <c r="D133" s="74">
        <f t="shared" si="11"/>
        <v>0.25</v>
      </c>
      <c r="E133" s="91">
        <v>20.2</v>
      </c>
      <c r="F133" s="92">
        <v>0.1361</v>
      </c>
      <c r="G133" s="88">
        <f t="shared" si="8"/>
        <v>20.336099999999998</v>
      </c>
      <c r="H133" s="89">
        <v>3.66</v>
      </c>
      <c r="I133" s="90" t="s">
        <v>66</v>
      </c>
      <c r="J133" s="76">
        <f t="shared" si="12"/>
        <v>3.66</v>
      </c>
      <c r="K133" s="77">
        <v>1439</v>
      </c>
      <c r="L133" s="79" t="s">
        <v>64</v>
      </c>
      <c r="M133" s="74">
        <f t="shared" si="6"/>
        <v>0.1439</v>
      </c>
      <c r="N133" s="77">
        <v>1720</v>
      </c>
      <c r="O133" s="79" t="s">
        <v>64</v>
      </c>
      <c r="P133" s="74">
        <f t="shared" si="7"/>
        <v>0.17199999999999999</v>
      </c>
    </row>
    <row r="134" spans="1:16">
      <c r="A134" s="94"/>
      <c r="B134" s="89">
        <v>11</v>
      </c>
      <c r="C134" s="90" t="s">
        <v>65</v>
      </c>
      <c r="D134" s="74">
        <f t="shared" si="11"/>
        <v>0.27500000000000002</v>
      </c>
      <c r="E134" s="91">
        <v>21.06</v>
      </c>
      <c r="F134" s="92">
        <v>0.126</v>
      </c>
      <c r="G134" s="88">
        <f t="shared" si="8"/>
        <v>21.186</v>
      </c>
      <c r="H134" s="89">
        <v>3.87</v>
      </c>
      <c r="I134" s="90" t="s">
        <v>66</v>
      </c>
      <c r="J134" s="76">
        <f t="shared" si="12"/>
        <v>3.87</v>
      </c>
      <c r="K134" s="77">
        <v>1479</v>
      </c>
      <c r="L134" s="79" t="s">
        <v>64</v>
      </c>
      <c r="M134" s="74">
        <f t="shared" si="6"/>
        <v>0.1479</v>
      </c>
      <c r="N134" s="77">
        <v>1753</v>
      </c>
      <c r="O134" s="79" t="s">
        <v>64</v>
      </c>
      <c r="P134" s="74">
        <f t="shared" si="7"/>
        <v>0.17529999999999998</v>
      </c>
    </row>
    <row r="135" spans="1:16">
      <c r="A135" s="94"/>
      <c r="B135" s="89">
        <v>12</v>
      </c>
      <c r="C135" s="90" t="s">
        <v>65</v>
      </c>
      <c r="D135" s="74">
        <f t="shared" si="11"/>
        <v>0.3</v>
      </c>
      <c r="E135" s="91">
        <v>21.8</v>
      </c>
      <c r="F135" s="92">
        <v>0.1174</v>
      </c>
      <c r="G135" s="88">
        <f t="shared" si="8"/>
        <v>21.917400000000001</v>
      </c>
      <c r="H135" s="89">
        <v>4.08</v>
      </c>
      <c r="I135" s="90" t="s">
        <v>66</v>
      </c>
      <c r="J135" s="76">
        <f t="shared" si="12"/>
        <v>4.08</v>
      </c>
      <c r="K135" s="77">
        <v>1515</v>
      </c>
      <c r="L135" s="79" t="s">
        <v>64</v>
      </c>
      <c r="M135" s="74">
        <f t="shared" si="6"/>
        <v>0.1515</v>
      </c>
      <c r="N135" s="77">
        <v>1783</v>
      </c>
      <c r="O135" s="79" t="s">
        <v>64</v>
      </c>
      <c r="P135" s="74">
        <f t="shared" si="7"/>
        <v>0.17829999999999999</v>
      </c>
    </row>
    <row r="136" spans="1:16">
      <c r="A136" s="94"/>
      <c r="B136" s="89">
        <v>13</v>
      </c>
      <c r="C136" s="90" t="s">
        <v>65</v>
      </c>
      <c r="D136" s="74">
        <f t="shared" si="11"/>
        <v>0.32500000000000001</v>
      </c>
      <c r="E136" s="91">
        <v>22.46</v>
      </c>
      <c r="F136" s="92">
        <v>0.1099</v>
      </c>
      <c r="G136" s="88">
        <f t="shared" si="8"/>
        <v>22.569900000000001</v>
      </c>
      <c r="H136" s="89">
        <v>4.28</v>
      </c>
      <c r="I136" s="90" t="s">
        <v>66</v>
      </c>
      <c r="J136" s="76">
        <f t="shared" si="12"/>
        <v>4.28</v>
      </c>
      <c r="K136" s="77">
        <v>1548</v>
      </c>
      <c r="L136" s="79" t="s">
        <v>64</v>
      </c>
      <c r="M136" s="74">
        <f t="shared" si="6"/>
        <v>0.15479999999999999</v>
      </c>
      <c r="N136" s="77">
        <v>1809</v>
      </c>
      <c r="O136" s="79" t="s">
        <v>64</v>
      </c>
      <c r="P136" s="74">
        <f t="shared" si="7"/>
        <v>0.18090000000000001</v>
      </c>
    </row>
    <row r="137" spans="1:16">
      <c r="A137" s="94"/>
      <c r="B137" s="89">
        <v>14</v>
      </c>
      <c r="C137" s="90" t="s">
        <v>65</v>
      </c>
      <c r="D137" s="74">
        <f t="shared" si="11"/>
        <v>0.35</v>
      </c>
      <c r="E137" s="91">
        <v>23.02</v>
      </c>
      <c r="F137" s="92">
        <v>0.10349999999999999</v>
      </c>
      <c r="G137" s="88">
        <f t="shared" si="8"/>
        <v>23.1235</v>
      </c>
      <c r="H137" s="89">
        <v>4.47</v>
      </c>
      <c r="I137" s="90" t="s">
        <v>66</v>
      </c>
      <c r="J137" s="76">
        <f t="shared" si="12"/>
        <v>4.47</v>
      </c>
      <c r="K137" s="77">
        <v>1578</v>
      </c>
      <c r="L137" s="79" t="s">
        <v>64</v>
      </c>
      <c r="M137" s="74">
        <f t="shared" si="6"/>
        <v>0.1578</v>
      </c>
      <c r="N137" s="77">
        <v>1834</v>
      </c>
      <c r="O137" s="79" t="s">
        <v>64</v>
      </c>
      <c r="P137" s="74">
        <f t="shared" si="7"/>
        <v>0.18340000000000001</v>
      </c>
    </row>
    <row r="138" spans="1:16">
      <c r="A138" s="94"/>
      <c r="B138" s="89">
        <v>15</v>
      </c>
      <c r="C138" s="90" t="s">
        <v>65</v>
      </c>
      <c r="D138" s="74">
        <f t="shared" si="11"/>
        <v>0.375</v>
      </c>
      <c r="E138" s="91">
        <v>23.51</v>
      </c>
      <c r="F138" s="92">
        <v>9.7739999999999994E-2</v>
      </c>
      <c r="G138" s="88">
        <f t="shared" si="8"/>
        <v>23.607740000000003</v>
      </c>
      <c r="H138" s="89">
        <v>4.66</v>
      </c>
      <c r="I138" s="90" t="s">
        <v>66</v>
      </c>
      <c r="J138" s="76">
        <f t="shared" si="12"/>
        <v>4.66</v>
      </c>
      <c r="K138" s="77">
        <v>1606</v>
      </c>
      <c r="L138" s="79" t="s">
        <v>64</v>
      </c>
      <c r="M138" s="74">
        <f t="shared" si="6"/>
        <v>0.16060000000000002</v>
      </c>
      <c r="N138" s="77">
        <v>1856</v>
      </c>
      <c r="O138" s="79" t="s">
        <v>64</v>
      </c>
      <c r="P138" s="74">
        <f t="shared" si="7"/>
        <v>0.18560000000000001</v>
      </c>
    </row>
    <row r="139" spans="1:16">
      <c r="A139" s="94"/>
      <c r="B139" s="89">
        <v>16</v>
      </c>
      <c r="C139" s="90" t="s">
        <v>65</v>
      </c>
      <c r="D139" s="74">
        <f t="shared" si="11"/>
        <v>0.4</v>
      </c>
      <c r="E139" s="91">
        <v>23.94</v>
      </c>
      <c r="F139" s="92">
        <v>9.2679999999999998E-2</v>
      </c>
      <c r="G139" s="88">
        <f t="shared" si="8"/>
        <v>24.032680000000003</v>
      </c>
      <c r="H139" s="89">
        <v>4.8499999999999996</v>
      </c>
      <c r="I139" s="90" t="s">
        <v>66</v>
      </c>
      <c r="J139" s="76">
        <f t="shared" si="12"/>
        <v>4.8499999999999996</v>
      </c>
      <c r="K139" s="77">
        <v>1632</v>
      </c>
      <c r="L139" s="79" t="s">
        <v>64</v>
      </c>
      <c r="M139" s="74">
        <f t="shared" si="6"/>
        <v>0.16319999999999998</v>
      </c>
      <c r="N139" s="77">
        <v>1877</v>
      </c>
      <c r="O139" s="79" t="s">
        <v>64</v>
      </c>
      <c r="P139" s="74">
        <f t="shared" si="7"/>
        <v>0.18770000000000001</v>
      </c>
    </row>
    <row r="140" spans="1:16">
      <c r="A140" s="94"/>
      <c r="B140" s="89">
        <v>17</v>
      </c>
      <c r="C140" s="95" t="s">
        <v>65</v>
      </c>
      <c r="D140" s="74">
        <f t="shared" si="11"/>
        <v>0.42499999999999999</v>
      </c>
      <c r="E140" s="91">
        <v>24.3</v>
      </c>
      <c r="F140" s="92">
        <v>8.8150000000000006E-2</v>
      </c>
      <c r="G140" s="88">
        <f t="shared" si="8"/>
        <v>24.38815</v>
      </c>
      <c r="H140" s="89">
        <v>5.03</v>
      </c>
      <c r="I140" s="90" t="s">
        <v>66</v>
      </c>
      <c r="J140" s="76">
        <f t="shared" si="12"/>
        <v>5.03</v>
      </c>
      <c r="K140" s="77">
        <v>1657</v>
      </c>
      <c r="L140" s="79" t="s">
        <v>64</v>
      </c>
      <c r="M140" s="74">
        <f t="shared" si="6"/>
        <v>0.16570000000000001</v>
      </c>
      <c r="N140" s="77">
        <v>1897</v>
      </c>
      <c r="O140" s="79" t="s">
        <v>64</v>
      </c>
      <c r="P140" s="74">
        <f t="shared" si="7"/>
        <v>0.18970000000000001</v>
      </c>
    </row>
    <row r="141" spans="1:16">
      <c r="B141" s="89">
        <v>18</v>
      </c>
      <c r="C141" s="79" t="s">
        <v>65</v>
      </c>
      <c r="D141" s="74">
        <f t="shared" si="11"/>
        <v>0.45</v>
      </c>
      <c r="E141" s="91">
        <v>24.61</v>
      </c>
      <c r="F141" s="92">
        <v>8.4070000000000006E-2</v>
      </c>
      <c r="G141" s="88">
        <f t="shared" si="8"/>
        <v>24.69407</v>
      </c>
      <c r="H141" s="77">
        <v>5.21</v>
      </c>
      <c r="I141" s="79" t="s">
        <v>66</v>
      </c>
      <c r="J141" s="76">
        <f t="shared" si="12"/>
        <v>5.21</v>
      </c>
      <c r="K141" s="77">
        <v>1681</v>
      </c>
      <c r="L141" s="79" t="s">
        <v>64</v>
      </c>
      <c r="M141" s="74">
        <f t="shared" si="6"/>
        <v>0.1681</v>
      </c>
      <c r="N141" s="77">
        <v>1916</v>
      </c>
      <c r="O141" s="79" t="s">
        <v>64</v>
      </c>
      <c r="P141" s="74">
        <f t="shared" si="7"/>
        <v>0.19159999999999999</v>
      </c>
    </row>
    <row r="142" spans="1:16">
      <c r="B142" s="89">
        <v>20</v>
      </c>
      <c r="C142" s="79" t="s">
        <v>65</v>
      </c>
      <c r="D142" s="74">
        <f t="shared" si="11"/>
        <v>0.5</v>
      </c>
      <c r="E142" s="91">
        <v>25.1</v>
      </c>
      <c r="F142" s="92">
        <v>7.7030000000000001E-2</v>
      </c>
      <c r="G142" s="88">
        <f t="shared" si="8"/>
        <v>25.177030000000002</v>
      </c>
      <c r="H142" s="77">
        <v>5.57</v>
      </c>
      <c r="I142" s="79" t="s">
        <v>66</v>
      </c>
      <c r="J142" s="76">
        <f t="shared" si="12"/>
        <v>5.57</v>
      </c>
      <c r="K142" s="77">
        <v>1762</v>
      </c>
      <c r="L142" s="79" t="s">
        <v>64</v>
      </c>
      <c r="M142" s="74">
        <f t="shared" si="6"/>
        <v>0.1762</v>
      </c>
      <c r="N142" s="77">
        <v>1950</v>
      </c>
      <c r="O142" s="79" t="s">
        <v>64</v>
      </c>
      <c r="P142" s="74">
        <f t="shared" si="7"/>
        <v>0.19500000000000001</v>
      </c>
    </row>
    <row r="143" spans="1:16">
      <c r="B143" s="89">
        <v>22.5</v>
      </c>
      <c r="C143" s="79" t="s">
        <v>65</v>
      </c>
      <c r="D143" s="74">
        <f t="shared" si="11"/>
        <v>0.5625</v>
      </c>
      <c r="E143" s="91">
        <v>25.51</v>
      </c>
      <c r="F143" s="92">
        <v>6.9819999999999993E-2</v>
      </c>
      <c r="G143" s="88">
        <f t="shared" si="8"/>
        <v>25.579820000000002</v>
      </c>
      <c r="H143" s="77">
        <v>6.01</v>
      </c>
      <c r="I143" s="79" t="s">
        <v>66</v>
      </c>
      <c r="J143" s="76">
        <f t="shared" si="12"/>
        <v>6.01</v>
      </c>
      <c r="K143" s="77">
        <v>1876</v>
      </c>
      <c r="L143" s="79" t="s">
        <v>64</v>
      </c>
      <c r="M143" s="74">
        <f t="shared" si="6"/>
        <v>0.18759999999999999</v>
      </c>
      <c r="N143" s="77">
        <v>1989</v>
      </c>
      <c r="O143" s="79" t="s">
        <v>64</v>
      </c>
      <c r="P143" s="74">
        <f t="shared" si="7"/>
        <v>0.19890000000000002</v>
      </c>
    </row>
    <row r="144" spans="1:16">
      <c r="B144" s="89">
        <v>25</v>
      </c>
      <c r="C144" s="79" t="s">
        <v>65</v>
      </c>
      <c r="D144" s="74">
        <f t="shared" si="11"/>
        <v>0.625</v>
      </c>
      <c r="E144" s="91">
        <v>25.76</v>
      </c>
      <c r="F144" s="92">
        <v>6.3930000000000001E-2</v>
      </c>
      <c r="G144" s="88">
        <f t="shared" si="8"/>
        <v>25.823930000000001</v>
      </c>
      <c r="H144" s="77">
        <v>6.44</v>
      </c>
      <c r="I144" s="79" t="s">
        <v>66</v>
      </c>
      <c r="J144" s="76">
        <f t="shared" si="12"/>
        <v>6.44</v>
      </c>
      <c r="K144" s="77">
        <v>1980</v>
      </c>
      <c r="L144" s="79" t="s">
        <v>64</v>
      </c>
      <c r="M144" s="74">
        <f t="shared" si="6"/>
        <v>0.19800000000000001</v>
      </c>
      <c r="N144" s="77">
        <v>2025</v>
      </c>
      <c r="O144" s="79" t="s">
        <v>64</v>
      </c>
      <c r="P144" s="74">
        <f t="shared" si="7"/>
        <v>0.20249999999999999</v>
      </c>
    </row>
    <row r="145" spans="2:16">
      <c r="B145" s="89">
        <v>27.5</v>
      </c>
      <c r="C145" s="79" t="s">
        <v>65</v>
      </c>
      <c r="D145" s="74">
        <f t="shared" si="11"/>
        <v>0.6875</v>
      </c>
      <c r="E145" s="91">
        <v>25.88</v>
      </c>
      <c r="F145" s="92">
        <v>5.901E-2</v>
      </c>
      <c r="G145" s="88">
        <f t="shared" si="8"/>
        <v>25.93901</v>
      </c>
      <c r="H145" s="77">
        <v>6.87</v>
      </c>
      <c r="I145" s="79" t="s">
        <v>66</v>
      </c>
      <c r="J145" s="76">
        <f t="shared" si="12"/>
        <v>6.87</v>
      </c>
      <c r="K145" s="77">
        <v>2077</v>
      </c>
      <c r="L145" s="79" t="s">
        <v>64</v>
      </c>
      <c r="M145" s="74">
        <f t="shared" si="6"/>
        <v>0.2077</v>
      </c>
      <c r="N145" s="77">
        <v>2058</v>
      </c>
      <c r="O145" s="79" t="s">
        <v>64</v>
      </c>
      <c r="P145" s="74">
        <f t="shared" si="7"/>
        <v>0.20579999999999998</v>
      </c>
    </row>
    <row r="146" spans="2:16">
      <c r="B146" s="89">
        <v>30</v>
      </c>
      <c r="C146" s="79" t="s">
        <v>65</v>
      </c>
      <c r="D146" s="74">
        <f t="shared" si="11"/>
        <v>0.75</v>
      </c>
      <c r="E146" s="91">
        <v>25.92</v>
      </c>
      <c r="F146" s="92">
        <v>5.484E-2</v>
      </c>
      <c r="G146" s="88">
        <f t="shared" si="8"/>
        <v>25.97484</v>
      </c>
      <c r="H146" s="77">
        <v>7.29</v>
      </c>
      <c r="I146" s="79" t="s">
        <v>66</v>
      </c>
      <c r="J146" s="76">
        <f t="shared" si="12"/>
        <v>7.29</v>
      </c>
      <c r="K146" s="77">
        <v>2169</v>
      </c>
      <c r="L146" s="79" t="s">
        <v>64</v>
      </c>
      <c r="M146" s="74">
        <f t="shared" si="6"/>
        <v>0.21690000000000001</v>
      </c>
      <c r="N146" s="77">
        <v>2089</v>
      </c>
      <c r="O146" s="79" t="s">
        <v>64</v>
      </c>
      <c r="P146" s="74">
        <f t="shared" si="7"/>
        <v>0.2089</v>
      </c>
    </row>
    <row r="147" spans="2:16">
      <c r="B147" s="89">
        <v>32.5</v>
      </c>
      <c r="C147" s="79" t="s">
        <v>65</v>
      </c>
      <c r="D147" s="74">
        <f t="shared" si="11"/>
        <v>0.8125</v>
      </c>
      <c r="E147" s="91">
        <v>25.89</v>
      </c>
      <c r="F147" s="92">
        <v>5.126E-2</v>
      </c>
      <c r="G147" s="88">
        <f t="shared" si="8"/>
        <v>25.94126</v>
      </c>
      <c r="H147" s="77">
        <v>7.72</v>
      </c>
      <c r="I147" s="79" t="s">
        <v>66</v>
      </c>
      <c r="J147" s="76">
        <f t="shared" si="12"/>
        <v>7.72</v>
      </c>
      <c r="K147" s="77">
        <v>2257</v>
      </c>
      <c r="L147" s="79" t="s">
        <v>64</v>
      </c>
      <c r="M147" s="74">
        <f t="shared" si="6"/>
        <v>0.22570000000000001</v>
      </c>
      <c r="N147" s="77">
        <v>2119</v>
      </c>
      <c r="O147" s="79" t="s">
        <v>64</v>
      </c>
      <c r="P147" s="74">
        <f t="shared" si="7"/>
        <v>0.21190000000000003</v>
      </c>
    </row>
    <row r="148" spans="2:16">
      <c r="B148" s="89">
        <v>35</v>
      </c>
      <c r="C148" s="79" t="s">
        <v>65</v>
      </c>
      <c r="D148" s="74">
        <f t="shared" si="11"/>
        <v>0.875</v>
      </c>
      <c r="E148" s="91">
        <v>25.81</v>
      </c>
      <c r="F148" s="92">
        <v>4.8140000000000002E-2</v>
      </c>
      <c r="G148" s="88">
        <f t="shared" si="8"/>
        <v>25.858139999999999</v>
      </c>
      <c r="H148" s="77">
        <v>8.15</v>
      </c>
      <c r="I148" s="79" t="s">
        <v>66</v>
      </c>
      <c r="J148" s="76">
        <f t="shared" si="12"/>
        <v>8.15</v>
      </c>
      <c r="K148" s="77">
        <v>2341</v>
      </c>
      <c r="L148" s="79" t="s">
        <v>64</v>
      </c>
      <c r="M148" s="74">
        <f t="shared" ref="M148:M164" si="13">K148/1000/10</f>
        <v>0.23410000000000003</v>
      </c>
      <c r="N148" s="77">
        <v>2147</v>
      </c>
      <c r="O148" s="79" t="s">
        <v>64</v>
      </c>
      <c r="P148" s="74">
        <f t="shared" ref="P148:P179" si="14">N148/1000/10</f>
        <v>0.21469999999999997</v>
      </c>
    </row>
    <row r="149" spans="2:16">
      <c r="B149" s="89">
        <v>37.5</v>
      </c>
      <c r="C149" s="79" t="s">
        <v>65</v>
      </c>
      <c r="D149" s="74">
        <f t="shared" si="11"/>
        <v>0.9375</v>
      </c>
      <c r="E149" s="91">
        <v>25.69</v>
      </c>
      <c r="F149" s="92">
        <v>4.5409999999999999E-2</v>
      </c>
      <c r="G149" s="88">
        <f t="shared" ref="G149:G212" si="15">E149+F149</f>
        <v>25.735410000000002</v>
      </c>
      <c r="H149" s="77">
        <v>8.58</v>
      </c>
      <c r="I149" s="79" t="s">
        <v>66</v>
      </c>
      <c r="J149" s="76">
        <f t="shared" si="12"/>
        <v>8.58</v>
      </c>
      <c r="K149" s="77">
        <v>2424</v>
      </c>
      <c r="L149" s="79" t="s">
        <v>64</v>
      </c>
      <c r="M149" s="74">
        <f t="shared" si="13"/>
        <v>0.2424</v>
      </c>
      <c r="N149" s="77">
        <v>2174</v>
      </c>
      <c r="O149" s="79" t="s">
        <v>64</v>
      </c>
      <c r="P149" s="74">
        <f t="shared" si="14"/>
        <v>0.21739999999999998</v>
      </c>
    </row>
    <row r="150" spans="2:16">
      <c r="B150" s="89">
        <v>40</v>
      </c>
      <c r="C150" s="79" t="s">
        <v>65</v>
      </c>
      <c r="D150" s="74">
        <f t="shared" si="11"/>
        <v>1</v>
      </c>
      <c r="E150" s="91">
        <v>25.54</v>
      </c>
      <c r="F150" s="92">
        <v>4.2979999999999997E-2</v>
      </c>
      <c r="G150" s="88">
        <f t="shared" si="15"/>
        <v>25.582979999999999</v>
      </c>
      <c r="H150" s="77">
        <v>9.01</v>
      </c>
      <c r="I150" s="79" t="s">
        <v>66</v>
      </c>
      <c r="J150" s="76">
        <f t="shared" si="12"/>
        <v>9.01</v>
      </c>
      <c r="K150" s="77">
        <v>2504</v>
      </c>
      <c r="L150" s="79" t="s">
        <v>64</v>
      </c>
      <c r="M150" s="74">
        <f t="shared" si="13"/>
        <v>0.25040000000000001</v>
      </c>
      <c r="N150" s="77">
        <v>2201</v>
      </c>
      <c r="O150" s="79" t="s">
        <v>64</v>
      </c>
      <c r="P150" s="74">
        <f t="shared" si="14"/>
        <v>0.22010000000000002</v>
      </c>
    </row>
    <row r="151" spans="2:16">
      <c r="B151" s="89">
        <v>45</v>
      </c>
      <c r="C151" s="79" t="s">
        <v>65</v>
      </c>
      <c r="D151" s="74">
        <f t="shared" si="11"/>
        <v>1.125</v>
      </c>
      <c r="E151" s="91">
        <v>25.2</v>
      </c>
      <c r="F151" s="92">
        <v>3.8879999999999998E-2</v>
      </c>
      <c r="G151" s="88">
        <f t="shared" si="15"/>
        <v>25.238879999999998</v>
      </c>
      <c r="H151" s="77">
        <v>9.8800000000000008</v>
      </c>
      <c r="I151" s="79" t="s">
        <v>66</v>
      </c>
      <c r="J151" s="76">
        <f t="shared" si="12"/>
        <v>9.8800000000000008</v>
      </c>
      <c r="K151" s="77">
        <v>2800</v>
      </c>
      <c r="L151" s="79" t="s">
        <v>64</v>
      </c>
      <c r="M151" s="74">
        <f t="shared" si="13"/>
        <v>0.27999999999999997</v>
      </c>
      <c r="N151" s="77">
        <v>2252</v>
      </c>
      <c r="O151" s="79" t="s">
        <v>64</v>
      </c>
      <c r="P151" s="74">
        <f t="shared" si="14"/>
        <v>0.22519999999999998</v>
      </c>
    </row>
    <row r="152" spans="2:16">
      <c r="B152" s="89">
        <v>50</v>
      </c>
      <c r="C152" s="79" t="s">
        <v>65</v>
      </c>
      <c r="D152" s="74">
        <f t="shared" si="11"/>
        <v>1.25</v>
      </c>
      <c r="E152" s="91">
        <v>24.8</v>
      </c>
      <c r="F152" s="92">
        <v>3.5540000000000002E-2</v>
      </c>
      <c r="G152" s="88">
        <f t="shared" si="15"/>
        <v>24.835540000000002</v>
      </c>
      <c r="H152" s="77">
        <v>10.77</v>
      </c>
      <c r="I152" s="79" t="s">
        <v>66</v>
      </c>
      <c r="J152" s="76">
        <f t="shared" si="12"/>
        <v>10.77</v>
      </c>
      <c r="K152" s="77">
        <v>3075</v>
      </c>
      <c r="L152" s="79" t="s">
        <v>64</v>
      </c>
      <c r="M152" s="74">
        <f t="shared" si="13"/>
        <v>0.3075</v>
      </c>
      <c r="N152" s="77">
        <v>2301</v>
      </c>
      <c r="O152" s="79" t="s">
        <v>64</v>
      </c>
      <c r="P152" s="74">
        <f t="shared" si="14"/>
        <v>0.23010000000000003</v>
      </c>
    </row>
    <row r="153" spans="2:16">
      <c r="B153" s="89">
        <v>55</v>
      </c>
      <c r="C153" s="79" t="s">
        <v>65</v>
      </c>
      <c r="D153" s="74">
        <f t="shared" si="11"/>
        <v>1.375</v>
      </c>
      <c r="E153" s="91">
        <v>24.39</v>
      </c>
      <c r="F153" s="92">
        <v>3.2750000000000001E-2</v>
      </c>
      <c r="G153" s="88">
        <f t="shared" si="15"/>
        <v>24.422750000000001</v>
      </c>
      <c r="H153" s="77">
        <v>11.67</v>
      </c>
      <c r="I153" s="79" t="s">
        <v>66</v>
      </c>
      <c r="J153" s="76">
        <f t="shared" si="12"/>
        <v>11.67</v>
      </c>
      <c r="K153" s="77">
        <v>3335</v>
      </c>
      <c r="L153" s="79" t="s">
        <v>64</v>
      </c>
      <c r="M153" s="74">
        <f t="shared" si="13"/>
        <v>0.33350000000000002</v>
      </c>
      <c r="N153" s="77">
        <v>2349</v>
      </c>
      <c r="O153" s="79" t="s">
        <v>64</v>
      </c>
      <c r="P153" s="74">
        <f t="shared" si="14"/>
        <v>0.23490000000000003</v>
      </c>
    </row>
    <row r="154" spans="2:16">
      <c r="B154" s="89">
        <v>60</v>
      </c>
      <c r="C154" s="79" t="s">
        <v>65</v>
      </c>
      <c r="D154" s="74">
        <f t="shared" si="11"/>
        <v>1.5</v>
      </c>
      <c r="E154" s="91">
        <v>23.97</v>
      </c>
      <c r="F154" s="92">
        <v>3.04E-2</v>
      </c>
      <c r="G154" s="88">
        <f t="shared" si="15"/>
        <v>24.000399999999999</v>
      </c>
      <c r="H154" s="77">
        <v>12.59</v>
      </c>
      <c r="I154" s="79" t="s">
        <v>66</v>
      </c>
      <c r="J154" s="76">
        <f t="shared" si="12"/>
        <v>12.59</v>
      </c>
      <c r="K154" s="77">
        <v>3584</v>
      </c>
      <c r="L154" s="79" t="s">
        <v>64</v>
      </c>
      <c r="M154" s="74">
        <f t="shared" si="13"/>
        <v>0.3584</v>
      </c>
      <c r="N154" s="77">
        <v>2396</v>
      </c>
      <c r="O154" s="79" t="s">
        <v>64</v>
      </c>
      <c r="P154" s="74">
        <f t="shared" si="14"/>
        <v>0.23959999999999998</v>
      </c>
    </row>
    <row r="155" spans="2:16">
      <c r="B155" s="89">
        <v>65</v>
      </c>
      <c r="C155" s="79" t="s">
        <v>65</v>
      </c>
      <c r="D155" s="74">
        <f t="shared" si="11"/>
        <v>1.625</v>
      </c>
      <c r="E155" s="91">
        <v>23.54</v>
      </c>
      <c r="F155" s="92">
        <v>2.8379999999999999E-2</v>
      </c>
      <c r="G155" s="88">
        <f t="shared" si="15"/>
        <v>23.568379999999998</v>
      </c>
      <c r="H155" s="77">
        <v>13.52</v>
      </c>
      <c r="I155" s="79" t="s">
        <v>66</v>
      </c>
      <c r="J155" s="76">
        <f t="shared" si="12"/>
        <v>13.52</v>
      </c>
      <c r="K155" s="77">
        <v>3825</v>
      </c>
      <c r="L155" s="79" t="s">
        <v>64</v>
      </c>
      <c r="M155" s="74">
        <f t="shared" si="13"/>
        <v>0.38250000000000001</v>
      </c>
      <c r="N155" s="77">
        <v>2443</v>
      </c>
      <c r="O155" s="79" t="s">
        <v>64</v>
      </c>
      <c r="P155" s="74">
        <f t="shared" si="14"/>
        <v>0.24430000000000002</v>
      </c>
    </row>
    <row r="156" spans="2:16">
      <c r="B156" s="89">
        <v>70</v>
      </c>
      <c r="C156" s="79" t="s">
        <v>65</v>
      </c>
      <c r="D156" s="74">
        <f t="shared" si="11"/>
        <v>1.75</v>
      </c>
      <c r="E156" s="91">
        <v>23.12</v>
      </c>
      <c r="F156" s="92">
        <v>2.6620000000000001E-2</v>
      </c>
      <c r="G156" s="88">
        <f t="shared" si="15"/>
        <v>23.146620000000002</v>
      </c>
      <c r="H156" s="77">
        <v>14.47</v>
      </c>
      <c r="I156" s="79" t="s">
        <v>66</v>
      </c>
      <c r="J156" s="76">
        <f t="shared" si="12"/>
        <v>14.47</v>
      </c>
      <c r="K156" s="77">
        <v>4059</v>
      </c>
      <c r="L156" s="79" t="s">
        <v>64</v>
      </c>
      <c r="M156" s="74">
        <f t="shared" si="13"/>
        <v>0.40590000000000004</v>
      </c>
      <c r="N156" s="77">
        <v>2489</v>
      </c>
      <c r="O156" s="79" t="s">
        <v>64</v>
      </c>
      <c r="P156" s="74">
        <f t="shared" si="14"/>
        <v>0.24889999999999998</v>
      </c>
    </row>
    <row r="157" spans="2:16">
      <c r="B157" s="89">
        <v>80</v>
      </c>
      <c r="C157" s="79" t="s">
        <v>65</v>
      </c>
      <c r="D157" s="74">
        <f t="shared" si="11"/>
        <v>2</v>
      </c>
      <c r="E157" s="91">
        <v>22.31</v>
      </c>
      <c r="F157" s="92">
        <v>2.3720000000000001E-2</v>
      </c>
      <c r="G157" s="88">
        <f t="shared" si="15"/>
        <v>22.33372</v>
      </c>
      <c r="H157" s="77">
        <v>16.420000000000002</v>
      </c>
      <c r="I157" s="79" t="s">
        <v>66</v>
      </c>
      <c r="J157" s="76">
        <f t="shared" si="12"/>
        <v>16.420000000000002</v>
      </c>
      <c r="K157" s="77">
        <v>4919</v>
      </c>
      <c r="L157" s="79" t="s">
        <v>64</v>
      </c>
      <c r="M157" s="74">
        <f t="shared" si="13"/>
        <v>0.49189999999999995</v>
      </c>
      <c r="N157" s="77">
        <v>2581</v>
      </c>
      <c r="O157" s="79" t="s">
        <v>64</v>
      </c>
      <c r="P157" s="74">
        <f t="shared" si="14"/>
        <v>0.2581</v>
      </c>
    </row>
    <row r="158" spans="2:16">
      <c r="B158" s="89">
        <v>90</v>
      </c>
      <c r="C158" s="79" t="s">
        <v>65</v>
      </c>
      <c r="D158" s="74">
        <f t="shared" si="11"/>
        <v>2.25</v>
      </c>
      <c r="E158" s="91">
        <v>21.73</v>
      </c>
      <c r="F158" s="92">
        <v>2.1420000000000002E-2</v>
      </c>
      <c r="G158" s="88">
        <f t="shared" si="15"/>
        <v>21.75142</v>
      </c>
      <c r="H158" s="77">
        <v>18.440000000000001</v>
      </c>
      <c r="I158" s="79" t="s">
        <v>66</v>
      </c>
      <c r="J158" s="76">
        <f t="shared" si="12"/>
        <v>18.440000000000001</v>
      </c>
      <c r="K158" s="77">
        <v>5692</v>
      </c>
      <c r="L158" s="79" t="s">
        <v>64</v>
      </c>
      <c r="M158" s="74">
        <f t="shared" si="13"/>
        <v>0.56920000000000004</v>
      </c>
      <c r="N158" s="77">
        <v>2674</v>
      </c>
      <c r="O158" s="79" t="s">
        <v>64</v>
      </c>
      <c r="P158" s="74">
        <f t="shared" si="14"/>
        <v>0.26739999999999997</v>
      </c>
    </row>
    <row r="159" spans="2:16">
      <c r="B159" s="89">
        <v>100</v>
      </c>
      <c r="C159" s="79" t="s">
        <v>65</v>
      </c>
      <c r="D159" s="74">
        <f t="shared" si="11"/>
        <v>2.5</v>
      </c>
      <c r="E159" s="91">
        <v>20.98</v>
      </c>
      <c r="F159" s="92">
        <v>1.9550000000000001E-2</v>
      </c>
      <c r="G159" s="88">
        <f t="shared" si="15"/>
        <v>20.999549999999999</v>
      </c>
      <c r="H159" s="77">
        <v>20.51</v>
      </c>
      <c r="I159" s="79" t="s">
        <v>66</v>
      </c>
      <c r="J159" s="76">
        <f t="shared" si="12"/>
        <v>20.51</v>
      </c>
      <c r="K159" s="77">
        <v>6413</v>
      </c>
      <c r="L159" s="79" t="s">
        <v>64</v>
      </c>
      <c r="M159" s="74">
        <f t="shared" si="13"/>
        <v>0.64129999999999998</v>
      </c>
      <c r="N159" s="77">
        <v>2768</v>
      </c>
      <c r="O159" s="79" t="s">
        <v>64</v>
      </c>
      <c r="P159" s="74">
        <f t="shared" si="14"/>
        <v>0.27679999999999999</v>
      </c>
    </row>
    <row r="160" spans="2:16">
      <c r="B160" s="89">
        <v>110</v>
      </c>
      <c r="C160" s="79" t="s">
        <v>65</v>
      </c>
      <c r="D160" s="74">
        <f t="shared" si="11"/>
        <v>2.75</v>
      </c>
      <c r="E160" s="91">
        <v>20.350000000000001</v>
      </c>
      <c r="F160" s="92">
        <v>1.7999999999999999E-2</v>
      </c>
      <c r="G160" s="88">
        <f t="shared" si="15"/>
        <v>20.368000000000002</v>
      </c>
      <c r="H160" s="77">
        <v>22.66</v>
      </c>
      <c r="I160" s="79" t="s">
        <v>66</v>
      </c>
      <c r="J160" s="76">
        <f t="shared" si="12"/>
        <v>22.66</v>
      </c>
      <c r="K160" s="77">
        <v>7103</v>
      </c>
      <c r="L160" s="79" t="s">
        <v>64</v>
      </c>
      <c r="M160" s="74">
        <f t="shared" si="13"/>
        <v>0.71029999999999993</v>
      </c>
      <c r="N160" s="77">
        <v>2863</v>
      </c>
      <c r="O160" s="79" t="s">
        <v>64</v>
      </c>
      <c r="P160" s="74">
        <f t="shared" si="14"/>
        <v>0.2863</v>
      </c>
    </row>
    <row r="161" spans="2:16">
      <c r="B161" s="89">
        <v>120</v>
      </c>
      <c r="C161" s="79" t="s">
        <v>65</v>
      </c>
      <c r="D161" s="74">
        <f t="shared" si="11"/>
        <v>3</v>
      </c>
      <c r="E161" s="91">
        <v>19.77</v>
      </c>
      <c r="F161" s="92">
        <v>1.668E-2</v>
      </c>
      <c r="G161" s="88">
        <f t="shared" si="15"/>
        <v>19.78668</v>
      </c>
      <c r="H161" s="77">
        <v>24.87</v>
      </c>
      <c r="I161" s="79" t="s">
        <v>66</v>
      </c>
      <c r="J161" s="76">
        <f t="shared" si="12"/>
        <v>24.87</v>
      </c>
      <c r="K161" s="77">
        <v>7768</v>
      </c>
      <c r="L161" s="79" t="s">
        <v>64</v>
      </c>
      <c r="M161" s="74">
        <f t="shared" si="13"/>
        <v>0.77679999999999993</v>
      </c>
      <c r="N161" s="77">
        <v>2959</v>
      </c>
      <c r="O161" s="79" t="s">
        <v>64</v>
      </c>
      <c r="P161" s="74">
        <f t="shared" si="14"/>
        <v>0.2959</v>
      </c>
    </row>
    <row r="162" spans="2:16">
      <c r="B162" s="89">
        <v>130</v>
      </c>
      <c r="C162" s="79" t="s">
        <v>65</v>
      </c>
      <c r="D162" s="74">
        <f t="shared" si="11"/>
        <v>3.25</v>
      </c>
      <c r="E162" s="91">
        <v>19.22</v>
      </c>
      <c r="F162" s="92">
        <v>1.5559999999999999E-2</v>
      </c>
      <c r="G162" s="88">
        <f t="shared" si="15"/>
        <v>19.23556</v>
      </c>
      <c r="H162" s="77">
        <v>27.15</v>
      </c>
      <c r="I162" s="79" t="s">
        <v>66</v>
      </c>
      <c r="J162" s="76">
        <f t="shared" si="12"/>
        <v>27.15</v>
      </c>
      <c r="K162" s="77">
        <v>8415</v>
      </c>
      <c r="L162" s="79" t="s">
        <v>64</v>
      </c>
      <c r="M162" s="74">
        <f t="shared" si="13"/>
        <v>0.84149999999999991</v>
      </c>
      <c r="N162" s="77">
        <v>3058</v>
      </c>
      <c r="O162" s="79" t="s">
        <v>64</v>
      </c>
      <c r="P162" s="74">
        <f t="shared" si="14"/>
        <v>0.30579999999999996</v>
      </c>
    </row>
    <row r="163" spans="2:16">
      <c r="B163" s="89">
        <v>140</v>
      </c>
      <c r="C163" s="79" t="s">
        <v>65</v>
      </c>
      <c r="D163" s="74">
        <f t="shared" si="11"/>
        <v>3.5</v>
      </c>
      <c r="E163" s="91">
        <v>18.7</v>
      </c>
      <c r="F163" s="92">
        <v>1.4579999999999999E-2</v>
      </c>
      <c r="G163" s="88">
        <f t="shared" si="15"/>
        <v>18.714579999999998</v>
      </c>
      <c r="H163" s="77">
        <v>29.49</v>
      </c>
      <c r="I163" s="79" t="s">
        <v>66</v>
      </c>
      <c r="J163" s="76">
        <f t="shared" si="12"/>
        <v>29.49</v>
      </c>
      <c r="K163" s="77">
        <v>9049</v>
      </c>
      <c r="L163" s="79" t="s">
        <v>64</v>
      </c>
      <c r="M163" s="74">
        <f t="shared" si="13"/>
        <v>0.90489999999999993</v>
      </c>
      <c r="N163" s="77">
        <v>3158</v>
      </c>
      <c r="O163" s="79" t="s">
        <v>64</v>
      </c>
      <c r="P163" s="74">
        <f t="shared" si="14"/>
        <v>0.31579999999999997</v>
      </c>
    </row>
    <row r="164" spans="2:16">
      <c r="B164" s="89">
        <v>150</v>
      </c>
      <c r="C164" s="79" t="s">
        <v>65</v>
      </c>
      <c r="D164" s="74">
        <f t="shared" si="11"/>
        <v>3.75</v>
      </c>
      <c r="E164" s="91">
        <v>18.21</v>
      </c>
      <c r="F164" s="92">
        <v>1.3729999999999999E-2</v>
      </c>
      <c r="G164" s="88">
        <f t="shared" si="15"/>
        <v>18.22373</v>
      </c>
      <c r="H164" s="77">
        <v>31.89</v>
      </c>
      <c r="I164" s="79" t="s">
        <v>66</v>
      </c>
      <c r="J164" s="76">
        <f t="shared" si="12"/>
        <v>31.89</v>
      </c>
      <c r="K164" s="77">
        <v>9673</v>
      </c>
      <c r="L164" s="79" t="s">
        <v>64</v>
      </c>
      <c r="M164" s="76">
        <f t="shared" si="13"/>
        <v>0.96730000000000005</v>
      </c>
      <c r="N164" s="77">
        <v>3261</v>
      </c>
      <c r="O164" s="79" t="s">
        <v>64</v>
      </c>
      <c r="P164" s="74">
        <f t="shared" si="14"/>
        <v>0.3261</v>
      </c>
    </row>
    <row r="165" spans="2:16">
      <c r="B165" s="89">
        <v>160</v>
      </c>
      <c r="C165" s="79" t="s">
        <v>65</v>
      </c>
      <c r="D165" s="74">
        <f t="shared" si="11"/>
        <v>4</v>
      </c>
      <c r="E165" s="91">
        <v>17.75</v>
      </c>
      <c r="F165" s="92">
        <v>1.2970000000000001E-2</v>
      </c>
      <c r="G165" s="88">
        <f t="shared" si="15"/>
        <v>17.762969999999999</v>
      </c>
      <c r="H165" s="77">
        <v>34.36</v>
      </c>
      <c r="I165" s="79" t="s">
        <v>66</v>
      </c>
      <c r="J165" s="76">
        <f t="shared" si="12"/>
        <v>34.36</v>
      </c>
      <c r="K165" s="77">
        <v>1.03</v>
      </c>
      <c r="L165" s="78" t="s">
        <v>66</v>
      </c>
      <c r="M165" s="76">
        <f t="shared" ref="M165:M211" si="16">K165</f>
        <v>1.03</v>
      </c>
      <c r="N165" s="77">
        <v>3366</v>
      </c>
      <c r="O165" s="79" t="s">
        <v>64</v>
      </c>
      <c r="P165" s="74">
        <f t="shared" si="14"/>
        <v>0.33660000000000001</v>
      </c>
    </row>
    <row r="166" spans="2:16">
      <c r="B166" s="89">
        <v>170</v>
      </c>
      <c r="C166" s="79" t="s">
        <v>65</v>
      </c>
      <c r="D166" s="74">
        <f t="shared" si="11"/>
        <v>4.25</v>
      </c>
      <c r="E166" s="91">
        <v>17.3</v>
      </c>
      <c r="F166" s="92">
        <v>1.23E-2</v>
      </c>
      <c r="G166" s="88">
        <f t="shared" si="15"/>
        <v>17.3123</v>
      </c>
      <c r="H166" s="77">
        <v>36.89</v>
      </c>
      <c r="I166" s="79" t="s">
        <v>66</v>
      </c>
      <c r="J166" s="76">
        <f t="shared" si="12"/>
        <v>36.89</v>
      </c>
      <c r="K166" s="77">
        <v>1.0900000000000001</v>
      </c>
      <c r="L166" s="79" t="s">
        <v>66</v>
      </c>
      <c r="M166" s="76">
        <f t="shared" si="16"/>
        <v>1.0900000000000001</v>
      </c>
      <c r="N166" s="77">
        <v>3473</v>
      </c>
      <c r="O166" s="79" t="s">
        <v>64</v>
      </c>
      <c r="P166" s="74">
        <f t="shared" si="14"/>
        <v>0.3473</v>
      </c>
    </row>
    <row r="167" spans="2:16">
      <c r="B167" s="89">
        <v>180</v>
      </c>
      <c r="C167" s="79" t="s">
        <v>65</v>
      </c>
      <c r="D167" s="74">
        <f t="shared" si="11"/>
        <v>4.5</v>
      </c>
      <c r="E167" s="91">
        <v>16.89</v>
      </c>
      <c r="F167" s="92">
        <v>1.17E-2</v>
      </c>
      <c r="G167" s="88">
        <f t="shared" si="15"/>
        <v>16.901700000000002</v>
      </c>
      <c r="H167" s="77">
        <v>39.479999999999997</v>
      </c>
      <c r="I167" s="79" t="s">
        <v>66</v>
      </c>
      <c r="J167" s="76">
        <f t="shared" si="12"/>
        <v>39.479999999999997</v>
      </c>
      <c r="K167" s="77">
        <v>1.1499999999999999</v>
      </c>
      <c r="L167" s="79" t="s">
        <v>66</v>
      </c>
      <c r="M167" s="76">
        <f t="shared" si="16"/>
        <v>1.1499999999999999</v>
      </c>
      <c r="N167" s="77">
        <v>3583</v>
      </c>
      <c r="O167" s="79" t="s">
        <v>64</v>
      </c>
      <c r="P167" s="74">
        <f t="shared" si="14"/>
        <v>0.35830000000000001</v>
      </c>
    </row>
    <row r="168" spans="2:16">
      <c r="B168" s="89">
        <v>200</v>
      </c>
      <c r="C168" s="79" t="s">
        <v>65</v>
      </c>
      <c r="D168" s="74">
        <f t="shared" si="11"/>
        <v>5</v>
      </c>
      <c r="E168" s="91">
        <v>16.11</v>
      </c>
      <c r="F168" s="92">
        <v>1.0659999999999999E-2</v>
      </c>
      <c r="G168" s="88">
        <f t="shared" si="15"/>
        <v>16.120660000000001</v>
      </c>
      <c r="H168" s="77">
        <v>44.86</v>
      </c>
      <c r="I168" s="79" t="s">
        <v>66</v>
      </c>
      <c r="J168" s="76">
        <f t="shared" si="12"/>
        <v>44.86</v>
      </c>
      <c r="K168" s="77">
        <v>1.38</v>
      </c>
      <c r="L168" s="79" t="s">
        <v>66</v>
      </c>
      <c r="M168" s="76">
        <f t="shared" si="16"/>
        <v>1.38</v>
      </c>
      <c r="N168" s="77">
        <v>3809</v>
      </c>
      <c r="O168" s="79" t="s">
        <v>64</v>
      </c>
      <c r="P168" s="74">
        <f t="shared" si="14"/>
        <v>0.38090000000000002</v>
      </c>
    </row>
    <row r="169" spans="2:16">
      <c r="B169" s="89">
        <v>225</v>
      </c>
      <c r="C169" s="79" t="s">
        <v>65</v>
      </c>
      <c r="D169" s="74">
        <f t="shared" si="11"/>
        <v>5.625</v>
      </c>
      <c r="E169" s="91">
        <v>15.24</v>
      </c>
      <c r="F169" s="92">
        <v>9.6139999999999993E-3</v>
      </c>
      <c r="G169" s="88">
        <f t="shared" si="15"/>
        <v>15.249613999999999</v>
      </c>
      <c r="H169" s="77">
        <v>51.94</v>
      </c>
      <c r="I169" s="79" t="s">
        <v>66</v>
      </c>
      <c r="J169" s="76">
        <f t="shared" si="12"/>
        <v>51.94</v>
      </c>
      <c r="K169" s="77">
        <v>1.71</v>
      </c>
      <c r="L169" s="79" t="s">
        <v>66</v>
      </c>
      <c r="M169" s="76">
        <f t="shared" si="16"/>
        <v>1.71</v>
      </c>
      <c r="N169" s="77">
        <v>4105</v>
      </c>
      <c r="O169" s="79" t="s">
        <v>64</v>
      </c>
      <c r="P169" s="74">
        <f t="shared" si="14"/>
        <v>0.41050000000000003</v>
      </c>
    </row>
    <row r="170" spans="2:16">
      <c r="B170" s="89">
        <v>250</v>
      </c>
      <c r="C170" s="79" t="s">
        <v>65</v>
      </c>
      <c r="D170" s="74">
        <f t="shared" si="11"/>
        <v>6.25</v>
      </c>
      <c r="E170" s="91">
        <v>14.47</v>
      </c>
      <c r="F170" s="92">
        <v>8.7600000000000004E-3</v>
      </c>
      <c r="G170" s="88">
        <f t="shared" si="15"/>
        <v>14.478760000000001</v>
      </c>
      <c r="H170" s="77">
        <v>59.41</v>
      </c>
      <c r="I170" s="79" t="s">
        <v>66</v>
      </c>
      <c r="J170" s="76">
        <f t="shared" si="12"/>
        <v>59.41</v>
      </c>
      <c r="K170" s="77">
        <v>2.0099999999999998</v>
      </c>
      <c r="L170" s="79" t="s">
        <v>66</v>
      </c>
      <c r="M170" s="76">
        <f t="shared" si="16"/>
        <v>2.0099999999999998</v>
      </c>
      <c r="N170" s="77">
        <v>4417</v>
      </c>
      <c r="O170" s="79" t="s">
        <v>64</v>
      </c>
      <c r="P170" s="74">
        <f t="shared" si="14"/>
        <v>0.44169999999999998</v>
      </c>
    </row>
    <row r="171" spans="2:16">
      <c r="B171" s="89">
        <v>275</v>
      </c>
      <c r="C171" s="79" t="s">
        <v>65</v>
      </c>
      <c r="D171" s="74">
        <f t="shared" ref="D171:D184" si="17">B171/$C$5</f>
        <v>6.875</v>
      </c>
      <c r="E171" s="91">
        <v>13.77</v>
      </c>
      <c r="F171" s="92">
        <v>8.0529999999999994E-3</v>
      </c>
      <c r="G171" s="88">
        <f t="shared" si="15"/>
        <v>13.778053</v>
      </c>
      <c r="H171" s="77">
        <v>67.27</v>
      </c>
      <c r="I171" s="79" t="s">
        <v>66</v>
      </c>
      <c r="J171" s="76">
        <f t="shared" si="12"/>
        <v>67.27</v>
      </c>
      <c r="K171" s="77">
        <v>2.2999999999999998</v>
      </c>
      <c r="L171" s="79" t="s">
        <v>66</v>
      </c>
      <c r="M171" s="76">
        <f t="shared" si="16"/>
        <v>2.2999999999999998</v>
      </c>
      <c r="N171" s="77">
        <v>4744</v>
      </c>
      <c r="O171" s="79" t="s">
        <v>64</v>
      </c>
      <c r="P171" s="74">
        <f t="shared" si="14"/>
        <v>0.47439999999999999</v>
      </c>
    </row>
    <row r="172" spans="2:16">
      <c r="B172" s="89">
        <v>300</v>
      </c>
      <c r="C172" s="79" t="s">
        <v>65</v>
      </c>
      <c r="D172" s="74">
        <f t="shared" si="17"/>
        <v>7.5</v>
      </c>
      <c r="E172" s="91">
        <v>13.14</v>
      </c>
      <c r="F172" s="92">
        <v>7.456E-3</v>
      </c>
      <c r="G172" s="88">
        <f t="shared" si="15"/>
        <v>13.147456</v>
      </c>
      <c r="H172" s="77">
        <v>75.52</v>
      </c>
      <c r="I172" s="79" t="s">
        <v>66</v>
      </c>
      <c r="J172" s="76">
        <f t="shared" si="12"/>
        <v>75.52</v>
      </c>
      <c r="K172" s="77">
        <v>2.58</v>
      </c>
      <c r="L172" s="79" t="s">
        <v>66</v>
      </c>
      <c r="M172" s="76">
        <f t="shared" si="16"/>
        <v>2.58</v>
      </c>
      <c r="N172" s="77">
        <v>5085</v>
      </c>
      <c r="O172" s="79" t="s">
        <v>64</v>
      </c>
      <c r="P172" s="74">
        <f t="shared" si="14"/>
        <v>0.50849999999999995</v>
      </c>
    </row>
    <row r="173" spans="2:16">
      <c r="B173" s="89">
        <v>325</v>
      </c>
      <c r="C173" s="79" t="s">
        <v>65</v>
      </c>
      <c r="D173" s="74">
        <f t="shared" si="17"/>
        <v>8.125</v>
      </c>
      <c r="E173" s="91">
        <v>12.58</v>
      </c>
      <c r="F173" s="92">
        <v>6.9449999999999998E-3</v>
      </c>
      <c r="G173" s="88">
        <f t="shared" si="15"/>
        <v>12.586945</v>
      </c>
      <c r="H173" s="77">
        <v>84.15</v>
      </c>
      <c r="I173" s="79" t="s">
        <v>66</v>
      </c>
      <c r="J173" s="76">
        <f t="shared" si="12"/>
        <v>84.15</v>
      </c>
      <c r="K173" s="77">
        <v>2.85</v>
      </c>
      <c r="L173" s="79" t="s">
        <v>66</v>
      </c>
      <c r="M173" s="76">
        <f t="shared" si="16"/>
        <v>2.85</v>
      </c>
      <c r="N173" s="77">
        <v>5441</v>
      </c>
      <c r="O173" s="79" t="s">
        <v>64</v>
      </c>
      <c r="P173" s="74">
        <f t="shared" si="14"/>
        <v>0.54410000000000003</v>
      </c>
    </row>
    <row r="174" spans="2:16">
      <c r="B174" s="89">
        <v>350</v>
      </c>
      <c r="C174" s="79" t="s">
        <v>65</v>
      </c>
      <c r="D174" s="74">
        <f t="shared" si="17"/>
        <v>8.75</v>
      </c>
      <c r="E174" s="91">
        <v>12.06</v>
      </c>
      <c r="F174" s="92">
        <v>6.5040000000000002E-3</v>
      </c>
      <c r="G174" s="88">
        <f t="shared" si="15"/>
        <v>12.066504</v>
      </c>
      <c r="H174" s="77">
        <v>93.15</v>
      </c>
      <c r="I174" s="79" t="s">
        <v>66</v>
      </c>
      <c r="J174" s="76">
        <f t="shared" ref="J174:J191" si="18">H174</f>
        <v>93.15</v>
      </c>
      <c r="K174" s="77">
        <v>3.13</v>
      </c>
      <c r="L174" s="79" t="s">
        <v>66</v>
      </c>
      <c r="M174" s="76">
        <f t="shared" si="16"/>
        <v>3.13</v>
      </c>
      <c r="N174" s="77">
        <v>5812</v>
      </c>
      <c r="O174" s="79" t="s">
        <v>64</v>
      </c>
      <c r="P174" s="74">
        <f t="shared" si="14"/>
        <v>0.58120000000000005</v>
      </c>
    </row>
    <row r="175" spans="2:16">
      <c r="B175" s="89">
        <v>375</v>
      </c>
      <c r="C175" s="79" t="s">
        <v>65</v>
      </c>
      <c r="D175" s="74">
        <f t="shared" si="17"/>
        <v>9.375</v>
      </c>
      <c r="E175" s="91">
        <v>11.6</v>
      </c>
      <c r="F175" s="92">
        <v>6.117E-3</v>
      </c>
      <c r="G175" s="88">
        <f t="shared" si="15"/>
        <v>11.606116999999999</v>
      </c>
      <c r="H175" s="77">
        <v>102.53</v>
      </c>
      <c r="I175" s="79" t="s">
        <v>66</v>
      </c>
      <c r="J175" s="76">
        <f t="shared" si="18"/>
        <v>102.53</v>
      </c>
      <c r="K175" s="77">
        <v>3.4</v>
      </c>
      <c r="L175" s="79" t="s">
        <v>66</v>
      </c>
      <c r="M175" s="76">
        <f t="shared" si="16"/>
        <v>3.4</v>
      </c>
      <c r="N175" s="77">
        <v>6197</v>
      </c>
      <c r="O175" s="79" t="s">
        <v>64</v>
      </c>
      <c r="P175" s="76">
        <f t="shared" si="14"/>
        <v>0.61970000000000003</v>
      </c>
    </row>
    <row r="176" spans="2:16">
      <c r="B176" s="89">
        <v>400</v>
      </c>
      <c r="C176" s="79" t="s">
        <v>65</v>
      </c>
      <c r="D176" s="74">
        <f t="shared" si="17"/>
        <v>10</v>
      </c>
      <c r="E176" s="91">
        <v>11.17</v>
      </c>
      <c r="F176" s="92">
        <v>5.7759999999999999E-3</v>
      </c>
      <c r="G176" s="88">
        <f t="shared" si="15"/>
        <v>11.175775999999999</v>
      </c>
      <c r="H176" s="77">
        <v>112.28</v>
      </c>
      <c r="I176" s="79" t="s">
        <v>66</v>
      </c>
      <c r="J176" s="76">
        <f t="shared" si="18"/>
        <v>112.28</v>
      </c>
      <c r="K176" s="77">
        <v>3.67</v>
      </c>
      <c r="L176" s="79" t="s">
        <v>66</v>
      </c>
      <c r="M176" s="76">
        <f t="shared" si="16"/>
        <v>3.67</v>
      </c>
      <c r="N176" s="77">
        <v>6596</v>
      </c>
      <c r="O176" s="79" t="s">
        <v>64</v>
      </c>
      <c r="P176" s="76">
        <f t="shared" si="14"/>
        <v>0.65959999999999996</v>
      </c>
    </row>
    <row r="177" spans="1:16">
      <c r="A177" s="4"/>
      <c r="B177" s="89">
        <v>450</v>
      </c>
      <c r="C177" s="79" t="s">
        <v>65</v>
      </c>
      <c r="D177" s="74">
        <f t="shared" si="17"/>
        <v>11.25</v>
      </c>
      <c r="E177" s="91">
        <v>10.41</v>
      </c>
      <c r="F177" s="92">
        <v>5.2009999999999999E-3</v>
      </c>
      <c r="G177" s="88">
        <f t="shared" si="15"/>
        <v>10.415201</v>
      </c>
      <c r="H177" s="77">
        <v>132.86000000000001</v>
      </c>
      <c r="I177" s="79" t="s">
        <v>66</v>
      </c>
      <c r="J177" s="76">
        <f t="shared" si="18"/>
        <v>132.86000000000001</v>
      </c>
      <c r="K177" s="77">
        <v>4.68</v>
      </c>
      <c r="L177" s="79" t="s">
        <v>66</v>
      </c>
      <c r="M177" s="76">
        <f t="shared" si="16"/>
        <v>4.68</v>
      </c>
      <c r="N177" s="77">
        <v>7435</v>
      </c>
      <c r="O177" s="79" t="s">
        <v>64</v>
      </c>
      <c r="P177" s="76">
        <f t="shared" si="14"/>
        <v>0.74349999999999994</v>
      </c>
    </row>
    <row r="178" spans="1:16">
      <c r="B178" s="77">
        <v>500</v>
      </c>
      <c r="C178" s="79" t="s">
        <v>65</v>
      </c>
      <c r="D178" s="74">
        <f t="shared" si="17"/>
        <v>12.5</v>
      </c>
      <c r="E178" s="91">
        <v>9.7690000000000001</v>
      </c>
      <c r="F178" s="92">
        <v>4.7349999999999996E-3</v>
      </c>
      <c r="G178" s="88">
        <f t="shared" si="15"/>
        <v>9.7737350000000003</v>
      </c>
      <c r="H178" s="77">
        <v>154.86000000000001</v>
      </c>
      <c r="I178" s="79" t="s">
        <v>66</v>
      </c>
      <c r="J178" s="76">
        <f t="shared" si="18"/>
        <v>154.86000000000001</v>
      </c>
      <c r="K178" s="77">
        <v>5.63</v>
      </c>
      <c r="L178" s="79" t="s">
        <v>66</v>
      </c>
      <c r="M178" s="76">
        <f t="shared" si="16"/>
        <v>5.63</v>
      </c>
      <c r="N178" s="77">
        <v>8326</v>
      </c>
      <c r="O178" s="79" t="s">
        <v>64</v>
      </c>
      <c r="P178" s="76">
        <f t="shared" si="14"/>
        <v>0.83260000000000001</v>
      </c>
    </row>
    <row r="179" spans="1:16">
      <c r="B179" s="89">
        <v>550</v>
      </c>
      <c r="C179" s="90" t="s">
        <v>65</v>
      </c>
      <c r="D179" s="74">
        <f t="shared" si="17"/>
        <v>13.75</v>
      </c>
      <c r="E179" s="91">
        <v>9.2119999999999997</v>
      </c>
      <c r="F179" s="92">
        <v>4.3489999999999996E-3</v>
      </c>
      <c r="G179" s="88">
        <f t="shared" si="15"/>
        <v>9.2163489999999992</v>
      </c>
      <c r="H179" s="77">
        <v>178.25</v>
      </c>
      <c r="I179" s="79" t="s">
        <v>66</v>
      </c>
      <c r="J179" s="76">
        <f t="shared" si="18"/>
        <v>178.25</v>
      </c>
      <c r="K179" s="77">
        <v>6.53</v>
      </c>
      <c r="L179" s="79" t="s">
        <v>66</v>
      </c>
      <c r="M179" s="76">
        <f t="shared" si="16"/>
        <v>6.53</v>
      </c>
      <c r="N179" s="77">
        <v>9267</v>
      </c>
      <c r="O179" s="79" t="s">
        <v>64</v>
      </c>
      <c r="P179" s="76">
        <f t="shared" si="14"/>
        <v>0.92669999999999997</v>
      </c>
    </row>
    <row r="180" spans="1:16">
      <c r="B180" s="89">
        <v>600</v>
      </c>
      <c r="C180" s="90" t="s">
        <v>65</v>
      </c>
      <c r="D180" s="74">
        <f t="shared" si="17"/>
        <v>15</v>
      </c>
      <c r="E180" s="91">
        <v>8.7260000000000009</v>
      </c>
      <c r="F180" s="92">
        <v>4.0229999999999997E-3</v>
      </c>
      <c r="G180" s="88">
        <f t="shared" si="15"/>
        <v>8.730023000000001</v>
      </c>
      <c r="H180" s="77">
        <v>203</v>
      </c>
      <c r="I180" s="79" t="s">
        <v>66</v>
      </c>
      <c r="J180" s="76">
        <f t="shared" si="18"/>
        <v>203</v>
      </c>
      <c r="K180" s="77">
        <v>7.41</v>
      </c>
      <c r="L180" s="79" t="s">
        <v>66</v>
      </c>
      <c r="M180" s="76">
        <f t="shared" si="16"/>
        <v>7.41</v>
      </c>
      <c r="N180" s="77">
        <v>1.03</v>
      </c>
      <c r="O180" s="78" t="s">
        <v>66</v>
      </c>
      <c r="P180" s="76">
        <f t="shared" ref="P180:P228" si="19">N180</f>
        <v>1.03</v>
      </c>
    </row>
    <row r="181" spans="1:16">
      <c r="B181" s="89">
        <v>650</v>
      </c>
      <c r="C181" s="90" t="s">
        <v>65</v>
      </c>
      <c r="D181" s="74">
        <f t="shared" si="17"/>
        <v>16.25</v>
      </c>
      <c r="E181" s="91">
        <v>8.2959999999999994</v>
      </c>
      <c r="F181" s="92">
        <v>3.7450000000000001E-3</v>
      </c>
      <c r="G181" s="88">
        <f t="shared" si="15"/>
        <v>8.2997449999999997</v>
      </c>
      <c r="H181" s="77">
        <v>229.08</v>
      </c>
      <c r="I181" s="79" t="s">
        <v>66</v>
      </c>
      <c r="J181" s="76">
        <f t="shared" si="18"/>
        <v>229.08</v>
      </c>
      <c r="K181" s="77">
        <v>8.2799999999999994</v>
      </c>
      <c r="L181" s="79" t="s">
        <v>66</v>
      </c>
      <c r="M181" s="76">
        <f t="shared" si="16"/>
        <v>8.2799999999999994</v>
      </c>
      <c r="N181" s="77">
        <v>1.1299999999999999</v>
      </c>
      <c r="O181" s="79" t="s">
        <v>66</v>
      </c>
      <c r="P181" s="76">
        <f t="shared" si="19"/>
        <v>1.1299999999999999</v>
      </c>
    </row>
    <row r="182" spans="1:16">
      <c r="B182" s="89">
        <v>700</v>
      </c>
      <c r="C182" s="90" t="s">
        <v>65</v>
      </c>
      <c r="D182" s="74">
        <f t="shared" si="17"/>
        <v>17.5</v>
      </c>
      <c r="E182" s="91">
        <v>7.9130000000000003</v>
      </c>
      <c r="F182" s="92">
        <v>3.5049999999999999E-3</v>
      </c>
      <c r="G182" s="88">
        <f t="shared" si="15"/>
        <v>7.9165049999999999</v>
      </c>
      <c r="H182" s="77">
        <v>256.47000000000003</v>
      </c>
      <c r="I182" s="79" t="s">
        <v>66</v>
      </c>
      <c r="J182" s="76">
        <f t="shared" si="18"/>
        <v>256.47000000000003</v>
      </c>
      <c r="K182" s="77">
        <v>9.15</v>
      </c>
      <c r="L182" s="79" t="s">
        <v>66</v>
      </c>
      <c r="M182" s="76">
        <f t="shared" si="16"/>
        <v>9.15</v>
      </c>
      <c r="N182" s="77">
        <v>1.24</v>
      </c>
      <c r="O182" s="79" t="s">
        <v>66</v>
      </c>
      <c r="P182" s="76">
        <f t="shared" si="19"/>
        <v>1.24</v>
      </c>
    </row>
    <row r="183" spans="1:16">
      <c r="B183" s="89">
        <v>800</v>
      </c>
      <c r="C183" s="90" t="s">
        <v>65</v>
      </c>
      <c r="D183" s="74">
        <f t="shared" si="17"/>
        <v>20</v>
      </c>
      <c r="E183" s="91">
        <v>7.2560000000000002</v>
      </c>
      <c r="F183" s="92">
        <v>3.1089999999999998E-3</v>
      </c>
      <c r="G183" s="88">
        <f t="shared" si="15"/>
        <v>7.2591090000000005</v>
      </c>
      <c r="H183" s="77">
        <v>315.04000000000002</v>
      </c>
      <c r="I183" s="79" t="s">
        <v>66</v>
      </c>
      <c r="J183" s="76">
        <f t="shared" si="18"/>
        <v>315.04000000000002</v>
      </c>
      <c r="K183" s="77">
        <v>12.35</v>
      </c>
      <c r="L183" s="79" t="s">
        <v>66</v>
      </c>
      <c r="M183" s="76">
        <f t="shared" si="16"/>
        <v>12.35</v>
      </c>
      <c r="N183" s="77">
        <v>1.47</v>
      </c>
      <c r="O183" s="79" t="s">
        <v>66</v>
      </c>
      <c r="P183" s="76">
        <f t="shared" si="19"/>
        <v>1.47</v>
      </c>
    </row>
    <row r="184" spans="1:16">
      <c r="B184" s="89">
        <v>900</v>
      </c>
      <c r="C184" s="90" t="s">
        <v>65</v>
      </c>
      <c r="D184" s="74">
        <f t="shared" si="17"/>
        <v>22.5</v>
      </c>
      <c r="E184" s="91">
        <v>6.7060000000000004</v>
      </c>
      <c r="F184" s="92">
        <v>2.797E-3</v>
      </c>
      <c r="G184" s="88">
        <f t="shared" si="15"/>
        <v>6.7087970000000006</v>
      </c>
      <c r="H184" s="77">
        <v>378.68</v>
      </c>
      <c r="I184" s="79" t="s">
        <v>66</v>
      </c>
      <c r="J184" s="76">
        <f t="shared" si="18"/>
        <v>378.68</v>
      </c>
      <c r="K184" s="77">
        <v>15.28</v>
      </c>
      <c r="L184" s="79" t="s">
        <v>66</v>
      </c>
      <c r="M184" s="76">
        <f t="shared" si="16"/>
        <v>15.28</v>
      </c>
      <c r="N184" s="77">
        <v>1.71</v>
      </c>
      <c r="O184" s="79" t="s">
        <v>66</v>
      </c>
      <c r="P184" s="76">
        <f t="shared" si="19"/>
        <v>1.71</v>
      </c>
    </row>
    <row r="185" spans="1:16">
      <c r="B185" s="89">
        <v>1</v>
      </c>
      <c r="C185" s="93" t="s">
        <v>67</v>
      </c>
      <c r="D185" s="74">
        <f t="shared" ref="D185:D228" si="20">B185*1000/$C$5</f>
        <v>25</v>
      </c>
      <c r="E185" s="91">
        <v>6.2329999999999997</v>
      </c>
      <c r="F185" s="92">
        <v>2.5439999999999998E-3</v>
      </c>
      <c r="G185" s="88">
        <f t="shared" si="15"/>
        <v>6.235544</v>
      </c>
      <c r="H185" s="77">
        <v>447.34</v>
      </c>
      <c r="I185" s="79" t="s">
        <v>66</v>
      </c>
      <c r="J185" s="76">
        <f t="shared" si="18"/>
        <v>447.34</v>
      </c>
      <c r="K185" s="77">
        <v>18.11</v>
      </c>
      <c r="L185" s="79" t="s">
        <v>66</v>
      </c>
      <c r="M185" s="76">
        <f t="shared" si="16"/>
        <v>18.11</v>
      </c>
      <c r="N185" s="77">
        <v>1.98</v>
      </c>
      <c r="O185" s="79" t="s">
        <v>66</v>
      </c>
      <c r="P185" s="76">
        <f t="shared" si="19"/>
        <v>1.98</v>
      </c>
    </row>
    <row r="186" spans="1:16">
      <c r="B186" s="89">
        <v>1.1000000000000001</v>
      </c>
      <c r="C186" s="90" t="s">
        <v>67</v>
      </c>
      <c r="D186" s="74">
        <f t="shared" si="20"/>
        <v>27.5</v>
      </c>
      <c r="E186" s="91">
        <v>5.8159999999999998</v>
      </c>
      <c r="F186" s="92">
        <v>2.3349999999999998E-3</v>
      </c>
      <c r="G186" s="88">
        <f t="shared" si="15"/>
        <v>5.8183350000000003</v>
      </c>
      <c r="H186" s="77">
        <v>521.07000000000005</v>
      </c>
      <c r="I186" s="79" t="s">
        <v>66</v>
      </c>
      <c r="J186" s="76">
        <f t="shared" si="18"/>
        <v>521.07000000000005</v>
      </c>
      <c r="K186" s="77">
        <v>20.91</v>
      </c>
      <c r="L186" s="79" t="s">
        <v>66</v>
      </c>
      <c r="M186" s="76">
        <f t="shared" si="16"/>
        <v>20.91</v>
      </c>
      <c r="N186" s="77">
        <v>2.2599999999999998</v>
      </c>
      <c r="O186" s="79" t="s">
        <v>66</v>
      </c>
      <c r="P186" s="76">
        <f t="shared" si="19"/>
        <v>2.2599999999999998</v>
      </c>
    </row>
    <row r="187" spans="1:16">
      <c r="B187" s="89">
        <v>1.2</v>
      </c>
      <c r="C187" s="90" t="s">
        <v>67</v>
      </c>
      <c r="D187" s="74">
        <f t="shared" si="20"/>
        <v>30</v>
      </c>
      <c r="E187" s="91">
        <v>5.44</v>
      </c>
      <c r="F187" s="92">
        <v>2.1589999999999999E-3</v>
      </c>
      <c r="G187" s="88">
        <f t="shared" si="15"/>
        <v>5.4421590000000002</v>
      </c>
      <c r="H187" s="77">
        <v>599.98</v>
      </c>
      <c r="I187" s="79" t="s">
        <v>66</v>
      </c>
      <c r="J187" s="76">
        <f t="shared" si="18"/>
        <v>599.98</v>
      </c>
      <c r="K187" s="77">
        <v>23.71</v>
      </c>
      <c r="L187" s="79" t="s">
        <v>66</v>
      </c>
      <c r="M187" s="76">
        <f t="shared" si="16"/>
        <v>23.71</v>
      </c>
      <c r="N187" s="77">
        <v>2.5499999999999998</v>
      </c>
      <c r="O187" s="79" t="s">
        <v>66</v>
      </c>
      <c r="P187" s="76">
        <f t="shared" si="19"/>
        <v>2.5499999999999998</v>
      </c>
    </row>
    <row r="188" spans="1:16">
      <c r="B188" s="89">
        <v>1.3</v>
      </c>
      <c r="C188" s="90" t="s">
        <v>67</v>
      </c>
      <c r="D188" s="74">
        <f t="shared" si="20"/>
        <v>32.5</v>
      </c>
      <c r="E188" s="91">
        <v>5.1280000000000001</v>
      </c>
      <c r="F188" s="92">
        <v>2.0089999999999999E-3</v>
      </c>
      <c r="G188" s="88">
        <f t="shared" si="15"/>
        <v>5.1300090000000003</v>
      </c>
      <c r="H188" s="77">
        <v>684.01</v>
      </c>
      <c r="I188" s="79" t="s">
        <v>66</v>
      </c>
      <c r="J188" s="76">
        <f t="shared" si="18"/>
        <v>684.01</v>
      </c>
      <c r="K188" s="77">
        <v>26.52</v>
      </c>
      <c r="L188" s="79" t="s">
        <v>66</v>
      </c>
      <c r="M188" s="76">
        <f t="shared" si="16"/>
        <v>26.52</v>
      </c>
      <c r="N188" s="77">
        <v>2.87</v>
      </c>
      <c r="O188" s="79" t="s">
        <v>66</v>
      </c>
      <c r="P188" s="76">
        <f t="shared" si="19"/>
        <v>2.87</v>
      </c>
    </row>
    <row r="189" spans="1:16">
      <c r="B189" s="89">
        <v>1.4</v>
      </c>
      <c r="C189" s="90" t="s">
        <v>67</v>
      </c>
      <c r="D189" s="74">
        <f t="shared" si="20"/>
        <v>35</v>
      </c>
      <c r="E189" s="91">
        <v>4.8550000000000004</v>
      </c>
      <c r="F189" s="92">
        <v>1.879E-3</v>
      </c>
      <c r="G189" s="88">
        <f t="shared" si="15"/>
        <v>4.8568790000000002</v>
      </c>
      <c r="H189" s="77">
        <v>772.96</v>
      </c>
      <c r="I189" s="79" t="s">
        <v>66</v>
      </c>
      <c r="J189" s="76">
        <f t="shared" si="18"/>
        <v>772.96</v>
      </c>
      <c r="K189" s="77">
        <v>29.36</v>
      </c>
      <c r="L189" s="79" t="s">
        <v>66</v>
      </c>
      <c r="M189" s="76">
        <f t="shared" si="16"/>
        <v>29.36</v>
      </c>
      <c r="N189" s="77">
        <v>3.2</v>
      </c>
      <c r="O189" s="79" t="s">
        <v>66</v>
      </c>
      <c r="P189" s="76">
        <f t="shared" si="19"/>
        <v>3.2</v>
      </c>
    </row>
    <row r="190" spans="1:16">
      <c r="B190" s="89">
        <v>1.5</v>
      </c>
      <c r="C190" s="90" t="s">
        <v>67</v>
      </c>
      <c r="D190" s="74">
        <f t="shared" si="20"/>
        <v>37.5</v>
      </c>
      <c r="E190" s="91">
        <v>4.6139999999999999</v>
      </c>
      <c r="F190" s="92">
        <v>1.7650000000000001E-3</v>
      </c>
      <c r="G190" s="88">
        <f t="shared" si="15"/>
        <v>4.6157649999999997</v>
      </c>
      <c r="H190" s="77">
        <v>866.74</v>
      </c>
      <c r="I190" s="79" t="s">
        <v>66</v>
      </c>
      <c r="J190" s="76">
        <f t="shared" si="18"/>
        <v>866.74</v>
      </c>
      <c r="K190" s="77">
        <v>32.229999999999997</v>
      </c>
      <c r="L190" s="79" t="s">
        <v>66</v>
      </c>
      <c r="M190" s="76">
        <f t="shared" si="16"/>
        <v>32.229999999999997</v>
      </c>
      <c r="N190" s="77">
        <v>3.55</v>
      </c>
      <c r="O190" s="79" t="s">
        <v>66</v>
      </c>
      <c r="P190" s="76">
        <f t="shared" si="19"/>
        <v>3.55</v>
      </c>
    </row>
    <row r="191" spans="1:16">
      <c r="B191" s="89">
        <v>1.6</v>
      </c>
      <c r="C191" s="90" t="s">
        <v>67</v>
      </c>
      <c r="D191" s="74">
        <f t="shared" si="20"/>
        <v>40</v>
      </c>
      <c r="E191" s="91">
        <v>4.3979999999999997</v>
      </c>
      <c r="F191" s="92">
        <v>1.665E-3</v>
      </c>
      <c r="G191" s="88">
        <f t="shared" si="15"/>
        <v>4.3996649999999997</v>
      </c>
      <c r="H191" s="77">
        <v>965.27</v>
      </c>
      <c r="I191" s="79" t="s">
        <v>66</v>
      </c>
      <c r="J191" s="76">
        <f t="shared" si="18"/>
        <v>965.27</v>
      </c>
      <c r="K191" s="77">
        <v>35.119999999999997</v>
      </c>
      <c r="L191" s="79" t="s">
        <v>66</v>
      </c>
      <c r="M191" s="76">
        <f t="shared" si="16"/>
        <v>35.119999999999997</v>
      </c>
      <c r="N191" s="77">
        <v>3.91</v>
      </c>
      <c r="O191" s="79" t="s">
        <v>66</v>
      </c>
      <c r="P191" s="76">
        <f t="shared" si="19"/>
        <v>3.91</v>
      </c>
    </row>
    <row r="192" spans="1:16">
      <c r="B192" s="89">
        <v>1.7</v>
      </c>
      <c r="C192" s="90" t="s">
        <v>67</v>
      </c>
      <c r="D192" s="74">
        <f t="shared" si="20"/>
        <v>42.5</v>
      </c>
      <c r="E192" s="91">
        <v>4.2050000000000001</v>
      </c>
      <c r="F192" s="92">
        <v>1.5759999999999999E-3</v>
      </c>
      <c r="G192" s="88">
        <f t="shared" si="15"/>
        <v>4.2065760000000001</v>
      </c>
      <c r="H192" s="77">
        <v>1.07</v>
      </c>
      <c r="I192" s="78" t="s">
        <v>12</v>
      </c>
      <c r="J192" s="80">
        <f t="shared" ref="J192:J228" si="21">H192*1000</f>
        <v>1070</v>
      </c>
      <c r="K192" s="77">
        <v>38.04</v>
      </c>
      <c r="L192" s="79" t="s">
        <v>66</v>
      </c>
      <c r="M192" s="76">
        <f t="shared" si="16"/>
        <v>38.04</v>
      </c>
      <c r="N192" s="77">
        <v>4.29</v>
      </c>
      <c r="O192" s="79" t="s">
        <v>66</v>
      </c>
      <c r="P192" s="76">
        <f t="shared" si="19"/>
        <v>4.29</v>
      </c>
    </row>
    <row r="193" spans="2:16">
      <c r="B193" s="89">
        <v>1.8</v>
      </c>
      <c r="C193" s="90" t="s">
        <v>67</v>
      </c>
      <c r="D193" s="74">
        <f t="shared" si="20"/>
        <v>45</v>
      </c>
      <c r="E193" s="91">
        <v>4.03</v>
      </c>
      <c r="F193" s="92">
        <v>1.4970000000000001E-3</v>
      </c>
      <c r="G193" s="88">
        <f t="shared" si="15"/>
        <v>4.0314969999999999</v>
      </c>
      <c r="H193" s="77">
        <v>1.18</v>
      </c>
      <c r="I193" s="79" t="s">
        <v>12</v>
      </c>
      <c r="J193" s="80">
        <f t="shared" si="21"/>
        <v>1180</v>
      </c>
      <c r="K193" s="77">
        <v>40.99</v>
      </c>
      <c r="L193" s="79" t="s">
        <v>66</v>
      </c>
      <c r="M193" s="76">
        <f t="shared" si="16"/>
        <v>40.99</v>
      </c>
      <c r="N193" s="77">
        <v>4.68</v>
      </c>
      <c r="O193" s="79" t="s">
        <v>66</v>
      </c>
      <c r="P193" s="76">
        <f t="shared" si="19"/>
        <v>4.68</v>
      </c>
    </row>
    <row r="194" spans="2:16">
      <c r="B194" s="89">
        <v>2</v>
      </c>
      <c r="C194" s="90" t="s">
        <v>67</v>
      </c>
      <c r="D194" s="74">
        <f t="shared" si="20"/>
        <v>50</v>
      </c>
      <c r="E194" s="91">
        <v>3.718</v>
      </c>
      <c r="F194" s="92">
        <v>1.361E-3</v>
      </c>
      <c r="G194" s="88">
        <f t="shared" si="15"/>
        <v>3.7193610000000001</v>
      </c>
      <c r="H194" s="77">
        <v>1.41</v>
      </c>
      <c r="I194" s="79" t="s">
        <v>12</v>
      </c>
      <c r="J194" s="80">
        <f t="shared" si="21"/>
        <v>1410</v>
      </c>
      <c r="K194" s="77">
        <v>52.29</v>
      </c>
      <c r="L194" s="79" t="s">
        <v>66</v>
      </c>
      <c r="M194" s="76">
        <f t="shared" si="16"/>
        <v>52.29</v>
      </c>
      <c r="N194" s="77">
        <v>5.51</v>
      </c>
      <c r="O194" s="79" t="s">
        <v>66</v>
      </c>
      <c r="P194" s="76">
        <f t="shared" si="19"/>
        <v>5.51</v>
      </c>
    </row>
    <row r="195" spans="2:16">
      <c r="B195" s="89">
        <v>2.25</v>
      </c>
      <c r="C195" s="90" t="s">
        <v>67</v>
      </c>
      <c r="D195" s="74">
        <f t="shared" si="20"/>
        <v>56.25</v>
      </c>
      <c r="E195" s="91">
        <v>3.3919999999999999</v>
      </c>
      <c r="F195" s="92">
        <v>1.2229999999999999E-3</v>
      </c>
      <c r="G195" s="88">
        <f t="shared" si="15"/>
        <v>3.3932229999999999</v>
      </c>
      <c r="H195" s="77">
        <v>1.72</v>
      </c>
      <c r="I195" s="79" t="s">
        <v>12</v>
      </c>
      <c r="J195" s="80">
        <f t="shared" si="21"/>
        <v>1720</v>
      </c>
      <c r="K195" s="77">
        <v>68.489999999999995</v>
      </c>
      <c r="L195" s="79" t="s">
        <v>66</v>
      </c>
      <c r="M195" s="76">
        <f t="shared" si="16"/>
        <v>68.489999999999995</v>
      </c>
      <c r="N195" s="77">
        <v>6.64</v>
      </c>
      <c r="O195" s="79" t="s">
        <v>66</v>
      </c>
      <c r="P195" s="76">
        <f t="shared" si="19"/>
        <v>6.64</v>
      </c>
    </row>
    <row r="196" spans="2:16">
      <c r="B196" s="89">
        <v>2.5</v>
      </c>
      <c r="C196" s="90" t="s">
        <v>67</v>
      </c>
      <c r="D196" s="74">
        <f t="shared" si="20"/>
        <v>62.5</v>
      </c>
      <c r="E196" s="91">
        <v>3.125</v>
      </c>
      <c r="F196" s="92">
        <v>1.111E-3</v>
      </c>
      <c r="G196" s="88">
        <f t="shared" si="15"/>
        <v>3.1261109999999999</v>
      </c>
      <c r="H196" s="77">
        <v>2.06</v>
      </c>
      <c r="I196" s="79" t="s">
        <v>12</v>
      </c>
      <c r="J196" s="80">
        <f t="shared" si="21"/>
        <v>2060</v>
      </c>
      <c r="K196" s="77">
        <v>83.78</v>
      </c>
      <c r="L196" s="79" t="s">
        <v>66</v>
      </c>
      <c r="M196" s="76">
        <f t="shared" si="16"/>
        <v>83.78</v>
      </c>
      <c r="N196" s="77">
        <v>7.86</v>
      </c>
      <c r="O196" s="79" t="s">
        <v>66</v>
      </c>
      <c r="P196" s="76">
        <f t="shared" si="19"/>
        <v>7.86</v>
      </c>
    </row>
    <row r="197" spans="2:16">
      <c r="B197" s="89">
        <v>2.75</v>
      </c>
      <c r="C197" s="90" t="s">
        <v>67</v>
      </c>
      <c r="D197" s="74">
        <f t="shared" si="20"/>
        <v>68.75</v>
      </c>
      <c r="E197" s="91">
        <v>2.903</v>
      </c>
      <c r="F197" s="92">
        <v>1.0189999999999999E-3</v>
      </c>
      <c r="G197" s="88">
        <f t="shared" si="15"/>
        <v>2.9040189999999999</v>
      </c>
      <c r="H197" s="77">
        <v>2.4300000000000002</v>
      </c>
      <c r="I197" s="79" t="s">
        <v>12</v>
      </c>
      <c r="J197" s="80">
        <f t="shared" si="21"/>
        <v>2430</v>
      </c>
      <c r="K197" s="77">
        <v>98.69</v>
      </c>
      <c r="L197" s="79" t="s">
        <v>66</v>
      </c>
      <c r="M197" s="76">
        <f t="shared" si="16"/>
        <v>98.69</v>
      </c>
      <c r="N197" s="77">
        <v>9.16</v>
      </c>
      <c r="O197" s="79" t="s">
        <v>66</v>
      </c>
      <c r="P197" s="76">
        <f t="shared" si="19"/>
        <v>9.16</v>
      </c>
    </row>
    <row r="198" spans="2:16">
      <c r="B198" s="89">
        <v>3</v>
      </c>
      <c r="C198" s="90" t="s">
        <v>67</v>
      </c>
      <c r="D198" s="74">
        <f t="shared" si="20"/>
        <v>75</v>
      </c>
      <c r="E198" s="91">
        <v>2.7149999999999999</v>
      </c>
      <c r="F198" s="92">
        <v>9.4149999999999995E-4</v>
      </c>
      <c r="G198" s="88">
        <f t="shared" si="15"/>
        <v>2.7159415</v>
      </c>
      <c r="H198" s="77">
        <v>2.82</v>
      </c>
      <c r="I198" s="79" t="s">
        <v>12</v>
      </c>
      <c r="J198" s="80">
        <f t="shared" si="21"/>
        <v>2820</v>
      </c>
      <c r="K198" s="77">
        <v>113.45</v>
      </c>
      <c r="L198" s="79" t="s">
        <v>66</v>
      </c>
      <c r="M198" s="76">
        <f t="shared" si="16"/>
        <v>113.45</v>
      </c>
      <c r="N198" s="77">
        <v>10.56</v>
      </c>
      <c r="O198" s="79" t="s">
        <v>66</v>
      </c>
      <c r="P198" s="76">
        <f t="shared" si="19"/>
        <v>10.56</v>
      </c>
    </row>
    <row r="199" spans="2:16">
      <c r="B199" s="89">
        <v>3.25</v>
      </c>
      <c r="C199" s="90" t="s">
        <v>67</v>
      </c>
      <c r="D199" s="74">
        <f t="shared" si="20"/>
        <v>81.25</v>
      </c>
      <c r="E199" s="91">
        <v>2.5539999999999998</v>
      </c>
      <c r="F199" s="92">
        <v>8.7540000000000003E-4</v>
      </c>
      <c r="G199" s="88">
        <f t="shared" si="15"/>
        <v>2.5548753999999998</v>
      </c>
      <c r="H199" s="77">
        <v>3.24</v>
      </c>
      <c r="I199" s="79" t="s">
        <v>12</v>
      </c>
      <c r="J199" s="80">
        <f t="shared" si="21"/>
        <v>3240</v>
      </c>
      <c r="K199" s="77">
        <v>128.18</v>
      </c>
      <c r="L199" s="79" t="s">
        <v>66</v>
      </c>
      <c r="M199" s="76">
        <f t="shared" si="16"/>
        <v>128.18</v>
      </c>
      <c r="N199" s="77">
        <v>12.04</v>
      </c>
      <c r="O199" s="79" t="s">
        <v>66</v>
      </c>
      <c r="P199" s="76">
        <f t="shared" si="19"/>
        <v>12.04</v>
      </c>
    </row>
    <row r="200" spans="2:16">
      <c r="B200" s="89">
        <v>3.5</v>
      </c>
      <c r="C200" s="90" t="s">
        <v>67</v>
      </c>
      <c r="D200" s="74">
        <f t="shared" si="20"/>
        <v>87.5</v>
      </c>
      <c r="E200" s="91">
        <v>2.415</v>
      </c>
      <c r="F200" s="92">
        <v>8.1820000000000005E-4</v>
      </c>
      <c r="G200" s="88">
        <f t="shared" si="15"/>
        <v>2.4158181999999999</v>
      </c>
      <c r="H200" s="77">
        <v>3.69</v>
      </c>
      <c r="I200" s="79" t="s">
        <v>12</v>
      </c>
      <c r="J200" s="80">
        <f t="shared" si="21"/>
        <v>3690</v>
      </c>
      <c r="K200" s="77">
        <v>142.94</v>
      </c>
      <c r="L200" s="79" t="s">
        <v>66</v>
      </c>
      <c r="M200" s="76">
        <f t="shared" si="16"/>
        <v>142.94</v>
      </c>
      <c r="N200" s="77">
        <v>13.6</v>
      </c>
      <c r="O200" s="79" t="s">
        <v>66</v>
      </c>
      <c r="P200" s="76">
        <f t="shared" si="19"/>
        <v>13.6</v>
      </c>
    </row>
    <row r="201" spans="2:16">
      <c r="B201" s="89">
        <v>3.75</v>
      </c>
      <c r="C201" s="90" t="s">
        <v>67</v>
      </c>
      <c r="D201" s="74">
        <f t="shared" si="20"/>
        <v>93.75</v>
      </c>
      <c r="E201" s="91">
        <v>2.2919999999999998</v>
      </c>
      <c r="F201" s="92">
        <v>7.6840000000000003E-4</v>
      </c>
      <c r="G201" s="88">
        <f t="shared" si="15"/>
        <v>2.2927683999999999</v>
      </c>
      <c r="H201" s="77">
        <v>4.16</v>
      </c>
      <c r="I201" s="79" t="s">
        <v>12</v>
      </c>
      <c r="J201" s="80">
        <f t="shared" si="21"/>
        <v>4160</v>
      </c>
      <c r="K201" s="77">
        <v>157.77000000000001</v>
      </c>
      <c r="L201" s="79" t="s">
        <v>66</v>
      </c>
      <c r="M201" s="76">
        <f t="shared" si="16"/>
        <v>157.77000000000001</v>
      </c>
      <c r="N201" s="77">
        <v>15.24</v>
      </c>
      <c r="O201" s="79" t="s">
        <v>66</v>
      </c>
      <c r="P201" s="76">
        <f t="shared" si="19"/>
        <v>15.24</v>
      </c>
    </row>
    <row r="202" spans="2:16">
      <c r="B202" s="89">
        <v>4</v>
      </c>
      <c r="C202" s="90" t="s">
        <v>67</v>
      </c>
      <c r="D202" s="74">
        <f t="shared" si="20"/>
        <v>100</v>
      </c>
      <c r="E202" s="91">
        <v>2.1850000000000001</v>
      </c>
      <c r="F202" s="92">
        <v>7.2440000000000004E-4</v>
      </c>
      <c r="G202" s="88">
        <f t="shared" si="15"/>
        <v>2.1857244000000002</v>
      </c>
      <c r="H202" s="77">
        <v>4.66</v>
      </c>
      <c r="I202" s="79" t="s">
        <v>12</v>
      </c>
      <c r="J202" s="80">
        <f t="shared" si="21"/>
        <v>4660</v>
      </c>
      <c r="K202" s="77">
        <v>172.68</v>
      </c>
      <c r="L202" s="79" t="s">
        <v>66</v>
      </c>
      <c r="M202" s="76">
        <f t="shared" si="16"/>
        <v>172.68</v>
      </c>
      <c r="N202" s="77">
        <v>16.96</v>
      </c>
      <c r="O202" s="79" t="s">
        <v>66</v>
      </c>
      <c r="P202" s="76">
        <f t="shared" si="19"/>
        <v>16.96</v>
      </c>
    </row>
    <row r="203" spans="2:16">
      <c r="B203" s="89">
        <v>4.5</v>
      </c>
      <c r="C203" s="90" t="s">
        <v>67</v>
      </c>
      <c r="D203" s="74">
        <f t="shared" si="20"/>
        <v>112.5</v>
      </c>
      <c r="E203" s="91">
        <v>2.0030000000000001</v>
      </c>
      <c r="F203" s="92">
        <v>6.5059999999999998E-4</v>
      </c>
      <c r="G203" s="88">
        <f t="shared" si="15"/>
        <v>2.0036506000000003</v>
      </c>
      <c r="H203" s="77">
        <v>5.72</v>
      </c>
      <c r="I203" s="79" t="s">
        <v>12</v>
      </c>
      <c r="J203" s="80">
        <f t="shared" si="21"/>
        <v>5720</v>
      </c>
      <c r="K203" s="77">
        <v>228.86</v>
      </c>
      <c r="L203" s="79" t="s">
        <v>66</v>
      </c>
      <c r="M203" s="76">
        <f t="shared" si="16"/>
        <v>228.86</v>
      </c>
      <c r="N203" s="77">
        <v>20.61</v>
      </c>
      <c r="O203" s="79" t="s">
        <v>66</v>
      </c>
      <c r="P203" s="76">
        <f t="shared" si="19"/>
        <v>20.61</v>
      </c>
    </row>
    <row r="204" spans="2:16">
      <c r="B204" s="89">
        <v>5</v>
      </c>
      <c r="C204" s="90" t="s">
        <v>67</v>
      </c>
      <c r="D204" s="74">
        <f t="shared" si="20"/>
        <v>125</v>
      </c>
      <c r="E204" s="91">
        <v>1.855</v>
      </c>
      <c r="F204" s="92">
        <v>5.909E-4</v>
      </c>
      <c r="G204" s="88">
        <f t="shared" si="15"/>
        <v>1.8555908999999999</v>
      </c>
      <c r="H204" s="77">
        <v>6.87</v>
      </c>
      <c r="I204" s="79" t="s">
        <v>12</v>
      </c>
      <c r="J204" s="80">
        <f t="shared" si="21"/>
        <v>6870</v>
      </c>
      <c r="K204" s="77">
        <v>280.97000000000003</v>
      </c>
      <c r="L204" s="79" t="s">
        <v>66</v>
      </c>
      <c r="M204" s="76">
        <f t="shared" si="16"/>
        <v>280.97000000000003</v>
      </c>
      <c r="N204" s="77">
        <v>24.54</v>
      </c>
      <c r="O204" s="79" t="s">
        <v>66</v>
      </c>
      <c r="P204" s="76">
        <f t="shared" si="19"/>
        <v>24.54</v>
      </c>
    </row>
    <row r="205" spans="2:16">
      <c r="B205" s="89">
        <v>5.5</v>
      </c>
      <c r="C205" s="90" t="s">
        <v>67</v>
      </c>
      <c r="D205" s="74">
        <f t="shared" si="20"/>
        <v>137.5</v>
      </c>
      <c r="E205" s="91">
        <v>1.7330000000000001</v>
      </c>
      <c r="F205" s="92">
        <v>5.4160000000000005E-4</v>
      </c>
      <c r="G205" s="88">
        <f t="shared" si="15"/>
        <v>1.7335416000000001</v>
      </c>
      <c r="H205" s="77">
        <v>8.11</v>
      </c>
      <c r="I205" s="79" t="s">
        <v>12</v>
      </c>
      <c r="J205" s="80">
        <f t="shared" si="21"/>
        <v>8109.9999999999991</v>
      </c>
      <c r="K205" s="77">
        <v>331.12</v>
      </c>
      <c r="L205" s="79" t="s">
        <v>66</v>
      </c>
      <c r="M205" s="76">
        <f t="shared" si="16"/>
        <v>331.12</v>
      </c>
      <c r="N205" s="77">
        <v>28.74</v>
      </c>
      <c r="O205" s="79" t="s">
        <v>66</v>
      </c>
      <c r="P205" s="76">
        <f t="shared" si="19"/>
        <v>28.74</v>
      </c>
    </row>
    <row r="206" spans="2:16">
      <c r="B206" s="89">
        <v>6</v>
      </c>
      <c r="C206" s="90" t="s">
        <v>67</v>
      </c>
      <c r="D206" s="74">
        <f t="shared" si="20"/>
        <v>150</v>
      </c>
      <c r="E206" s="91">
        <v>1.63</v>
      </c>
      <c r="F206" s="92">
        <v>5.0020000000000002E-4</v>
      </c>
      <c r="G206" s="88">
        <f t="shared" si="15"/>
        <v>1.6305002</v>
      </c>
      <c r="H206" s="77">
        <v>9.43</v>
      </c>
      <c r="I206" s="79" t="s">
        <v>12</v>
      </c>
      <c r="J206" s="80">
        <f t="shared" si="21"/>
        <v>9430</v>
      </c>
      <c r="K206" s="77">
        <v>380.22</v>
      </c>
      <c r="L206" s="79" t="s">
        <v>66</v>
      </c>
      <c r="M206" s="76">
        <f t="shared" si="16"/>
        <v>380.22</v>
      </c>
      <c r="N206" s="77">
        <v>33.18</v>
      </c>
      <c r="O206" s="79" t="s">
        <v>66</v>
      </c>
      <c r="P206" s="76">
        <f t="shared" si="19"/>
        <v>33.18</v>
      </c>
    </row>
    <row r="207" spans="2:16">
      <c r="B207" s="89">
        <v>6.5</v>
      </c>
      <c r="C207" s="90" t="s">
        <v>67</v>
      </c>
      <c r="D207" s="74">
        <f t="shared" si="20"/>
        <v>162.5</v>
      </c>
      <c r="E207" s="91">
        <v>1.5429999999999999</v>
      </c>
      <c r="F207" s="92">
        <v>4.6480000000000002E-4</v>
      </c>
      <c r="G207" s="88">
        <f t="shared" si="15"/>
        <v>1.5434648</v>
      </c>
      <c r="H207" s="77">
        <v>10.83</v>
      </c>
      <c r="I207" s="79" t="s">
        <v>12</v>
      </c>
      <c r="J207" s="80">
        <f t="shared" si="21"/>
        <v>10830</v>
      </c>
      <c r="K207" s="77">
        <v>428.72</v>
      </c>
      <c r="L207" s="79" t="s">
        <v>66</v>
      </c>
      <c r="M207" s="76">
        <f t="shared" si="16"/>
        <v>428.72</v>
      </c>
      <c r="N207" s="77">
        <v>37.85</v>
      </c>
      <c r="O207" s="79" t="s">
        <v>66</v>
      </c>
      <c r="P207" s="76">
        <f t="shared" si="19"/>
        <v>37.85</v>
      </c>
    </row>
    <row r="208" spans="2:16">
      <c r="B208" s="89">
        <v>7</v>
      </c>
      <c r="C208" s="90" t="s">
        <v>67</v>
      </c>
      <c r="D208" s="74">
        <f t="shared" si="20"/>
        <v>175</v>
      </c>
      <c r="E208" s="91">
        <v>1.4670000000000001</v>
      </c>
      <c r="F208" s="92">
        <v>4.3429999999999999E-4</v>
      </c>
      <c r="G208" s="88">
        <f t="shared" si="15"/>
        <v>1.4674343000000001</v>
      </c>
      <c r="H208" s="77">
        <v>12.3</v>
      </c>
      <c r="I208" s="79" t="s">
        <v>12</v>
      </c>
      <c r="J208" s="80">
        <f t="shared" si="21"/>
        <v>12300</v>
      </c>
      <c r="K208" s="77">
        <v>476.87</v>
      </c>
      <c r="L208" s="79" t="s">
        <v>66</v>
      </c>
      <c r="M208" s="76">
        <f t="shared" si="16"/>
        <v>476.87</v>
      </c>
      <c r="N208" s="77">
        <v>42.74</v>
      </c>
      <c r="O208" s="79" t="s">
        <v>66</v>
      </c>
      <c r="P208" s="76">
        <f t="shared" si="19"/>
        <v>42.74</v>
      </c>
    </row>
    <row r="209" spans="2:16">
      <c r="B209" s="89">
        <v>8</v>
      </c>
      <c r="C209" s="90" t="s">
        <v>67</v>
      </c>
      <c r="D209" s="74">
        <f t="shared" si="20"/>
        <v>200</v>
      </c>
      <c r="E209" s="91">
        <v>1.343</v>
      </c>
      <c r="F209" s="92">
        <v>3.8430000000000002E-4</v>
      </c>
      <c r="G209" s="88">
        <f t="shared" si="15"/>
        <v>1.3433842999999999</v>
      </c>
      <c r="H209" s="77">
        <v>15.47</v>
      </c>
      <c r="I209" s="79" t="s">
        <v>12</v>
      </c>
      <c r="J209" s="80">
        <f t="shared" si="21"/>
        <v>15470</v>
      </c>
      <c r="K209" s="77">
        <v>654.04</v>
      </c>
      <c r="L209" s="79" t="s">
        <v>66</v>
      </c>
      <c r="M209" s="76">
        <f t="shared" si="16"/>
        <v>654.04</v>
      </c>
      <c r="N209" s="77">
        <v>53.12</v>
      </c>
      <c r="O209" s="79" t="s">
        <v>66</v>
      </c>
      <c r="P209" s="76">
        <f t="shared" si="19"/>
        <v>53.12</v>
      </c>
    </row>
    <row r="210" spans="2:16">
      <c r="B210" s="89">
        <v>9</v>
      </c>
      <c r="C210" s="90" t="s">
        <v>67</v>
      </c>
      <c r="D210" s="74">
        <f t="shared" si="20"/>
        <v>225</v>
      </c>
      <c r="E210" s="91">
        <v>1.246</v>
      </c>
      <c r="F210" s="92">
        <v>3.4489999999999998E-4</v>
      </c>
      <c r="G210" s="88">
        <f t="shared" si="15"/>
        <v>1.2463449</v>
      </c>
      <c r="H210" s="77">
        <v>18.899999999999999</v>
      </c>
      <c r="I210" s="79" t="s">
        <v>12</v>
      </c>
      <c r="J210" s="80">
        <f t="shared" si="21"/>
        <v>18900</v>
      </c>
      <c r="K210" s="77">
        <v>814.67</v>
      </c>
      <c r="L210" s="79" t="s">
        <v>66</v>
      </c>
      <c r="M210" s="76">
        <f t="shared" si="16"/>
        <v>814.67</v>
      </c>
      <c r="N210" s="77">
        <v>64.239999999999995</v>
      </c>
      <c r="O210" s="79" t="s">
        <v>66</v>
      </c>
      <c r="P210" s="76">
        <f t="shared" si="19"/>
        <v>64.239999999999995</v>
      </c>
    </row>
    <row r="211" spans="2:16">
      <c r="B211" s="89">
        <v>10</v>
      </c>
      <c r="C211" s="90" t="s">
        <v>67</v>
      </c>
      <c r="D211" s="74">
        <f t="shared" si="20"/>
        <v>250</v>
      </c>
      <c r="E211" s="91">
        <v>1.167</v>
      </c>
      <c r="F211" s="92">
        <v>3.1310000000000002E-4</v>
      </c>
      <c r="G211" s="88">
        <f t="shared" si="15"/>
        <v>1.1673131000000001</v>
      </c>
      <c r="H211" s="77">
        <v>22.58</v>
      </c>
      <c r="I211" s="79" t="s">
        <v>12</v>
      </c>
      <c r="J211" s="80">
        <f t="shared" si="21"/>
        <v>22580</v>
      </c>
      <c r="K211" s="77">
        <v>966.99</v>
      </c>
      <c r="L211" s="79" t="s">
        <v>66</v>
      </c>
      <c r="M211" s="76">
        <f t="shared" si="16"/>
        <v>966.99</v>
      </c>
      <c r="N211" s="77">
        <v>76.010000000000005</v>
      </c>
      <c r="O211" s="79" t="s">
        <v>66</v>
      </c>
      <c r="P211" s="76">
        <f t="shared" si="19"/>
        <v>76.010000000000005</v>
      </c>
    </row>
    <row r="212" spans="2:16">
      <c r="B212" s="89">
        <v>11</v>
      </c>
      <c r="C212" s="90" t="s">
        <v>67</v>
      </c>
      <c r="D212" s="74">
        <f t="shared" si="20"/>
        <v>275</v>
      </c>
      <c r="E212" s="91">
        <v>1.103</v>
      </c>
      <c r="F212" s="92">
        <v>2.8679999999999998E-4</v>
      </c>
      <c r="G212" s="88">
        <f t="shared" si="15"/>
        <v>1.1032868</v>
      </c>
      <c r="H212" s="77">
        <v>26.49</v>
      </c>
      <c r="I212" s="79" t="s">
        <v>12</v>
      </c>
      <c r="J212" s="80">
        <f t="shared" si="21"/>
        <v>26490</v>
      </c>
      <c r="K212" s="77">
        <v>1.1100000000000001</v>
      </c>
      <c r="L212" s="78" t="s">
        <v>12</v>
      </c>
      <c r="M212" s="80">
        <f t="shared" ref="M212:M216" si="22">K212*1000</f>
        <v>1110</v>
      </c>
      <c r="N212" s="77">
        <v>88.37</v>
      </c>
      <c r="O212" s="79" t="s">
        <v>66</v>
      </c>
      <c r="P212" s="76">
        <f t="shared" si="19"/>
        <v>88.37</v>
      </c>
    </row>
    <row r="213" spans="2:16">
      <c r="B213" s="89">
        <v>12</v>
      </c>
      <c r="C213" s="90" t="s">
        <v>67</v>
      </c>
      <c r="D213" s="74">
        <f t="shared" si="20"/>
        <v>300</v>
      </c>
      <c r="E213" s="91">
        <v>1.0489999999999999</v>
      </c>
      <c r="F213" s="92">
        <v>2.6479999999999999E-4</v>
      </c>
      <c r="G213" s="88">
        <f t="shared" ref="G213:G228" si="23">E213+F213</f>
        <v>1.0492648</v>
      </c>
      <c r="H213" s="77">
        <v>30.62</v>
      </c>
      <c r="I213" s="79" t="s">
        <v>12</v>
      </c>
      <c r="J213" s="80">
        <f t="shared" si="21"/>
        <v>30620</v>
      </c>
      <c r="K213" s="77">
        <v>1.26</v>
      </c>
      <c r="L213" s="79" t="s">
        <v>12</v>
      </c>
      <c r="M213" s="80">
        <f t="shared" si="22"/>
        <v>1260</v>
      </c>
      <c r="N213" s="77">
        <v>101.24</v>
      </c>
      <c r="O213" s="79" t="s">
        <v>66</v>
      </c>
      <c r="P213" s="76">
        <f t="shared" si="19"/>
        <v>101.24</v>
      </c>
    </row>
    <row r="214" spans="2:16">
      <c r="B214" s="89">
        <v>13</v>
      </c>
      <c r="C214" s="90" t="s">
        <v>67</v>
      </c>
      <c r="D214" s="74">
        <f t="shared" si="20"/>
        <v>325</v>
      </c>
      <c r="E214" s="91">
        <v>1.004</v>
      </c>
      <c r="F214" s="92">
        <v>2.4600000000000002E-4</v>
      </c>
      <c r="G214" s="88">
        <f t="shared" si="23"/>
        <v>1.004246</v>
      </c>
      <c r="H214" s="77">
        <v>34.950000000000003</v>
      </c>
      <c r="I214" s="79" t="s">
        <v>12</v>
      </c>
      <c r="J214" s="80">
        <f t="shared" si="21"/>
        <v>34950</v>
      </c>
      <c r="K214" s="77">
        <v>1.4</v>
      </c>
      <c r="L214" s="79" t="s">
        <v>12</v>
      </c>
      <c r="M214" s="80">
        <f t="shared" si="22"/>
        <v>1400</v>
      </c>
      <c r="N214" s="77">
        <v>114.57</v>
      </c>
      <c r="O214" s="79" t="s">
        <v>66</v>
      </c>
      <c r="P214" s="76">
        <f t="shared" si="19"/>
        <v>114.57</v>
      </c>
    </row>
    <row r="215" spans="2:16">
      <c r="B215" s="89">
        <v>14</v>
      </c>
      <c r="C215" s="90" t="s">
        <v>67</v>
      </c>
      <c r="D215" s="74">
        <f t="shared" si="20"/>
        <v>350</v>
      </c>
      <c r="E215" s="91">
        <v>0.96440000000000003</v>
      </c>
      <c r="F215" s="92">
        <v>2.298E-4</v>
      </c>
      <c r="G215" s="88">
        <f t="shared" si="23"/>
        <v>0.96462979999999998</v>
      </c>
      <c r="H215" s="77">
        <v>39.46</v>
      </c>
      <c r="I215" s="79" t="s">
        <v>12</v>
      </c>
      <c r="J215" s="80">
        <f t="shared" si="21"/>
        <v>39460</v>
      </c>
      <c r="K215" s="77">
        <v>1.54</v>
      </c>
      <c r="L215" s="79" t="s">
        <v>12</v>
      </c>
      <c r="M215" s="80">
        <f t="shared" si="22"/>
        <v>1540</v>
      </c>
      <c r="N215" s="77">
        <v>128.32</v>
      </c>
      <c r="O215" s="79" t="s">
        <v>66</v>
      </c>
      <c r="P215" s="76">
        <f t="shared" si="19"/>
        <v>128.32</v>
      </c>
    </row>
    <row r="216" spans="2:16">
      <c r="B216" s="89">
        <v>15</v>
      </c>
      <c r="C216" s="90" t="s">
        <v>67</v>
      </c>
      <c r="D216" s="74">
        <f t="shared" si="20"/>
        <v>375</v>
      </c>
      <c r="E216" s="91">
        <v>0.93049999999999999</v>
      </c>
      <c r="F216" s="92">
        <v>2.1560000000000001E-4</v>
      </c>
      <c r="G216" s="88">
        <f t="shared" si="23"/>
        <v>0.93071559999999998</v>
      </c>
      <c r="H216" s="77">
        <v>44.14</v>
      </c>
      <c r="I216" s="79" t="s">
        <v>12</v>
      </c>
      <c r="J216" s="80">
        <f t="shared" si="21"/>
        <v>44140</v>
      </c>
      <c r="K216" s="77">
        <v>1.67</v>
      </c>
      <c r="L216" s="79" t="s">
        <v>12</v>
      </c>
      <c r="M216" s="80">
        <f t="shared" si="22"/>
        <v>1670</v>
      </c>
      <c r="N216" s="77">
        <v>142.43</v>
      </c>
      <c r="O216" s="79" t="s">
        <v>66</v>
      </c>
      <c r="P216" s="76">
        <f t="shared" si="19"/>
        <v>142.43</v>
      </c>
    </row>
    <row r="217" spans="2:16">
      <c r="B217" s="89">
        <v>16</v>
      </c>
      <c r="C217" s="90" t="s">
        <v>67</v>
      </c>
      <c r="D217" s="74">
        <f t="shared" si="20"/>
        <v>400</v>
      </c>
      <c r="E217" s="91">
        <v>0.90100000000000002</v>
      </c>
      <c r="F217" s="92">
        <v>2.0320000000000001E-4</v>
      </c>
      <c r="G217" s="88">
        <f t="shared" si="23"/>
        <v>0.90120319999999998</v>
      </c>
      <c r="H217" s="77">
        <v>48.99</v>
      </c>
      <c r="I217" s="79" t="s">
        <v>12</v>
      </c>
      <c r="J217" s="80">
        <f t="shared" si="21"/>
        <v>48990</v>
      </c>
      <c r="K217" s="77">
        <v>1.81</v>
      </c>
      <c r="L217" s="79" t="s">
        <v>12</v>
      </c>
      <c r="M217" s="80">
        <f>K217*1000</f>
        <v>1810</v>
      </c>
      <c r="N217" s="77">
        <v>156.87</v>
      </c>
      <c r="O217" s="79" t="s">
        <v>66</v>
      </c>
      <c r="P217" s="76">
        <f t="shared" si="19"/>
        <v>156.87</v>
      </c>
    </row>
    <row r="218" spans="2:16">
      <c r="B218" s="89">
        <v>17</v>
      </c>
      <c r="C218" s="90" t="s">
        <v>67</v>
      </c>
      <c r="D218" s="74">
        <f t="shared" si="20"/>
        <v>425</v>
      </c>
      <c r="E218" s="91">
        <v>0.87490000000000001</v>
      </c>
      <c r="F218" s="92">
        <v>1.9210000000000001E-4</v>
      </c>
      <c r="G218" s="88">
        <f t="shared" si="23"/>
        <v>0.87509210000000004</v>
      </c>
      <c r="H218" s="77">
        <v>53.99</v>
      </c>
      <c r="I218" s="79" t="s">
        <v>12</v>
      </c>
      <c r="J218" s="80">
        <f t="shared" si="21"/>
        <v>53990</v>
      </c>
      <c r="K218" s="77">
        <v>1.94</v>
      </c>
      <c r="L218" s="79" t="s">
        <v>12</v>
      </c>
      <c r="M218" s="80">
        <f t="shared" ref="M218:M228" si="24">K218*1000</f>
        <v>1940</v>
      </c>
      <c r="N218" s="77">
        <v>171.6</v>
      </c>
      <c r="O218" s="79" t="s">
        <v>66</v>
      </c>
      <c r="P218" s="76">
        <f t="shared" si="19"/>
        <v>171.6</v>
      </c>
    </row>
    <row r="219" spans="2:16">
      <c r="B219" s="89">
        <v>18</v>
      </c>
      <c r="C219" s="90" t="s">
        <v>67</v>
      </c>
      <c r="D219" s="74">
        <f t="shared" si="20"/>
        <v>450</v>
      </c>
      <c r="E219" s="91">
        <v>0.8518</v>
      </c>
      <c r="F219" s="92">
        <v>1.8220000000000001E-4</v>
      </c>
      <c r="G219" s="88">
        <f t="shared" si="23"/>
        <v>0.85198220000000002</v>
      </c>
      <c r="H219" s="77">
        <v>59.13</v>
      </c>
      <c r="I219" s="79" t="s">
        <v>12</v>
      </c>
      <c r="J219" s="80">
        <f t="shared" si="21"/>
        <v>59130</v>
      </c>
      <c r="K219" s="77">
        <v>2.0699999999999998</v>
      </c>
      <c r="L219" s="79" t="s">
        <v>12</v>
      </c>
      <c r="M219" s="80">
        <f t="shared" si="24"/>
        <v>2070</v>
      </c>
      <c r="N219" s="77">
        <v>186.58</v>
      </c>
      <c r="O219" s="79" t="s">
        <v>66</v>
      </c>
      <c r="P219" s="76">
        <f t="shared" si="19"/>
        <v>186.58</v>
      </c>
    </row>
    <row r="220" spans="2:16">
      <c r="B220" s="89">
        <v>20</v>
      </c>
      <c r="C220" s="90" t="s">
        <v>67</v>
      </c>
      <c r="D220" s="74">
        <f t="shared" si="20"/>
        <v>500</v>
      </c>
      <c r="E220" s="91">
        <v>0.81279999999999997</v>
      </c>
      <c r="F220" s="92">
        <v>1.6540000000000001E-4</v>
      </c>
      <c r="G220" s="88">
        <f t="shared" si="23"/>
        <v>0.81296539999999995</v>
      </c>
      <c r="H220" s="77">
        <v>69.8</v>
      </c>
      <c r="I220" s="79" t="s">
        <v>12</v>
      </c>
      <c r="J220" s="80">
        <f t="shared" si="21"/>
        <v>69800</v>
      </c>
      <c r="K220" s="77">
        <v>2.57</v>
      </c>
      <c r="L220" s="79" t="s">
        <v>12</v>
      </c>
      <c r="M220" s="80">
        <f t="shared" si="24"/>
        <v>2570</v>
      </c>
      <c r="N220" s="77">
        <v>217.22</v>
      </c>
      <c r="O220" s="79" t="s">
        <v>66</v>
      </c>
      <c r="P220" s="76">
        <f t="shared" si="19"/>
        <v>217.22</v>
      </c>
    </row>
    <row r="221" spans="2:16">
      <c r="B221" s="89">
        <v>22.5</v>
      </c>
      <c r="C221" s="90" t="s">
        <v>67</v>
      </c>
      <c r="D221" s="74">
        <f t="shared" si="20"/>
        <v>562.5</v>
      </c>
      <c r="E221" s="91">
        <v>0.7742</v>
      </c>
      <c r="F221" s="92">
        <v>1.483E-4</v>
      </c>
      <c r="G221" s="88">
        <f t="shared" si="23"/>
        <v>0.77434829999999999</v>
      </c>
      <c r="H221" s="77">
        <v>83.79</v>
      </c>
      <c r="I221" s="79" t="s">
        <v>12</v>
      </c>
      <c r="J221" s="80">
        <f t="shared" si="21"/>
        <v>83790</v>
      </c>
      <c r="K221" s="77">
        <v>3.24</v>
      </c>
      <c r="L221" s="79" t="s">
        <v>12</v>
      </c>
      <c r="M221" s="80">
        <f t="shared" si="24"/>
        <v>3240</v>
      </c>
      <c r="N221" s="77">
        <v>256.49</v>
      </c>
      <c r="O221" s="79" t="s">
        <v>66</v>
      </c>
      <c r="P221" s="76">
        <f t="shared" si="19"/>
        <v>256.49</v>
      </c>
    </row>
    <row r="222" spans="2:16">
      <c r="B222" s="89">
        <v>25</v>
      </c>
      <c r="C222" s="90" t="s">
        <v>67</v>
      </c>
      <c r="D222" s="74">
        <f t="shared" si="20"/>
        <v>625</v>
      </c>
      <c r="E222" s="91">
        <v>0.74380000000000002</v>
      </c>
      <c r="F222" s="92">
        <v>1.3459999999999999E-4</v>
      </c>
      <c r="G222" s="88">
        <f t="shared" si="23"/>
        <v>0.7439346</v>
      </c>
      <c r="H222" s="77">
        <v>98.42</v>
      </c>
      <c r="I222" s="79" t="s">
        <v>12</v>
      </c>
      <c r="J222" s="80">
        <f t="shared" si="21"/>
        <v>98420</v>
      </c>
      <c r="K222" s="77">
        <v>3.84</v>
      </c>
      <c r="L222" s="79" t="s">
        <v>12</v>
      </c>
      <c r="M222" s="80">
        <f t="shared" si="24"/>
        <v>3840</v>
      </c>
      <c r="N222" s="77">
        <v>296.55</v>
      </c>
      <c r="O222" s="79" t="s">
        <v>66</v>
      </c>
      <c r="P222" s="76">
        <f t="shared" si="19"/>
        <v>296.55</v>
      </c>
    </row>
    <row r="223" spans="2:16">
      <c r="B223" s="89">
        <v>27.5</v>
      </c>
      <c r="C223" s="90" t="s">
        <v>67</v>
      </c>
      <c r="D223" s="74">
        <f t="shared" si="20"/>
        <v>687.5</v>
      </c>
      <c r="E223" s="91">
        <v>0.71930000000000005</v>
      </c>
      <c r="F223" s="92">
        <v>1.2320000000000001E-4</v>
      </c>
      <c r="G223" s="88">
        <f t="shared" si="23"/>
        <v>0.71942320000000004</v>
      </c>
      <c r="H223" s="77">
        <v>113.59</v>
      </c>
      <c r="I223" s="79" t="s">
        <v>12</v>
      </c>
      <c r="J223" s="80">
        <f t="shared" si="21"/>
        <v>113590</v>
      </c>
      <c r="K223" s="77">
        <v>4.4000000000000004</v>
      </c>
      <c r="L223" s="79" t="s">
        <v>12</v>
      </c>
      <c r="M223" s="80">
        <f t="shared" si="24"/>
        <v>4400</v>
      </c>
      <c r="N223" s="77">
        <v>337.14</v>
      </c>
      <c r="O223" s="79" t="s">
        <v>66</v>
      </c>
      <c r="P223" s="76">
        <f t="shared" si="19"/>
        <v>337.14</v>
      </c>
    </row>
    <row r="224" spans="2:16">
      <c r="B224" s="89">
        <v>30</v>
      </c>
      <c r="C224" s="90" t="s">
        <v>67</v>
      </c>
      <c r="D224" s="74">
        <f t="shared" si="20"/>
        <v>750</v>
      </c>
      <c r="E224" s="91">
        <v>0.69940000000000002</v>
      </c>
      <c r="F224" s="92">
        <v>1.137E-4</v>
      </c>
      <c r="G224" s="88">
        <f t="shared" si="23"/>
        <v>0.69951370000000002</v>
      </c>
      <c r="H224" s="77">
        <v>129.22999999999999</v>
      </c>
      <c r="I224" s="79" t="s">
        <v>12</v>
      </c>
      <c r="J224" s="80">
        <f t="shared" si="21"/>
        <v>129229.99999999999</v>
      </c>
      <c r="K224" s="77">
        <v>4.93</v>
      </c>
      <c r="L224" s="79" t="s">
        <v>12</v>
      </c>
      <c r="M224" s="80">
        <f t="shared" si="24"/>
        <v>4930</v>
      </c>
      <c r="N224" s="77">
        <v>378.06</v>
      </c>
      <c r="O224" s="79" t="s">
        <v>66</v>
      </c>
      <c r="P224" s="76">
        <f t="shared" si="19"/>
        <v>378.06</v>
      </c>
    </row>
    <row r="225" spans="1:16">
      <c r="B225" s="89">
        <v>32.5</v>
      </c>
      <c r="C225" s="90" t="s">
        <v>67</v>
      </c>
      <c r="D225" s="74">
        <f t="shared" si="20"/>
        <v>812.5</v>
      </c>
      <c r="E225" s="91">
        <v>0.68279999999999996</v>
      </c>
      <c r="F225" s="92">
        <v>1.0560000000000001E-4</v>
      </c>
      <c r="G225" s="88">
        <f t="shared" si="23"/>
        <v>0.6829056</v>
      </c>
      <c r="H225" s="77">
        <v>145.29</v>
      </c>
      <c r="I225" s="79" t="s">
        <v>12</v>
      </c>
      <c r="J225" s="80">
        <f t="shared" si="21"/>
        <v>145290</v>
      </c>
      <c r="K225" s="77">
        <v>5.43</v>
      </c>
      <c r="L225" s="79" t="s">
        <v>12</v>
      </c>
      <c r="M225" s="80">
        <f t="shared" si="24"/>
        <v>5430</v>
      </c>
      <c r="N225" s="77">
        <v>419.14</v>
      </c>
      <c r="O225" s="79" t="s">
        <v>66</v>
      </c>
      <c r="P225" s="76">
        <f t="shared" si="19"/>
        <v>419.14</v>
      </c>
    </row>
    <row r="226" spans="1:16">
      <c r="B226" s="89">
        <v>35</v>
      </c>
      <c r="C226" s="90" t="s">
        <v>67</v>
      </c>
      <c r="D226" s="74">
        <f t="shared" si="20"/>
        <v>875</v>
      </c>
      <c r="E226" s="91">
        <v>0.66900000000000004</v>
      </c>
      <c r="F226" s="92">
        <v>9.8560000000000005E-5</v>
      </c>
      <c r="G226" s="88">
        <f t="shared" si="23"/>
        <v>0.66909856000000001</v>
      </c>
      <c r="H226" s="77">
        <v>161.71</v>
      </c>
      <c r="I226" s="79" t="s">
        <v>12</v>
      </c>
      <c r="J226" s="80">
        <f t="shared" si="21"/>
        <v>161710</v>
      </c>
      <c r="K226" s="77">
        <v>5.9</v>
      </c>
      <c r="L226" s="79" t="s">
        <v>12</v>
      </c>
      <c r="M226" s="80">
        <f t="shared" si="24"/>
        <v>5900</v>
      </c>
      <c r="N226" s="77">
        <v>460.27</v>
      </c>
      <c r="O226" s="79" t="s">
        <v>66</v>
      </c>
      <c r="P226" s="76">
        <f t="shared" si="19"/>
        <v>460.27</v>
      </c>
    </row>
    <row r="227" spans="1:16">
      <c r="B227" s="89">
        <v>37.5</v>
      </c>
      <c r="C227" s="90" t="s">
        <v>67</v>
      </c>
      <c r="D227" s="74">
        <f t="shared" si="20"/>
        <v>937.5</v>
      </c>
      <c r="E227" s="91">
        <v>0.65739999999999998</v>
      </c>
      <c r="F227" s="92">
        <v>9.2449999999999997E-5</v>
      </c>
      <c r="G227" s="88">
        <f t="shared" si="23"/>
        <v>0.65749245000000001</v>
      </c>
      <c r="H227" s="77">
        <v>178.44</v>
      </c>
      <c r="I227" s="79" t="s">
        <v>12</v>
      </c>
      <c r="J227" s="80">
        <f t="shared" si="21"/>
        <v>178440</v>
      </c>
      <c r="K227" s="77">
        <v>6.36</v>
      </c>
      <c r="L227" s="79" t="s">
        <v>12</v>
      </c>
      <c r="M227" s="80">
        <f t="shared" si="24"/>
        <v>6360</v>
      </c>
      <c r="N227" s="77">
        <v>501.33</v>
      </c>
      <c r="O227" s="79" t="s">
        <v>66</v>
      </c>
      <c r="P227" s="76">
        <f t="shared" si="19"/>
        <v>501.33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0"/>
        <v>1000</v>
      </c>
      <c r="E228" s="91">
        <v>0.64739999999999998</v>
      </c>
      <c r="F228" s="92">
        <v>8.708E-5</v>
      </c>
      <c r="G228" s="88">
        <f t="shared" si="23"/>
        <v>0.64748707999999999</v>
      </c>
      <c r="H228" s="77">
        <v>195.45</v>
      </c>
      <c r="I228" s="79" t="s">
        <v>12</v>
      </c>
      <c r="J228" s="80">
        <f t="shared" si="21"/>
        <v>195450</v>
      </c>
      <c r="K228" s="77">
        <v>6.8</v>
      </c>
      <c r="L228" s="79" t="s">
        <v>12</v>
      </c>
      <c r="M228" s="80">
        <f t="shared" si="24"/>
        <v>6800</v>
      </c>
      <c r="N228" s="77">
        <v>542.26</v>
      </c>
      <c r="O228" s="79" t="s">
        <v>66</v>
      </c>
      <c r="P228" s="76">
        <f t="shared" si="19"/>
        <v>542.26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J1" sqref="J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1" t="s">
        <v>116</v>
      </c>
      <c r="Z1" s="25"/>
    </row>
    <row r="2" spans="1:30" ht="18.75">
      <c r="A2" s="1">
        <v>2</v>
      </c>
      <c r="B2" s="6" t="s">
        <v>117</v>
      </c>
      <c r="F2" s="7"/>
      <c r="G2" s="7"/>
      <c r="L2" s="5" t="s">
        <v>14</v>
      </c>
      <c r="M2" s="8"/>
      <c r="N2" s="9" t="s">
        <v>118</v>
      </c>
      <c r="R2" s="46"/>
      <c r="S2" s="1" t="s">
        <v>119</v>
      </c>
      <c r="Y2" s="1" t="s">
        <v>120</v>
      </c>
      <c r="AB2" s="1" t="s">
        <v>121</v>
      </c>
    </row>
    <row r="3" spans="1:30">
      <c r="A3" s="4">
        <v>3</v>
      </c>
      <c r="B3" s="12" t="s">
        <v>122</v>
      </c>
      <c r="C3" s="13" t="s">
        <v>17</v>
      </c>
      <c r="E3" s="12" t="s">
        <v>123</v>
      </c>
      <c r="F3" s="191" t="s">
        <v>88</v>
      </c>
      <c r="G3" s="14" t="s">
        <v>18</v>
      </c>
      <c r="H3" s="14"/>
      <c r="I3" s="14"/>
      <c r="K3" s="15"/>
      <c r="L3" s="5" t="s">
        <v>124</v>
      </c>
      <c r="M3" s="16"/>
      <c r="N3" s="9" t="s">
        <v>125</v>
      </c>
      <c r="O3" s="9"/>
      <c r="R3" s="25"/>
      <c r="S3" s="9"/>
      <c r="T3" s="2" t="s">
        <v>126</v>
      </c>
      <c r="U3" s="36"/>
      <c r="V3" s="9"/>
      <c r="W3" s="2" t="s">
        <v>127</v>
      </c>
      <c r="X3" s="2" t="s">
        <v>128</v>
      </c>
      <c r="Y3" s="2" t="s">
        <v>129</v>
      </c>
      <c r="Z3" s="2" t="s">
        <v>130</v>
      </c>
      <c r="AB3" s="2" t="s">
        <v>131</v>
      </c>
      <c r="AC3" s="2"/>
      <c r="AD3" s="124" t="s">
        <v>132</v>
      </c>
    </row>
    <row r="4" spans="1:30">
      <c r="A4" s="4">
        <v>4</v>
      </c>
      <c r="B4" s="12" t="s">
        <v>133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134</v>
      </c>
      <c r="L4" s="9"/>
      <c r="M4" s="9"/>
      <c r="N4" s="9"/>
      <c r="R4" s="46"/>
      <c r="S4" s="140" t="s">
        <v>135</v>
      </c>
      <c r="T4" s="141">
        <v>78.084000000000003</v>
      </c>
      <c r="U4" s="142"/>
      <c r="V4" s="140" t="s">
        <v>136</v>
      </c>
      <c r="W4" s="143">
        <f>T7*1</f>
        <v>3.9E-2</v>
      </c>
      <c r="X4" s="10">
        <v>12.010999999999999</v>
      </c>
      <c r="Y4" s="144">
        <f>W4/W8</f>
        <v>1.9586749714485454E-4</v>
      </c>
      <c r="Z4" s="145">
        <f>W4*X4/X9</f>
        <v>1.6170822836228733E-2</v>
      </c>
      <c r="AA4" s="111"/>
      <c r="AB4" s="146">
        <v>1.2400000000000001E-4</v>
      </c>
      <c r="AD4" s="147" t="s">
        <v>137</v>
      </c>
    </row>
    <row r="5" spans="1:30">
      <c r="A5" s="1">
        <v>5</v>
      </c>
      <c r="B5" s="12" t="s">
        <v>138</v>
      </c>
      <c r="C5" s="20">
        <v>40</v>
      </c>
      <c r="D5" s="21" t="s">
        <v>139</v>
      </c>
      <c r="F5" s="14" t="s">
        <v>0</v>
      </c>
      <c r="G5" s="14" t="s">
        <v>26</v>
      </c>
      <c r="H5" s="14" t="s">
        <v>140</v>
      </c>
      <c r="I5" s="14" t="s">
        <v>140</v>
      </c>
      <c r="J5" s="24" t="s">
        <v>141</v>
      </c>
      <c r="K5" s="5" t="s">
        <v>142</v>
      </c>
      <c r="L5" s="14"/>
      <c r="M5" s="14"/>
      <c r="N5" s="9"/>
      <c r="O5" s="15" t="s">
        <v>143</v>
      </c>
      <c r="P5" s="148" t="str">
        <f ca="1">RIGHT(CELL("filename",A1),LEN(CELL("filename",A1))-FIND("]",CELL("filename",A1)))</f>
        <v>srim40Ar_Air</v>
      </c>
      <c r="R5" s="46"/>
      <c r="S5" s="149" t="s">
        <v>144</v>
      </c>
      <c r="T5" s="150">
        <v>20.947600000000001</v>
      </c>
      <c r="U5" s="142"/>
      <c r="V5" s="149" t="s">
        <v>145</v>
      </c>
      <c r="W5" s="151">
        <f>T7*2+T5*2</f>
        <v>41.973200000000006</v>
      </c>
      <c r="X5" s="152">
        <v>15.999000000000001</v>
      </c>
      <c r="Y5" s="153">
        <f>W5/W8</f>
        <v>0.21079963156821566</v>
      </c>
      <c r="Z5" s="154">
        <f>W5*X5/X9</f>
        <v>23.182126119289084</v>
      </c>
      <c r="AA5" s="112"/>
      <c r="AB5" s="155">
        <v>0.23178099999999999</v>
      </c>
      <c r="AD5" s="156" t="s">
        <v>146</v>
      </c>
    </row>
    <row r="6" spans="1:30">
      <c r="A6" s="4">
        <v>6</v>
      </c>
      <c r="B6" s="12" t="s">
        <v>147</v>
      </c>
      <c r="C6" s="26" t="s">
        <v>221</v>
      </c>
      <c r="D6" s="21" t="s">
        <v>148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149</v>
      </c>
      <c r="M6" s="9"/>
      <c r="N6" s="9"/>
      <c r="O6" s="15" t="s">
        <v>150</v>
      </c>
      <c r="P6" s="137" t="s">
        <v>151</v>
      </c>
      <c r="R6" s="46"/>
      <c r="S6" s="149" t="s">
        <v>152</v>
      </c>
      <c r="T6" s="150">
        <v>0.93400000000000005</v>
      </c>
      <c r="U6" s="142"/>
      <c r="V6" s="157" t="s">
        <v>153</v>
      </c>
      <c r="W6" s="151">
        <f>T4*2</f>
        <v>156.16800000000001</v>
      </c>
      <c r="X6" s="152">
        <v>14.007</v>
      </c>
      <c r="Y6" s="153">
        <f>W6/W8</f>
        <v>0.78431372549019607</v>
      </c>
      <c r="Z6" s="154">
        <f>W6*X6/X9</f>
        <v>75.513660352068698</v>
      </c>
      <c r="AA6" s="112"/>
      <c r="AB6" s="155">
        <v>0.75526700000000002</v>
      </c>
      <c r="AD6" s="1" t="s">
        <v>154</v>
      </c>
    </row>
    <row r="7" spans="1:30">
      <c r="A7" s="1">
        <v>7</v>
      </c>
      <c r="B7" s="31"/>
      <c r="C7" s="26" t="s">
        <v>222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155</v>
      </c>
      <c r="M7" s="9"/>
      <c r="N7" s="9"/>
      <c r="R7" s="46"/>
      <c r="S7" s="158" t="s">
        <v>156</v>
      </c>
      <c r="T7" s="159">
        <v>3.9E-2</v>
      </c>
      <c r="U7" s="142"/>
      <c r="V7" s="160" t="s">
        <v>152</v>
      </c>
      <c r="W7" s="161">
        <f>T6*1</f>
        <v>0.93400000000000005</v>
      </c>
      <c r="X7" s="19">
        <v>39.948</v>
      </c>
      <c r="Y7" s="162">
        <f>W7/W8</f>
        <v>4.6907754444434398E-3</v>
      </c>
      <c r="Z7" s="163">
        <f>W7*X7/X9</f>
        <v>1.2880427058059933</v>
      </c>
      <c r="AA7" s="112"/>
      <c r="AB7" s="164">
        <v>1.2827E-2</v>
      </c>
      <c r="AD7" s="1" t="s">
        <v>157</v>
      </c>
    </row>
    <row r="8" spans="1:30">
      <c r="A8" s="1">
        <v>8</v>
      </c>
      <c r="B8" s="12" t="s">
        <v>158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159</v>
      </c>
      <c r="M8" s="9"/>
      <c r="N8" s="9"/>
      <c r="R8" s="46"/>
      <c r="S8" s="5" t="s">
        <v>160</v>
      </c>
      <c r="T8" s="108">
        <f>SUM(T4:T7)</f>
        <v>100.0046</v>
      </c>
      <c r="U8" s="165"/>
      <c r="V8" s="110" t="s">
        <v>161</v>
      </c>
      <c r="W8" s="113">
        <f>SUM(W4:W7)</f>
        <v>199.11420000000001</v>
      </c>
      <c r="Y8" s="113" t="s">
        <v>162</v>
      </c>
      <c r="AA8" s="112"/>
      <c r="AD8" s="1" t="s">
        <v>163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164</v>
      </c>
      <c r="M9" s="9"/>
      <c r="N9" s="9"/>
      <c r="R9" s="46"/>
      <c r="S9" s="41"/>
      <c r="T9" s="131"/>
      <c r="U9" s="124"/>
      <c r="V9" s="166"/>
      <c r="W9" s="5" t="s">
        <v>165</v>
      </c>
      <c r="X9" s="113">
        <f>(W4*X4+W5*X5+W6*X6+W7*X7)/100</f>
        <v>28.967542638000001</v>
      </c>
      <c r="Y9" s="167" t="s">
        <v>166</v>
      </c>
      <c r="Z9" s="130"/>
    </row>
    <row r="10" spans="1:30">
      <c r="A10" s="1">
        <v>10</v>
      </c>
      <c r="B10" s="12" t="s">
        <v>167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168</v>
      </c>
      <c r="M10" s="9"/>
      <c r="N10" s="9"/>
      <c r="R10" s="46"/>
      <c r="T10" s="59"/>
      <c r="U10" s="124"/>
      <c r="V10" s="166"/>
      <c r="W10" s="25" t="s">
        <v>169</v>
      </c>
      <c r="X10" s="40"/>
      <c r="Y10" s="40"/>
      <c r="Z10" s="130"/>
    </row>
    <row r="11" spans="1:30">
      <c r="A11" s="1">
        <v>11</v>
      </c>
      <c r="C11" s="43" t="s">
        <v>170</v>
      </c>
      <c r="D11" s="7" t="s">
        <v>171</v>
      </c>
      <c r="F11" s="32"/>
      <c r="G11" s="33"/>
      <c r="H11" s="33"/>
      <c r="I11" s="34"/>
      <c r="J11" s="4">
        <v>6</v>
      </c>
      <c r="K11" s="35">
        <v>1000</v>
      </c>
      <c r="L11" s="22" t="s">
        <v>172</v>
      </c>
      <c r="M11" s="9"/>
      <c r="N11" s="9"/>
      <c r="R11" s="46"/>
      <c r="T11" s="25"/>
      <c r="U11" s="25"/>
      <c r="V11" s="36"/>
      <c r="W11" s="124" t="s">
        <v>173</v>
      </c>
      <c r="X11" s="36"/>
      <c r="Y11" s="36"/>
      <c r="Z11" s="25"/>
    </row>
    <row r="12" spans="1:30">
      <c r="A12" s="1">
        <v>12</v>
      </c>
      <c r="B12" s="5" t="s">
        <v>174</v>
      </c>
      <c r="C12" s="44">
        <v>20</v>
      </c>
      <c r="D12" s="45">
        <f>$C$5/100</f>
        <v>0.4</v>
      </c>
      <c r="E12" s="21" t="s">
        <v>175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176</v>
      </c>
      <c r="M12" s="9"/>
      <c r="R12" s="46"/>
      <c r="S12" s="124" t="s">
        <v>177</v>
      </c>
      <c r="T12" s="25"/>
      <c r="U12" s="25"/>
      <c r="V12" s="168"/>
      <c r="W12" s="168"/>
      <c r="X12" s="168"/>
      <c r="Y12" s="168"/>
      <c r="Z12" s="25"/>
    </row>
    <row r="13" spans="1:30">
      <c r="A13" s="1">
        <v>13</v>
      </c>
      <c r="B13" s="5" t="s">
        <v>178</v>
      </c>
      <c r="C13" s="48">
        <v>228</v>
      </c>
      <c r="D13" s="45">
        <f>$C$5*1000000</f>
        <v>40000000</v>
      </c>
      <c r="E13" s="21" t="s">
        <v>179</v>
      </c>
      <c r="F13" s="49"/>
      <c r="G13" s="50"/>
      <c r="H13" s="107"/>
      <c r="I13" s="107"/>
      <c r="J13" s="4">
        <v>8</v>
      </c>
      <c r="K13" s="52">
        <v>9.7054000000000001E-2</v>
      </c>
      <c r="L13" s="22" t="s">
        <v>180</v>
      </c>
      <c r="R13" s="46"/>
      <c r="S13" s="124" t="s">
        <v>181</v>
      </c>
      <c r="T13" s="25"/>
      <c r="U13" s="46"/>
      <c r="V13" s="168"/>
      <c r="W13" s="168"/>
      <c r="X13" s="169"/>
      <c r="Y13" s="169"/>
      <c r="Z13" s="25"/>
    </row>
    <row r="14" spans="1:30" ht="13.5">
      <c r="A14" s="1">
        <v>14</v>
      </c>
      <c r="B14" s="5" t="s">
        <v>182</v>
      </c>
      <c r="C14" s="102">
        <v>101325</v>
      </c>
      <c r="D14" s="21" t="s">
        <v>183</v>
      </c>
      <c r="E14" s="100"/>
      <c r="F14" s="25"/>
      <c r="G14" s="25"/>
      <c r="H14" s="170">
        <f>SUM(H6:H13)</f>
        <v>100</v>
      </c>
      <c r="I14" s="171">
        <f>SUM(I6:I13)</f>
        <v>100.00000000000001</v>
      </c>
      <c r="J14" s="4">
        <v>0</v>
      </c>
      <c r="K14" s="53" t="s">
        <v>184</v>
      </c>
      <c r="L14" s="54"/>
      <c r="N14" s="43"/>
      <c r="O14" s="43"/>
      <c r="P14" s="43"/>
      <c r="R14" s="46"/>
      <c r="T14" s="25"/>
      <c r="U14" s="46"/>
      <c r="V14" s="172"/>
      <c r="W14" s="172"/>
      <c r="X14" s="173"/>
      <c r="Y14" s="173"/>
      <c r="Z14" s="25"/>
      <c r="AB14" s="1" t="s">
        <v>185</v>
      </c>
    </row>
    <row r="15" spans="1:30" ht="13.5">
      <c r="A15" s="1">
        <v>15</v>
      </c>
      <c r="B15" s="5" t="s">
        <v>186</v>
      </c>
      <c r="C15" s="103">
        <v>20</v>
      </c>
      <c r="D15" s="101" t="s">
        <v>187</v>
      </c>
      <c r="E15" s="174" t="s">
        <v>188</v>
      </c>
      <c r="F15" s="21"/>
      <c r="H15" s="99" t="s">
        <v>189</v>
      </c>
      <c r="I15" s="59"/>
      <c r="J15" s="175"/>
      <c r="K15" s="61"/>
      <c r="L15" s="62"/>
      <c r="M15" s="175"/>
      <c r="N15" s="21"/>
      <c r="O15" s="21"/>
      <c r="P15" s="175"/>
      <c r="R15" s="46"/>
      <c r="S15" s="46"/>
      <c r="T15" s="25"/>
      <c r="U15" s="25"/>
      <c r="V15" s="165"/>
      <c r="W15" s="165"/>
      <c r="X15" s="176"/>
      <c r="Y15" s="176"/>
      <c r="Z15" s="25"/>
      <c r="AB15" s="1" t="s">
        <v>190</v>
      </c>
    </row>
    <row r="16" spans="1:30">
      <c r="A16" s="1">
        <v>16</v>
      </c>
      <c r="B16" s="104"/>
      <c r="C16" s="177"/>
      <c r="D16" s="105"/>
      <c r="E16" s="21"/>
      <c r="F16" s="178" t="s">
        <v>191</v>
      </c>
      <c r="H16" s="99" t="s">
        <v>192</v>
      </c>
      <c r="I16" s="59"/>
      <c r="J16" s="179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5"/>
      <c r="W16" s="165"/>
      <c r="X16" s="176"/>
      <c r="Y16" s="176"/>
      <c r="AB16" s="1" t="s">
        <v>193</v>
      </c>
    </row>
    <row r="17" spans="1:30">
      <c r="A17" s="1">
        <v>17</v>
      </c>
      <c r="B17" s="66" t="s">
        <v>50</v>
      </c>
      <c r="C17" s="11"/>
      <c r="D17" s="10"/>
      <c r="E17" s="66" t="s">
        <v>194</v>
      </c>
      <c r="F17" s="67" t="s">
        <v>195</v>
      </c>
      <c r="G17" s="68" t="s">
        <v>196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197</v>
      </c>
    </row>
    <row r="18" spans="1:30">
      <c r="A18" s="1">
        <v>18</v>
      </c>
      <c r="B18" s="71" t="s">
        <v>57</v>
      </c>
      <c r="C18" s="25"/>
      <c r="D18" s="139" t="s">
        <v>198</v>
      </c>
      <c r="E18" s="188" t="s">
        <v>199</v>
      </c>
      <c r="F18" s="189"/>
      <c r="G18" s="190"/>
      <c r="H18" s="71" t="s">
        <v>60</v>
      </c>
      <c r="I18" s="25"/>
      <c r="J18" s="139" t="s">
        <v>200</v>
      </c>
      <c r="K18" s="71" t="s">
        <v>62</v>
      </c>
      <c r="L18" s="73"/>
      <c r="M18" s="139" t="s">
        <v>200</v>
      </c>
      <c r="N18" s="71" t="s">
        <v>62</v>
      </c>
      <c r="O18" s="25"/>
      <c r="P18" s="139" t="s">
        <v>201</v>
      </c>
      <c r="Z18" s="9"/>
      <c r="AA18" s="109"/>
      <c r="AB18" s="1" t="s">
        <v>202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203</v>
      </c>
    </row>
    <row r="20" spans="1:30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0.1036</v>
      </c>
      <c r="F20" s="87">
        <v>1.3919999999999999</v>
      </c>
      <c r="G20" s="88">
        <f>E20+F20</f>
        <v>1.4955999999999998</v>
      </c>
      <c r="H20" s="84">
        <v>3.28</v>
      </c>
      <c r="I20" s="85" t="s">
        <v>66</v>
      </c>
      <c r="J20" s="75">
        <f>H20</f>
        <v>3.28</v>
      </c>
      <c r="K20" s="84">
        <v>1.39</v>
      </c>
      <c r="L20" s="85" t="s">
        <v>66</v>
      </c>
      <c r="M20" s="97">
        <f>K20</f>
        <v>1.39</v>
      </c>
      <c r="N20" s="84">
        <v>1.01</v>
      </c>
      <c r="O20" s="123" t="s">
        <v>66</v>
      </c>
      <c r="P20" s="97">
        <f t="shared" ref="P20:P26" si="0">N20</f>
        <v>1.01</v>
      </c>
      <c r="Z20" s="9"/>
      <c r="AA20" s="109"/>
      <c r="AC20" s="1" t="s">
        <v>204</v>
      </c>
    </row>
    <row r="21" spans="1:30">
      <c r="B21" s="89">
        <v>449.99900000000002</v>
      </c>
      <c r="C21" s="90" t="s">
        <v>101</v>
      </c>
      <c r="D21" s="120">
        <f t="shared" ref="D21:D29" si="1">B21/1000000/$C$5</f>
        <v>1.1249975000000001E-5</v>
      </c>
      <c r="E21" s="91">
        <v>0.1099</v>
      </c>
      <c r="F21" s="92">
        <v>1.4610000000000001</v>
      </c>
      <c r="G21" s="88">
        <f t="shared" ref="G21:G84" si="2">E21+F21</f>
        <v>1.5709</v>
      </c>
      <c r="H21" s="89">
        <v>3.48</v>
      </c>
      <c r="I21" s="90" t="s">
        <v>66</v>
      </c>
      <c r="J21" s="76">
        <f>H21</f>
        <v>3.48</v>
      </c>
      <c r="K21" s="89">
        <v>1.47</v>
      </c>
      <c r="L21" s="90" t="s">
        <v>66</v>
      </c>
      <c r="M21" s="74">
        <f>K21</f>
        <v>1.47</v>
      </c>
      <c r="N21" s="89">
        <v>1.07</v>
      </c>
      <c r="O21" s="90" t="s">
        <v>66</v>
      </c>
      <c r="P21" s="74">
        <f t="shared" si="0"/>
        <v>1.07</v>
      </c>
      <c r="Z21" s="9"/>
      <c r="AA21" s="109"/>
      <c r="AC21" s="1" t="s">
        <v>205</v>
      </c>
    </row>
    <row r="22" spans="1:30">
      <c r="B22" s="89">
        <v>499.99900000000002</v>
      </c>
      <c r="C22" s="90" t="s">
        <v>101</v>
      </c>
      <c r="D22" s="120">
        <f t="shared" si="1"/>
        <v>1.2499975000000001E-5</v>
      </c>
      <c r="E22" s="91">
        <v>0.1158</v>
      </c>
      <c r="F22" s="92">
        <v>1.524</v>
      </c>
      <c r="G22" s="88">
        <f t="shared" si="2"/>
        <v>1.6397999999999999</v>
      </c>
      <c r="H22" s="89">
        <v>3.68</v>
      </c>
      <c r="I22" s="90" t="s">
        <v>66</v>
      </c>
      <c r="J22" s="76">
        <f t="shared" ref="J22:J85" si="3">H22</f>
        <v>3.68</v>
      </c>
      <c r="K22" s="89">
        <v>1.54</v>
      </c>
      <c r="L22" s="90" t="s">
        <v>66</v>
      </c>
      <c r="M22" s="74">
        <f t="shared" ref="M22:M85" si="4">K22</f>
        <v>1.54</v>
      </c>
      <c r="N22" s="89">
        <v>1.1299999999999999</v>
      </c>
      <c r="O22" s="90" t="s">
        <v>66</v>
      </c>
      <c r="P22" s="74">
        <f t="shared" si="0"/>
        <v>1.1299999999999999</v>
      </c>
      <c r="AA22" s="5"/>
      <c r="AC22" s="180" t="s">
        <v>206</v>
      </c>
    </row>
    <row r="23" spans="1:30">
      <c r="B23" s="89">
        <v>549.99900000000002</v>
      </c>
      <c r="C23" s="90" t="s">
        <v>101</v>
      </c>
      <c r="D23" s="120">
        <f t="shared" si="1"/>
        <v>1.3749975E-5</v>
      </c>
      <c r="E23" s="91">
        <v>0.1215</v>
      </c>
      <c r="F23" s="92">
        <v>1.5820000000000001</v>
      </c>
      <c r="G23" s="88">
        <f t="shared" si="2"/>
        <v>1.7035</v>
      </c>
      <c r="H23" s="89">
        <v>3.87</v>
      </c>
      <c r="I23" s="90" t="s">
        <v>66</v>
      </c>
      <c r="J23" s="76">
        <f t="shared" si="3"/>
        <v>3.87</v>
      </c>
      <c r="K23" s="89">
        <v>1.61</v>
      </c>
      <c r="L23" s="90" t="s">
        <v>66</v>
      </c>
      <c r="M23" s="74">
        <f t="shared" si="4"/>
        <v>1.61</v>
      </c>
      <c r="N23" s="89">
        <v>1.18</v>
      </c>
      <c r="O23" s="90" t="s">
        <v>66</v>
      </c>
      <c r="P23" s="74">
        <f t="shared" si="0"/>
        <v>1.18</v>
      </c>
      <c r="AA23" s="108"/>
      <c r="AB23" s="1" t="s">
        <v>207</v>
      </c>
    </row>
    <row r="24" spans="1:30">
      <c r="B24" s="89">
        <v>599.99900000000002</v>
      </c>
      <c r="C24" s="90" t="s">
        <v>101</v>
      </c>
      <c r="D24" s="120">
        <f t="shared" si="1"/>
        <v>1.4999975E-5</v>
      </c>
      <c r="E24" s="91">
        <v>0.12690000000000001</v>
      </c>
      <c r="F24" s="92">
        <v>1.6359999999999999</v>
      </c>
      <c r="G24" s="88">
        <f t="shared" si="2"/>
        <v>1.7628999999999999</v>
      </c>
      <c r="H24" s="89">
        <v>4.05</v>
      </c>
      <c r="I24" s="90" t="s">
        <v>66</v>
      </c>
      <c r="J24" s="76">
        <f t="shared" si="3"/>
        <v>4.05</v>
      </c>
      <c r="K24" s="89">
        <v>1.68</v>
      </c>
      <c r="L24" s="90" t="s">
        <v>66</v>
      </c>
      <c r="M24" s="74">
        <f t="shared" si="4"/>
        <v>1.68</v>
      </c>
      <c r="N24" s="89">
        <v>1.23</v>
      </c>
      <c r="O24" s="90" t="s">
        <v>66</v>
      </c>
      <c r="P24" s="74">
        <f t="shared" si="0"/>
        <v>1.23</v>
      </c>
      <c r="Z24" s="9"/>
      <c r="AC24" s="1" t="s">
        <v>208</v>
      </c>
    </row>
    <row r="25" spans="1:30">
      <c r="B25" s="89">
        <v>649.99900000000002</v>
      </c>
      <c r="C25" s="90" t="s">
        <v>101</v>
      </c>
      <c r="D25" s="120">
        <f t="shared" si="1"/>
        <v>1.6249975E-5</v>
      </c>
      <c r="E25" s="91">
        <v>0.13200000000000001</v>
      </c>
      <c r="F25" s="92">
        <v>1.6859999999999999</v>
      </c>
      <c r="G25" s="88">
        <f t="shared" si="2"/>
        <v>1.8180000000000001</v>
      </c>
      <c r="H25" s="89">
        <v>4.2300000000000004</v>
      </c>
      <c r="I25" s="90" t="s">
        <v>66</v>
      </c>
      <c r="J25" s="76">
        <f t="shared" si="3"/>
        <v>4.2300000000000004</v>
      </c>
      <c r="K25" s="89">
        <v>1.74</v>
      </c>
      <c r="L25" s="90" t="s">
        <v>66</v>
      </c>
      <c r="M25" s="74">
        <f t="shared" si="4"/>
        <v>1.74</v>
      </c>
      <c r="N25" s="89">
        <v>1.28</v>
      </c>
      <c r="O25" s="90" t="s">
        <v>66</v>
      </c>
      <c r="P25" s="74">
        <f t="shared" si="0"/>
        <v>1.28</v>
      </c>
      <c r="Z25" s="9"/>
      <c r="AA25" s="108"/>
      <c r="AC25" s="109" t="s">
        <v>209</v>
      </c>
      <c r="AD25" s="108"/>
    </row>
    <row r="26" spans="1:30">
      <c r="B26" s="89">
        <v>699.99900000000002</v>
      </c>
      <c r="C26" s="90" t="s">
        <v>101</v>
      </c>
      <c r="D26" s="120">
        <f t="shared" si="1"/>
        <v>1.7499975E-5</v>
      </c>
      <c r="E26" s="91">
        <v>0.13700000000000001</v>
      </c>
      <c r="F26" s="92">
        <v>1.7330000000000001</v>
      </c>
      <c r="G26" s="88">
        <f t="shared" si="2"/>
        <v>1.87</v>
      </c>
      <c r="H26" s="89">
        <v>4.4000000000000004</v>
      </c>
      <c r="I26" s="90" t="s">
        <v>66</v>
      </c>
      <c r="J26" s="76">
        <f t="shared" si="3"/>
        <v>4.4000000000000004</v>
      </c>
      <c r="K26" s="89">
        <v>1.8</v>
      </c>
      <c r="L26" s="90" t="s">
        <v>66</v>
      </c>
      <c r="M26" s="74">
        <f t="shared" si="4"/>
        <v>1.8</v>
      </c>
      <c r="N26" s="89">
        <v>1.32</v>
      </c>
      <c r="O26" s="90" t="s">
        <v>66</v>
      </c>
      <c r="P26" s="74">
        <f t="shared" si="0"/>
        <v>1.32</v>
      </c>
      <c r="Z26" s="9"/>
      <c r="AA26" s="108"/>
      <c r="AB26" s="1" t="s">
        <v>210</v>
      </c>
    </row>
    <row r="27" spans="1:30">
      <c r="B27" s="89">
        <v>799.99900000000002</v>
      </c>
      <c r="C27" s="90" t="s">
        <v>101</v>
      </c>
      <c r="D27" s="120">
        <f t="shared" si="1"/>
        <v>1.9999975E-5</v>
      </c>
      <c r="E27" s="91">
        <v>0.14649999999999999</v>
      </c>
      <c r="F27" s="92">
        <v>1.819</v>
      </c>
      <c r="G27" s="88">
        <f t="shared" si="2"/>
        <v>1.9655</v>
      </c>
      <c r="H27" s="89">
        <v>4.7300000000000004</v>
      </c>
      <c r="I27" s="90" t="s">
        <v>66</v>
      </c>
      <c r="J27" s="76">
        <f t="shared" si="3"/>
        <v>4.7300000000000004</v>
      </c>
      <c r="K27" s="89">
        <v>1.92</v>
      </c>
      <c r="L27" s="90" t="s">
        <v>66</v>
      </c>
      <c r="M27" s="74">
        <f t="shared" si="4"/>
        <v>1.92</v>
      </c>
      <c r="N27" s="89">
        <v>1.41</v>
      </c>
      <c r="O27" s="90" t="s">
        <v>66</v>
      </c>
      <c r="P27" s="74">
        <f>N27</f>
        <v>1.41</v>
      </c>
      <c r="AA27" s="108"/>
      <c r="AB27" s="1" t="s">
        <v>211</v>
      </c>
    </row>
    <row r="28" spans="1:30">
      <c r="B28" s="89">
        <v>899.99900000000002</v>
      </c>
      <c r="C28" s="90" t="s">
        <v>101</v>
      </c>
      <c r="D28" s="120">
        <f t="shared" si="1"/>
        <v>2.2499975000000003E-5</v>
      </c>
      <c r="E28" s="91">
        <v>0.15540000000000001</v>
      </c>
      <c r="F28" s="92">
        <v>1.8959999999999999</v>
      </c>
      <c r="G28" s="88">
        <f t="shared" si="2"/>
        <v>2.0514000000000001</v>
      </c>
      <c r="H28" s="89">
        <v>5.05</v>
      </c>
      <c r="I28" s="90" t="s">
        <v>66</v>
      </c>
      <c r="J28" s="76">
        <f t="shared" si="3"/>
        <v>5.05</v>
      </c>
      <c r="K28" s="89">
        <v>2.0299999999999998</v>
      </c>
      <c r="L28" s="90" t="s">
        <v>66</v>
      </c>
      <c r="M28" s="74">
        <f t="shared" si="4"/>
        <v>2.0299999999999998</v>
      </c>
      <c r="N28" s="89">
        <v>1.5</v>
      </c>
      <c r="O28" s="90" t="s">
        <v>66</v>
      </c>
      <c r="P28" s="74">
        <f t="shared" ref="P28:P91" si="5">N28</f>
        <v>1.5</v>
      </c>
      <c r="AA28" s="108"/>
      <c r="AB28" s="181" t="s">
        <v>212</v>
      </c>
      <c r="AC28" s="182">
        <v>101325</v>
      </c>
      <c r="AD28" s="108" t="s">
        <v>213</v>
      </c>
    </row>
    <row r="29" spans="1:30">
      <c r="B29" s="89">
        <v>999.99900000000002</v>
      </c>
      <c r="C29" s="90" t="s">
        <v>101</v>
      </c>
      <c r="D29" s="120">
        <f t="shared" si="1"/>
        <v>2.4999975000000003E-5</v>
      </c>
      <c r="E29" s="91">
        <v>0.1638</v>
      </c>
      <c r="F29" s="92">
        <v>1.966</v>
      </c>
      <c r="G29" s="88">
        <f t="shared" si="2"/>
        <v>2.1297999999999999</v>
      </c>
      <c r="H29" s="89">
        <v>5.35</v>
      </c>
      <c r="I29" s="90" t="s">
        <v>66</v>
      </c>
      <c r="J29" s="76">
        <f t="shared" si="3"/>
        <v>5.35</v>
      </c>
      <c r="K29" s="89">
        <v>2.13</v>
      </c>
      <c r="L29" s="90" t="s">
        <v>66</v>
      </c>
      <c r="M29" s="74">
        <f t="shared" si="4"/>
        <v>2.13</v>
      </c>
      <c r="N29" s="89">
        <v>1.58</v>
      </c>
      <c r="O29" s="90" t="s">
        <v>66</v>
      </c>
      <c r="P29" s="74">
        <f t="shared" si="5"/>
        <v>1.58</v>
      </c>
      <c r="AA29" s="110"/>
      <c r="AB29" s="183" t="s">
        <v>214</v>
      </c>
      <c r="AC29" s="184">
        <v>20</v>
      </c>
      <c r="AD29" s="108" t="s">
        <v>215</v>
      </c>
    </row>
    <row r="30" spans="1:30">
      <c r="B30" s="89">
        <v>1.1000000000000001</v>
      </c>
      <c r="C30" s="93" t="s">
        <v>63</v>
      </c>
      <c r="D30" s="118">
        <f t="shared" ref="D30:D93" si="6">B30/1000/$C$5</f>
        <v>2.7500000000000001E-5</v>
      </c>
      <c r="E30" s="91">
        <v>0.17180000000000001</v>
      </c>
      <c r="F30" s="92">
        <v>2.0289999999999999</v>
      </c>
      <c r="G30" s="88">
        <f t="shared" si="2"/>
        <v>2.2008000000000001</v>
      </c>
      <c r="H30" s="89">
        <v>5.65</v>
      </c>
      <c r="I30" s="90" t="s">
        <v>66</v>
      </c>
      <c r="J30" s="76">
        <f t="shared" si="3"/>
        <v>5.65</v>
      </c>
      <c r="K30" s="89">
        <v>2.23</v>
      </c>
      <c r="L30" s="90" t="s">
        <v>66</v>
      </c>
      <c r="M30" s="74">
        <f t="shared" si="4"/>
        <v>2.23</v>
      </c>
      <c r="N30" s="89">
        <v>1.66</v>
      </c>
      <c r="O30" s="90" t="s">
        <v>66</v>
      </c>
      <c r="P30" s="74">
        <f t="shared" si="5"/>
        <v>1.66</v>
      </c>
      <c r="AA30" s="108"/>
      <c r="AB30" s="5" t="s">
        <v>216</v>
      </c>
      <c r="AC30" s="185">
        <v>0</v>
      </c>
      <c r="AD30" s="1" t="s">
        <v>217</v>
      </c>
    </row>
    <row r="31" spans="1:30">
      <c r="B31" s="89">
        <v>1.2</v>
      </c>
      <c r="C31" s="90" t="s">
        <v>63</v>
      </c>
      <c r="D31" s="118">
        <f t="shared" si="6"/>
        <v>2.9999999999999997E-5</v>
      </c>
      <c r="E31" s="91">
        <v>0.1794</v>
      </c>
      <c r="F31" s="92">
        <v>2.0880000000000001</v>
      </c>
      <c r="G31" s="88">
        <f t="shared" si="2"/>
        <v>2.2674000000000003</v>
      </c>
      <c r="H31" s="89">
        <v>5.94</v>
      </c>
      <c r="I31" s="90" t="s">
        <v>66</v>
      </c>
      <c r="J31" s="76">
        <f t="shared" si="3"/>
        <v>5.94</v>
      </c>
      <c r="K31" s="89">
        <v>2.33</v>
      </c>
      <c r="L31" s="90" t="s">
        <v>66</v>
      </c>
      <c r="M31" s="74">
        <f t="shared" si="4"/>
        <v>2.33</v>
      </c>
      <c r="N31" s="89">
        <v>1.74</v>
      </c>
      <c r="O31" s="90" t="s">
        <v>66</v>
      </c>
      <c r="P31" s="74">
        <f t="shared" si="5"/>
        <v>1.74</v>
      </c>
      <c r="AB31" s="5" t="s">
        <v>218</v>
      </c>
      <c r="AC31" s="186">
        <f xml:space="preserve"> 0.001293 * (AC28/101325) / (1 + AC29/273.15)*(1-0.378*AC30/(AC28/101325))</f>
        <v>1.2047857752004094E-3</v>
      </c>
      <c r="AD31" s="1" t="s">
        <v>219</v>
      </c>
    </row>
    <row r="32" spans="1:30">
      <c r="B32" s="89">
        <v>1.3</v>
      </c>
      <c r="C32" s="90" t="s">
        <v>63</v>
      </c>
      <c r="D32" s="118">
        <f t="shared" si="6"/>
        <v>3.2499999999999997E-5</v>
      </c>
      <c r="E32" s="91">
        <v>0.1867</v>
      </c>
      <c r="F32" s="92">
        <v>2.1419999999999999</v>
      </c>
      <c r="G32" s="88">
        <f t="shared" si="2"/>
        <v>2.3287</v>
      </c>
      <c r="H32" s="89">
        <v>6.22</v>
      </c>
      <c r="I32" s="90" t="s">
        <v>66</v>
      </c>
      <c r="J32" s="76">
        <f t="shared" si="3"/>
        <v>6.22</v>
      </c>
      <c r="K32" s="89">
        <v>2.42</v>
      </c>
      <c r="L32" s="90" t="s">
        <v>66</v>
      </c>
      <c r="M32" s="74">
        <f t="shared" si="4"/>
        <v>2.42</v>
      </c>
      <c r="N32" s="89">
        <v>1.81</v>
      </c>
      <c r="O32" s="90" t="s">
        <v>66</v>
      </c>
      <c r="P32" s="74">
        <f t="shared" si="5"/>
        <v>1.81</v>
      </c>
      <c r="AB32" s="156" t="s">
        <v>220</v>
      </c>
      <c r="AC32" s="182"/>
      <c r="AD32" s="108"/>
    </row>
    <row r="33" spans="2:30">
      <c r="B33" s="89">
        <v>1.4</v>
      </c>
      <c r="C33" s="90" t="s">
        <v>63</v>
      </c>
      <c r="D33" s="118">
        <f t="shared" si="6"/>
        <v>3.4999999999999997E-5</v>
      </c>
      <c r="E33" s="91">
        <v>0.1938</v>
      </c>
      <c r="F33" s="92">
        <v>2.1920000000000002</v>
      </c>
      <c r="G33" s="88">
        <f t="shared" si="2"/>
        <v>2.3858000000000001</v>
      </c>
      <c r="H33" s="89">
        <v>6.49</v>
      </c>
      <c r="I33" s="90" t="s">
        <v>66</v>
      </c>
      <c r="J33" s="76">
        <f t="shared" si="3"/>
        <v>6.49</v>
      </c>
      <c r="K33" s="89">
        <v>2.5099999999999998</v>
      </c>
      <c r="L33" s="90" t="s">
        <v>66</v>
      </c>
      <c r="M33" s="74">
        <f t="shared" si="4"/>
        <v>2.5099999999999998</v>
      </c>
      <c r="N33" s="89">
        <v>1.88</v>
      </c>
      <c r="O33" s="90" t="s">
        <v>66</v>
      </c>
      <c r="P33" s="74">
        <f t="shared" si="5"/>
        <v>1.88</v>
      </c>
      <c r="AA33" s="111"/>
      <c r="AB33" s="110"/>
      <c r="AC33" s="184"/>
      <c r="AD33" s="108"/>
    </row>
    <row r="34" spans="2:30">
      <c r="B34" s="89">
        <v>1.5</v>
      </c>
      <c r="C34" s="90" t="s">
        <v>63</v>
      </c>
      <c r="D34" s="118">
        <f t="shared" si="6"/>
        <v>3.7500000000000003E-5</v>
      </c>
      <c r="E34" s="91">
        <v>0.2006</v>
      </c>
      <c r="F34" s="92">
        <v>2.238</v>
      </c>
      <c r="G34" s="88">
        <f t="shared" si="2"/>
        <v>2.4386000000000001</v>
      </c>
      <c r="H34" s="89">
        <v>6.76</v>
      </c>
      <c r="I34" s="90" t="s">
        <v>66</v>
      </c>
      <c r="J34" s="76">
        <f t="shared" si="3"/>
        <v>6.76</v>
      </c>
      <c r="K34" s="89">
        <v>2.6</v>
      </c>
      <c r="L34" s="90" t="s">
        <v>66</v>
      </c>
      <c r="M34" s="74">
        <f t="shared" si="4"/>
        <v>2.6</v>
      </c>
      <c r="N34" s="89">
        <v>1.95</v>
      </c>
      <c r="O34" s="90" t="s">
        <v>66</v>
      </c>
      <c r="P34" s="74">
        <f t="shared" si="5"/>
        <v>1.95</v>
      </c>
      <c r="AA34" s="113"/>
      <c r="AB34" s="5"/>
      <c r="AC34" s="109"/>
    </row>
    <row r="35" spans="2:30">
      <c r="B35" s="89">
        <v>1.6</v>
      </c>
      <c r="C35" s="90" t="s">
        <v>63</v>
      </c>
      <c r="D35" s="118">
        <f t="shared" si="6"/>
        <v>4.0000000000000003E-5</v>
      </c>
      <c r="E35" s="91">
        <v>0.2072</v>
      </c>
      <c r="F35" s="92">
        <v>2.282</v>
      </c>
      <c r="G35" s="88">
        <f t="shared" si="2"/>
        <v>2.4891999999999999</v>
      </c>
      <c r="H35" s="89">
        <v>7.03</v>
      </c>
      <c r="I35" s="90" t="s">
        <v>66</v>
      </c>
      <c r="J35" s="76">
        <f t="shared" si="3"/>
        <v>7.03</v>
      </c>
      <c r="K35" s="89">
        <v>2.69</v>
      </c>
      <c r="L35" s="90" t="s">
        <v>66</v>
      </c>
      <c r="M35" s="74">
        <f t="shared" si="4"/>
        <v>2.69</v>
      </c>
      <c r="N35" s="89">
        <v>2.02</v>
      </c>
      <c r="O35" s="90" t="s">
        <v>66</v>
      </c>
      <c r="P35" s="74">
        <f t="shared" si="5"/>
        <v>2.02</v>
      </c>
      <c r="AA35" s="113"/>
      <c r="AB35" s="5"/>
      <c r="AC35" s="186"/>
    </row>
    <row r="36" spans="2:30">
      <c r="B36" s="89">
        <v>1.7</v>
      </c>
      <c r="C36" s="90" t="s">
        <v>63</v>
      </c>
      <c r="D36" s="118">
        <f t="shared" si="6"/>
        <v>4.2499999999999996E-5</v>
      </c>
      <c r="E36" s="91">
        <v>0.21360000000000001</v>
      </c>
      <c r="F36" s="92">
        <v>2.3220000000000001</v>
      </c>
      <c r="G36" s="88">
        <f t="shared" si="2"/>
        <v>2.5356000000000001</v>
      </c>
      <c r="H36" s="89">
        <v>7.29</v>
      </c>
      <c r="I36" s="90" t="s">
        <v>66</v>
      </c>
      <c r="J36" s="76">
        <f t="shared" si="3"/>
        <v>7.29</v>
      </c>
      <c r="K36" s="89">
        <v>2.77</v>
      </c>
      <c r="L36" s="90" t="s">
        <v>66</v>
      </c>
      <c r="M36" s="74">
        <f t="shared" si="4"/>
        <v>2.77</v>
      </c>
      <c r="N36" s="89">
        <v>2.09</v>
      </c>
      <c r="O36" s="90" t="s">
        <v>66</v>
      </c>
      <c r="P36" s="74">
        <f t="shared" si="5"/>
        <v>2.09</v>
      </c>
      <c r="AA36" s="113"/>
    </row>
    <row r="37" spans="2:30">
      <c r="B37" s="89">
        <v>1.8</v>
      </c>
      <c r="C37" s="90" t="s">
        <v>63</v>
      </c>
      <c r="D37" s="118">
        <f t="shared" si="6"/>
        <v>4.4999999999999996E-5</v>
      </c>
      <c r="E37" s="91">
        <v>0.21970000000000001</v>
      </c>
      <c r="F37" s="92">
        <v>2.3610000000000002</v>
      </c>
      <c r="G37" s="88">
        <f t="shared" si="2"/>
        <v>2.5807000000000002</v>
      </c>
      <c r="H37" s="89">
        <v>7.54</v>
      </c>
      <c r="I37" s="90" t="s">
        <v>66</v>
      </c>
      <c r="J37" s="76">
        <f t="shared" si="3"/>
        <v>7.54</v>
      </c>
      <c r="K37" s="89">
        <v>2.86</v>
      </c>
      <c r="L37" s="90" t="s">
        <v>66</v>
      </c>
      <c r="M37" s="74">
        <f t="shared" si="4"/>
        <v>2.86</v>
      </c>
      <c r="N37" s="89">
        <v>2.15</v>
      </c>
      <c r="O37" s="90" t="s">
        <v>66</v>
      </c>
      <c r="P37" s="74">
        <f t="shared" si="5"/>
        <v>2.15</v>
      </c>
      <c r="AA37" s="113"/>
    </row>
    <row r="38" spans="2:30">
      <c r="B38" s="89">
        <v>2</v>
      </c>
      <c r="C38" s="90" t="s">
        <v>63</v>
      </c>
      <c r="D38" s="118">
        <f t="shared" si="6"/>
        <v>5.0000000000000002E-5</v>
      </c>
      <c r="E38" s="91">
        <v>0.2316</v>
      </c>
      <c r="F38" s="92">
        <v>2.431</v>
      </c>
      <c r="G38" s="88">
        <f t="shared" si="2"/>
        <v>2.6625999999999999</v>
      </c>
      <c r="H38" s="89">
        <v>8.0500000000000007</v>
      </c>
      <c r="I38" s="90" t="s">
        <v>66</v>
      </c>
      <c r="J38" s="76">
        <f t="shared" si="3"/>
        <v>8.0500000000000007</v>
      </c>
      <c r="K38" s="89">
        <v>3.02</v>
      </c>
      <c r="L38" s="90" t="s">
        <v>66</v>
      </c>
      <c r="M38" s="74">
        <f t="shared" si="4"/>
        <v>3.02</v>
      </c>
      <c r="N38" s="89">
        <v>2.2799999999999998</v>
      </c>
      <c r="O38" s="90" t="s">
        <v>66</v>
      </c>
      <c r="P38" s="74">
        <f t="shared" si="5"/>
        <v>2.2799999999999998</v>
      </c>
    </row>
    <row r="39" spans="2:30">
      <c r="B39" s="89">
        <v>2.25</v>
      </c>
      <c r="C39" s="90" t="s">
        <v>63</v>
      </c>
      <c r="D39" s="118">
        <f t="shared" si="6"/>
        <v>5.6249999999999998E-5</v>
      </c>
      <c r="E39" s="91">
        <v>0.2457</v>
      </c>
      <c r="F39" s="92">
        <v>2.5089999999999999</v>
      </c>
      <c r="G39" s="88">
        <f t="shared" si="2"/>
        <v>2.7546999999999997</v>
      </c>
      <c r="H39" s="89">
        <v>8.65</v>
      </c>
      <c r="I39" s="90" t="s">
        <v>66</v>
      </c>
      <c r="J39" s="76">
        <f t="shared" si="3"/>
        <v>8.65</v>
      </c>
      <c r="K39" s="89">
        <v>3.21</v>
      </c>
      <c r="L39" s="90" t="s">
        <v>66</v>
      </c>
      <c r="M39" s="74">
        <f t="shared" si="4"/>
        <v>3.21</v>
      </c>
      <c r="N39" s="89">
        <v>2.4300000000000002</v>
      </c>
      <c r="O39" s="90" t="s">
        <v>66</v>
      </c>
      <c r="P39" s="74">
        <f t="shared" si="5"/>
        <v>2.4300000000000002</v>
      </c>
    </row>
    <row r="40" spans="2:30">
      <c r="B40" s="89">
        <v>2.5</v>
      </c>
      <c r="C40" s="90" t="s">
        <v>63</v>
      </c>
      <c r="D40" s="118">
        <f t="shared" si="6"/>
        <v>6.2500000000000001E-5</v>
      </c>
      <c r="E40" s="91">
        <v>0.25900000000000001</v>
      </c>
      <c r="F40" s="92">
        <v>2.5779999999999998</v>
      </c>
      <c r="G40" s="88">
        <f t="shared" si="2"/>
        <v>2.8369999999999997</v>
      </c>
      <c r="H40" s="89">
        <v>9.25</v>
      </c>
      <c r="I40" s="90" t="s">
        <v>66</v>
      </c>
      <c r="J40" s="76">
        <f t="shared" si="3"/>
        <v>9.25</v>
      </c>
      <c r="K40" s="89">
        <v>3.39</v>
      </c>
      <c r="L40" s="90" t="s">
        <v>66</v>
      </c>
      <c r="M40" s="74">
        <f t="shared" si="4"/>
        <v>3.39</v>
      </c>
      <c r="N40" s="89">
        <v>2.58</v>
      </c>
      <c r="O40" s="90" t="s">
        <v>66</v>
      </c>
      <c r="P40" s="74">
        <f t="shared" si="5"/>
        <v>2.58</v>
      </c>
    </row>
    <row r="41" spans="2:30">
      <c r="B41" s="89">
        <v>2.75</v>
      </c>
      <c r="C41" s="90" t="s">
        <v>63</v>
      </c>
      <c r="D41" s="118">
        <f t="shared" si="6"/>
        <v>6.8749999999999991E-5</v>
      </c>
      <c r="E41" s="91">
        <v>0.27160000000000001</v>
      </c>
      <c r="F41" s="92">
        <v>2.6389999999999998</v>
      </c>
      <c r="G41" s="88">
        <f t="shared" si="2"/>
        <v>2.9105999999999996</v>
      </c>
      <c r="H41" s="89">
        <v>9.82</v>
      </c>
      <c r="I41" s="90" t="s">
        <v>66</v>
      </c>
      <c r="J41" s="76">
        <f t="shared" si="3"/>
        <v>9.82</v>
      </c>
      <c r="K41" s="89">
        <v>3.57</v>
      </c>
      <c r="L41" s="90" t="s">
        <v>66</v>
      </c>
      <c r="M41" s="74">
        <f t="shared" si="4"/>
        <v>3.57</v>
      </c>
      <c r="N41" s="89">
        <v>2.72</v>
      </c>
      <c r="O41" s="90" t="s">
        <v>66</v>
      </c>
      <c r="P41" s="74">
        <f t="shared" si="5"/>
        <v>2.72</v>
      </c>
    </row>
    <row r="42" spans="2:30">
      <c r="B42" s="89">
        <v>3</v>
      </c>
      <c r="C42" s="90" t="s">
        <v>63</v>
      </c>
      <c r="D42" s="118">
        <f t="shared" si="6"/>
        <v>7.5000000000000007E-5</v>
      </c>
      <c r="E42" s="91">
        <v>0.28370000000000001</v>
      </c>
      <c r="F42" s="92">
        <v>2.694</v>
      </c>
      <c r="G42" s="88">
        <f t="shared" si="2"/>
        <v>2.9777</v>
      </c>
      <c r="H42" s="89">
        <v>10.39</v>
      </c>
      <c r="I42" s="90" t="s">
        <v>66</v>
      </c>
      <c r="J42" s="76">
        <f t="shared" si="3"/>
        <v>10.39</v>
      </c>
      <c r="K42" s="89">
        <v>3.74</v>
      </c>
      <c r="L42" s="90" t="s">
        <v>66</v>
      </c>
      <c r="M42" s="74">
        <f t="shared" si="4"/>
        <v>3.74</v>
      </c>
      <c r="N42" s="89">
        <v>2.86</v>
      </c>
      <c r="O42" s="90" t="s">
        <v>66</v>
      </c>
      <c r="P42" s="74">
        <f t="shared" si="5"/>
        <v>2.86</v>
      </c>
    </row>
    <row r="43" spans="2:30">
      <c r="B43" s="89">
        <v>3.25</v>
      </c>
      <c r="C43" s="90" t="s">
        <v>63</v>
      </c>
      <c r="D43" s="118">
        <f t="shared" si="6"/>
        <v>8.1249999999999996E-5</v>
      </c>
      <c r="E43" s="91">
        <v>0.29530000000000001</v>
      </c>
      <c r="F43" s="92">
        <v>2.7429999999999999</v>
      </c>
      <c r="G43" s="88">
        <f t="shared" si="2"/>
        <v>3.0383</v>
      </c>
      <c r="H43" s="89">
        <v>10.94</v>
      </c>
      <c r="I43" s="90" t="s">
        <v>66</v>
      </c>
      <c r="J43" s="76">
        <f t="shared" si="3"/>
        <v>10.94</v>
      </c>
      <c r="K43" s="89">
        <v>3.91</v>
      </c>
      <c r="L43" s="90" t="s">
        <v>66</v>
      </c>
      <c r="M43" s="74">
        <f t="shared" si="4"/>
        <v>3.91</v>
      </c>
      <c r="N43" s="89">
        <v>3</v>
      </c>
      <c r="O43" s="90" t="s">
        <v>66</v>
      </c>
      <c r="P43" s="74">
        <f t="shared" si="5"/>
        <v>3</v>
      </c>
    </row>
    <row r="44" spans="2:30">
      <c r="B44" s="89">
        <v>3.5</v>
      </c>
      <c r="C44" s="90" t="s">
        <v>63</v>
      </c>
      <c r="D44" s="118">
        <f t="shared" si="6"/>
        <v>8.7499999999999999E-5</v>
      </c>
      <c r="E44" s="91">
        <v>0.30640000000000001</v>
      </c>
      <c r="F44" s="92">
        <v>2.7879999999999998</v>
      </c>
      <c r="G44" s="88">
        <f t="shared" si="2"/>
        <v>3.0943999999999998</v>
      </c>
      <c r="H44" s="89">
        <v>11.49</v>
      </c>
      <c r="I44" s="90" t="s">
        <v>66</v>
      </c>
      <c r="J44" s="76">
        <f t="shared" si="3"/>
        <v>11.49</v>
      </c>
      <c r="K44" s="89">
        <v>4.08</v>
      </c>
      <c r="L44" s="90" t="s">
        <v>66</v>
      </c>
      <c r="M44" s="74">
        <f t="shared" si="4"/>
        <v>4.08</v>
      </c>
      <c r="N44" s="89">
        <v>3.13</v>
      </c>
      <c r="O44" s="90" t="s">
        <v>66</v>
      </c>
      <c r="P44" s="74">
        <f t="shared" si="5"/>
        <v>3.13</v>
      </c>
    </row>
    <row r="45" spans="2:30">
      <c r="B45" s="89">
        <v>3.75</v>
      </c>
      <c r="C45" s="90" t="s">
        <v>63</v>
      </c>
      <c r="D45" s="118">
        <f t="shared" si="6"/>
        <v>9.3750000000000002E-5</v>
      </c>
      <c r="E45" s="91">
        <v>0.31719999999999998</v>
      </c>
      <c r="F45" s="92">
        <v>2.8290000000000002</v>
      </c>
      <c r="G45" s="88">
        <f t="shared" si="2"/>
        <v>3.1462000000000003</v>
      </c>
      <c r="H45" s="89">
        <v>12.03</v>
      </c>
      <c r="I45" s="90" t="s">
        <v>66</v>
      </c>
      <c r="J45" s="76">
        <f t="shared" si="3"/>
        <v>12.03</v>
      </c>
      <c r="K45" s="89">
        <v>4.24</v>
      </c>
      <c r="L45" s="90" t="s">
        <v>66</v>
      </c>
      <c r="M45" s="74">
        <f t="shared" si="4"/>
        <v>4.24</v>
      </c>
      <c r="N45" s="89">
        <v>3.26</v>
      </c>
      <c r="O45" s="90" t="s">
        <v>66</v>
      </c>
      <c r="P45" s="74">
        <f t="shared" si="5"/>
        <v>3.26</v>
      </c>
    </row>
    <row r="46" spans="2:30">
      <c r="B46" s="89">
        <v>4</v>
      </c>
      <c r="C46" s="90" t="s">
        <v>63</v>
      </c>
      <c r="D46" s="118">
        <f t="shared" si="6"/>
        <v>1E-4</v>
      </c>
      <c r="E46" s="91">
        <v>0.3276</v>
      </c>
      <c r="F46" s="92">
        <v>2.867</v>
      </c>
      <c r="G46" s="88">
        <f t="shared" si="2"/>
        <v>3.1945999999999999</v>
      </c>
      <c r="H46" s="89">
        <v>12.56</v>
      </c>
      <c r="I46" s="90" t="s">
        <v>66</v>
      </c>
      <c r="J46" s="76">
        <f t="shared" si="3"/>
        <v>12.56</v>
      </c>
      <c r="K46" s="89">
        <v>4.4000000000000004</v>
      </c>
      <c r="L46" s="90" t="s">
        <v>66</v>
      </c>
      <c r="M46" s="74">
        <f t="shared" si="4"/>
        <v>4.4000000000000004</v>
      </c>
      <c r="N46" s="89">
        <v>3.38</v>
      </c>
      <c r="O46" s="90" t="s">
        <v>66</v>
      </c>
      <c r="P46" s="74">
        <f t="shared" si="5"/>
        <v>3.38</v>
      </c>
    </row>
    <row r="47" spans="2:30">
      <c r="B47" s="89">
        <v>4.5</v>
      </c>
      <c r="C47" s="90" t="s">
        <v>63</v>
      </c>
      <c r="D47" s="118">
        <f t="shared" si="6"/>
        <v>1.125E-4</v>
      </c>
      <c r="E47" s="91">
        <v>0.34739999999999999</v>
      </c>
      <c r="F47" s="92">
        <v>2.9329999999999998</v>
      </c>
      <c r="G47" s="88">
        <f t="shared" si="2"/>
        <v>3.2803999999999998</v>
      </c>
      <c r="H47" s="89">
        <v>13.6</v>
      </c>
      <c r="I47" s="90" t="s">
        <v>66</v>
      </c>
      <c r="J47" s="76">
        <f t="shared" si="3"/>
        <v>13.6</v>
      </c>
      <c r="K47" s="89">
        <v>4.71</v>
      </c>
      <c r="L47" s="90" t="s">
        <v>66</v>
      </c>
      <c r="M47" s="74">
        <f t="shared" si="4"/>
        <v>4.71</v>
      </c>
      <c r="N47" s="89">
        <v>3.63</v>
      </c>
      <c r="O47" s="90" t="s">
        <v>66</v>
      </c>
      <c r="P47" s="74">
        <f t="shared" si="5"/>
        <v>3.63</v>
      </c>
    </row>
    <row r="48" spans="2:30">
      <c r="B48" s="89">
        <v>5</v>
      </c>
      <c r="C48" s="90" t="s">
        <v>63</v>
      </c>
      <c r="D48" s="118">
        <f t="shared" si="6"/>
        <v>1.25E-4</v>
      </c>
      <c r="E48" s="91">
        <v>0.36620000000000003</v>
      </c>
      <c r="F48" s="92">
        <v>2.9889999999999999</v>
      </c>
      <c r="G48" s="88">
        <f t="shared" si="2"/>
        <v>3.3552</v>
      </c>
      <c r="H48" s="89">
        <v>14.62</v>
      </c>
      <c r="I48" s="90" t="s">
        <v>66</v>
      </c>
      <c r="J48" s="76">
        <f t="shared" si="3"/>
        <v>14.62</v>
      </c>
      <c r="K48" s="89">
        <v>5.01</v>
      </c>
      <c r="L48" s="90" t="s">
        <v>66</v>
      </c>
      <c r="M48" s="74">
        <f t="shared" si="4"/>
        <v>5.01</v>
      </c>
      <c r="N48" s="89">
        <v>3.87</v>
      </c>
      <c r="O48" s="90" t="s">
        <v>66</v>
      </c>
      <c r="P48" s="74">
        <f t="shared" si="5"/>
        <v>3.87</v>
      </c>
    </row>
    <row r="49" spans="2:16">
      <c r="B49" s="89">
        <v>5.5</v>
      </c>
      <c r="C49" s="90" t="s">
        <v>63</v>
      </c>
      <c r="D49" s="118">
        <f t="shared" si="6"/>
        <v>1.3749999999999998E-4</v>
      </c>
      <c r="E49" s="91">
        <v>0.3841</v>
      </c>
      <c r="F49" s="92">
        <v>3.0379999999999998</v>
      </c>
      <c r="G49" s="88">
        <f t="shared" si="2"/>
        <v>3.4220999999999999</v>
      </c>
      <c r="H49" s="89">
        <v>15.62</v>
      </c>
      <c r="I49" s="90" t="s">
        <v>66</v>
      </c>
      <c r="J49" s="76">
        <f t="shared" si="3"/>
        <v>15.62</v>
      </c>
      <c r="K49" s="89">
        <v>5.3</v>
      </c>
      <c r="L49" s="90" t="s">
        <v>66</v>
      </c>
      <c r="M49" s="74">
        <f t="shared" si="4"/>
        <v>5.3</v>
      </c>
      <c r="N49" s="89">
        <v>4.0999999999999996</v>
      </c>
      <c r="O49" s="90" t="s">
        <v>66</v>
      </c>
      <c r="P49" s="74">
        <f t="shared" si="5"/>
        <v>4.0999999999999996</v>
      </c>
    </row>
    <row r="50" spans="2:16">
      <c r="B50" s="89">
        <v>6</v>
      </c>
      <c r="C50" s="90" t="s">
        <v>63</v>
      </c>
      <c r="D50" s="118">
        <f t="shared" si="6"/>
        <v>1.5000000000000001E-4</v>
      </c>
      <c r="E50" s="91">
        <v>0.4012</v>
      </c>
      <c r="F50" s="92">
        <v>3.08</v>
      </c>
      <c r="G50" s="88">
        <f t="shared" si="2"/>
        <v>3.4812000000000003</v>
      </c>
      <c r="H50" s="89">
        <v>16.61</v>
      </c>
      <c r="I50" s="90" t="s">
        <v>66</v>
      </c>
      <c r="J50" s="76">
        <f t="shared" si="3"/>
        <v>16.61</v>
      </c>
      <c r="K50" s="89">
        <v>5.58</v>
      </c>
      <c r="L50" s="90" t="s">
        <v>66</v>
      </c>
      <c r="M50" s="74">
        <f t="shared" si="4"/>
        <v>5.58</v>
      </c>
      <c r="N50" s="89">
        <v>4.33</v>
      </c>
      <c r="O50" s="90" t="s">
        <v>66</v>
      </c>
      <c r="P50" s="74">
        <f t="shared" si="5"/>
        <v>4.33</v>
      </c>
    </row>
    <row r="51" spans="2:16">
      <c r="B51" s="89">
        <v>6.5</v>
      </c>
      <c r="C51" s="90" t="s">
        <v>63</v>
      </c>
      <c r="D51" s="118">
        <f t="shared" si="6"/>
        <v>1.6249999999999999E-4</v>
      </c>
      <c r="E51" s="91">
        <v>0.41760000000000003</v>
      </c>
      <c r="F51" s="92">
        <v>3.117</v>
      </c>
      <c r="G51" s="88">
        <f t="shared" si="2"/>
        <v>3.5346000000000002</v>
      </c>
      <c r="H51" s="89">
        <v>17.59</v>
      </c>
      <c r="I51" s="90" t="s">
        <v>66</v>
      </c>
      <c r="J51" s="76">
        <f t="shared" si="3"/>
        <v>17.59</v>
      </c>
      <c r="K51" s="89">
        <v>5.86</v>
      </c>
      <c r="L51" s="90" t="s">
        <v>66</v>
      </c>
      <c r="M51" s="74">
        <f t="shared" si="4"/>
        <v>5.86</v>
      </c>
      <c r="N51" s="89">
        <v>4.55</v>
      </c>
      <c r="O51" s="90" t="s">
        <v>66</v>
      </c>
      <c r="P51" s="74">
        <f t="shared" si="5"/>
        <v>4.55</v>
      </c>
    </row>
    <row r="52" spans="2:16">
      <c r="B52" s="89">
        <v>7</v>
      </c>
      <c r="C52" s="90" t="s">
        <v>63</v>
      </c>
      <c r="D52" s="118">
        <f t="shared" si="6"/>
        <v>1.75E-4</v>
      </c>
      <c r="E52" s="91">
        <v>0.43330000000000002</v>
      </c>
      <c r="F52" s="92">
        <v>3.149</v>
      </c>
      <c r="G52" s="88">
        <f t="shared" si="2"/>
        <v>3.5823</v>
      </c>
      <c r="H52" s="89">
        <v>18.55</v>
      </c>
      <c r="I52" s="90" t="s">
        <v>66</v>
      </c>
      <c r="J52" s="76">
        <f t="shared" si="3"/>
        <v>18.55</v>
      </c>
      <c r="K52" s="89">
        <v>6.13</v>
      </c>
      <c r="L52" s="90" t="s">
        <v>66</v>
      </c>
      <c r="M52" s="74">
        <f t="shared" si="4"/>
        <v>6.13</v>
      </c>
      <c r="N52" s="89">
        <v>4.7699999999999996</v>
      </c>
      <c r="O52" s="90" t="s">
        <v>66</v>
      </c>
      <c r="P52" s="74">
        <f t="shared" si="5"/>
        <v>4.7699999999999996</v>
      </c>
    </row>
    <row r="53" spans="2:16">
      <c r="B53" s="89">
        <v>8</v>
      </c>
      <c r="C53" s="90" t="s">
        <v>63</v>
      </c>
      <c r="D53" s="118">
        <f t="shared" si="6"/>
        <v>2.0000000000000001E-4</v>
      </c>
      <c r="E53" s="91">
        <v>0.46329999999999999</v>
      </c>
      <c r="F53" s="92">
        <v>3.202</v>
      </c>
      <c r="G53" s="88">
        <f t="shared" si="2"/>
        <v>3.6652999999999998</v>
      </c>
      <c r="H53" s="89">
        <v>20.45</v>
      </c>
      <c r="I53" s="90" t="s">
        <v>66</v>
      </c>
      <c r="J53" s="76">
        <f t="shared" si="3"/>
        <v>20.45</v>
      </c>
      <c r="K53" s="89">
        <v>6.67</v>
      </c>
      <c r="L53" s="90" t="s">
        <v>66</v>
      </c>
      <c r="M53" s="74">
        <f t="shared" si="4"/>
        <v>6.67</v>
      </c>
      <c r="N53" s="89">
        <v>5.19</v>
      </c>
      <c r="O53" s="90" t="s">
        <v>66</v>
      </c>
      <c r="P53" s="74">
        <f t="shared" si="5"/>
        <v>5.19</v>
      </c>
    </row>
    <row r="54" spans="2:16">
      <c r="B54" s="89">
        <v>9</v>
      </c>
      <c r="C54" s="90" t="s">
        <v>63</v>
      </c>
      <c r="D54" s="118">
        <f t="shared" si="6"/>
        <v>2.2499999999999999E-4</v>
      </c>
      <c r="E54" s="91">
        <v>0.4914</v>
      </c>
      <c r="F54" s="92">
        <v>3.2429999999999999</v>
      </c>
      <c r="G54" s="88">
        <f t="shared" si="2"/>
        <v>3.7343999999999999</v>
      </c>
      <c r="H54" s="89">
        <v>22.32</v>
      </c>
      <c r="I54" s="90" t="s">
        <v>66</v>
      </c>
      <c r="J54" s="76">
        <f t="shared" si="3"/>
        <v>22.32</v>
      </c>
      <c r="K54" s="89">
        <v>7.19</v>
      </c>
      <c r="L54" s="90" t="s">
        <v>66</v>
      </c>
      <c r="M54" s="74">
        <f t="shared" si="4"/>
        <v>7.19</v>
      </c>
      <c r="N54" s="89">
        <v>5.6</v>
      </c>
      <c r="O54" s="90" t="s">
        <v>66</v>
      </c>
      <c r="P54" s="74">
        <f t="shared" si="5"/>
        <v>5.6</v>
      </c>
    </row>
    <row r="55" spans="2:16">
      <c r="B55" s="89">
        <v>10</v>
      </c>
      <c r="C55" s="90" t="s">
        <v>63</v>
      </c>
      <c r="D55" s="118">
        <f t="shared" si="6"/>
        <v>2.5000000000000001E-4</v>
      </c>
      <c r="E55" s="91">
        <v>0.51790000000000003</v>
      </c>
      <c r="F55" s="92">
        <v>3.2749999999999999</v>
      </c>
      <c r="G55" s="88">
        <f t="shared" si="2"/>
        <v>3.7928999999999999</v>
      </c>
      <c r="H55" s="89">
        <v>24.16</v>
      </c>
      <c r="I55" s="90" t="s">
        <v>66</v>
      </c>
      <c r="J55" s="76">
        <f t="shared" si="3"/>
        <v>24.16</v>
      </c>
      <c r="K55" s="89">
        <v>7.7</v>
      </c>
      <c r="L55" s="90" t="s">
        <v>66</v>
      </c>
      <c r="M55" s="74">
        <f t="shared" si="4"/>
        <v>7.7</v>
      </c>
      <c r="N55" s="89">
        <v>6</v>
      </c>
      <c r="O55" s="90" t="s">
        <v>66</v>
      </c>
      <c r="P55" s="74">
        <f t="shared" si="5"/>
        <v>6</v>
      </c>
    </row>
    <row r="56" spans="2:16">
      <c r="B56" s="89">
        <v>11</v>
      </c>
      <c r="C56" s="90" t="s">
        <v>63</v>
      </c>
      <c r="D56" s="118">
        <f t="shared" si="6"/>
        <v>2.7499999999999996E-4</v>
      </c>
      <c r="E56" s="91">
        <v>0.54320000000000002</v>
      </c>
      <c r="F56" s="92">
        <v>3.2989999999999999</v>
      </c>
      <c r="G56" s="88">
        <f t="shared" si="2"/>
        <v>3.8422000000000001</v>
      </c>
      <c r="H56" s="89">
        <v>25.99</v>
      </c>
      <c r="I56" s="90" t="s">
        <v>66</v>
      </c>
      <c r="J56" s="76">
        <f t="shared" si="3"/>
        <v>25.99</v>
      </c>
      <c r="K56" s="89">
        <v>8.19</v>
      </c>
      <c r="L56" s="90" t="s">
        <v>66</v>
      </c>
      <c r="M56" s="74">
        <f t="shared" si="4"/>
        <v>8.19</v>
      </c>
      <c r="N56" s="89">
        <v>6.39</v>
      </c>
      <c r="O56" s="90" t="s">
        <v>66</v>
      </c>
      <c r="P56" s="74">
        <f t="shared" si="5"/>
        <v>6.39</v>
      </c>
    </row>
    <row r="57" spans="2:16">
      <c r="B57" s="89">
        <v>12</v>
      </c>
      <c r="C57" s="90" t="s">
        <v>63</v>
      </c>
      <c r="D57" s="118">
        <f t="shared" si="6"/>
        <v>3.0000000000000003E-4</v>
      </c>
      <c r="E57" s="91">
        <v>0.56740000000000002</v>
      </c>
      <c r="F57" s="92">
        <v>3.3180000000000001</v>
      </c>
      <c r="G57" s="88">
        <f t="shared" si="2"/>
        <v>3.8854000000000002</v>
      </c>
      <c r="H57" s="89">
        <v>27.8</v>
      </c>
      <c r="I57" s="90" t="s">
        <v>66</v>
      </c>
      <c r="J57" s="76">
        <f t="shared" si="3"/>
        <v>27.8</v>
      </c>
      <c r="K57" s="89">
        <v>8.68</v>
      </c>
      <c r="L57" s="90" t="s">
        <v>66</v>
      </c>
      <c r="M57" s="74">
        <f t="shared" si="4"/>
        <v>8.68</v>
      </c>
      <c r="N57" s="89">
        <v>6.78</v>
      </c>
      <c r="O57" s="90" t="s">
        <v>66</v>
      </c>
      <c r="P57" s="74">
        <f t="shared" si="5"/>
        <v>6.78</v>
      </c>
    </row>
    <row r="58" spans="2:16">
      <c r="B58" s="89">
        <v>13</v>
      </c>
      <c r="C58" s="90" t="s">
        <v>63</v>
      </c>
      <c r="D58" s="118">
        <f t="shared" si="6"/>
        <v>3.2499999999999999E-4</v>
      </c>
      <c r="E58" s="91">
        <v>0.59050000000000002</v>
      </c>
      <c r="F58" s="92">
        <v>3.3319999999999999</v>
      </c>
      <c r="G58" s="88">
        <f t="shared" si="2"/>
        <v>3.9224999999999999</v>
      </c>
      <c r="H58" s="89">
        <v>29.59</v>
      </c>
      <c r="I58" s="90" t="s">
        <v>66</v>
      </c>
      <c r="J58" s="76">
        <f t="shared" si="3"/>
        <v>29.59</v>
      </c>
      <c r="K58" s="89">
        <v>9.16</v>
      </c>
      <c r="L58" s="90" t="s">
        <v>66</v>
      </c>
      <c r="M58" s="74">
        <f t="shared" si="4"/>
        <v>9.16</v>
      </c>
      <c r="N58" s="89">
        <v>7.15</v>
      </c>
      <c r="O58" s="90" t="s">
        <v>66</v>
      </c>
      <c r="P58" s="74">
        <f t="shared" si="5"/>
        <v>7.15</v>
      </c>
    </row>
    <row r="59" spans="2:16">
      <c r="B59" s="89">
        <v>14</v>
      </c>
      <c r="C59" s="90" t="s">
        <v>63</v>
      </c>
      <c r="D59" s="118">
        <f t="shared" si="6"/>
        <v>3.5E-4</v>
      </c>
      <c r="E59" s="91">
        <v>0.61280000000000001</v>
      </c>
      <c r="F59" s="92">
        <v>3.3420000000000001</v>
      </c>
      <c r="G59" s="88">
        <f t="shared" si="2"/>
        <v>3.9548000000000001</v>
      </c>
      <c r="H59" s="89">
        <v>31.38</v>
      </c>
      <c r="I59" s="90" t="s">
        <v>66</v>
      </c>
      <c r="J59" s="76">
        <f t="shared" si="3"/>
        <v>31.38</v>
      </c>
      <c r="K59" s="89">
        <v>9.6300000000000008</v>
      </c>
      <c r="L59" s="90" t="s">
        <v>66</v>
      </c>
      <c r="M59" s="74">
        <f t="shared" si="4"/>
        <v>9.6300000000000008</v>
      </c>
      <c r="N59" s="89">
        <v>7.53</v>
      </c>
      <c r="O59" s="90" t="s">
        <v>66</v>
      </c>
      <c r="P59" s="74">
        <f t="shared" si="5"/>
        <v>7.53</v>
      </c>
    </row>
    <row r="60" spans="2:16">
      <c r="B60" s="89">
        <v>15</v>
      </c>
      <c r="C60" s="90" t="s">
        <v>63</v>
      </c>
      <c r="D60" s="118">
        <f t="shared" si="6"/>
        <v>3.7500000000000001E-4</v>
      </c>
      <c r="E60" s="91">
        <v>0.63429999999999997</v>
      </c>
      <c r="F60" s="92">
        <v>3.3490000000000002</v>
      </c>
      <c r="G60" s="88">
        <f t="shared" si="2"/>
        <v>3.9833000000000003</v>
      </c>
      <c r="H60" s="89">
        <v>33.15</v>
      </c>
      <c r="I60" s="90" t="s">
        <v>66</v>
      </c>
      <c r="J60" s="76">
        <f t="shared" si="3"/>
        <v>33.15</v>
      </c>
      <c r="K60" s="89">
        <v>10.1</v>
      </c>
      <c r="L60" s="90" t="s">
        <v>66</v>
      </c>
      <c r="M60" s="74">
        <f t="shared" si="4"/>
        <v>10.1</v>
      </c>
      <c r="N60" s="89">
        <v>7.89</v>
      </c>
      <c r="O60" s="90" t="s">
        <v>66</v>
      </c>
      <c r="P60" s="74">
        <f t="shared" si="5"/>
        <v>7.89</v>
      </c>
    </row>
    <row r="61" spans="2:16">
      <c r="B61" s="89">
        <v>16</v>
      </c>
      <c r="C61" s="90" t="s">
        <v>63</v>
      </c>
      <c r="D61" s="118">
        <f t="shared" si="6"/>
        <v>4.0000000000000002E-4</v>
      </c>
      <c r="E61" s="91">
        <v>0.65510000000000002</v>
      </c>
      <c r="F61" s="92">
        <v>3.3530000000000002</v>
      </c>
      <c r="G61" s="88">
        <f t="shared" si="2"/>
        <v>4.0081000000000007</v>
      </c>
      <c r="H61" s="89">
        <v>34.92</v>
      </c>
      <c r="I61" s="90" t="s">
        <v>66</v>
      </c>
      <c r="J61" s="76">
        <f t="shared" si="3"/>
        <v>34.92</v>
      </c>
      <c r="K61" s="89">
        <v>10.56</v>
      </c>
      <c r="L61" s="90" t="s">
        <v>66</v>
      </c>
      <c r="M61" s="74">
        <f t="shared" si="4"/>
        <v>10.56</v>
      </c>
      <c r="N61" s="89">
        <v>8.25</v>
      </c>
      <c r="O61" s="90" t="s">
        <v>66</v>
      </c>
      <c r="P61" s="74">
        <f t="shared" si="5"/>
        <v>8.25</v>
      </c>
    </row>
    <row r="62" spans="2:16">
      <c r="B62" s="89">
        <v>17</v>
      </c>
      <c r="C62" s="90" t="s">
        <v>63</v>
      </c>
      <c r="D62" s="118">
        <f t="shared" si="6"/>
        <v>4.2500000000000003E-4</v>
      </c>
      <c r="E62" s="91">
        <v>0.67530000000000001</v>
      </c>
      <c r="F62" s="92">
        <v>3.355</v>
      </c>
      <c r="G62" s="88">
        <f t="shared" si="2"/>
        <v>4.0303000000000004</v>
      </c>
      <c r="H62" s="89">
        <v>36.68</v>
      </c>
      <c r="I62" s="90" t="s">
        <v>66</v>
      </c>
      <c r="J62" s="76">
        <f t="shared" si="3"/>
        <v>36.68</v>
      </c>
      <c r="K62" s="89">
        <v>11.02</v>
      </c>
      <c r="L62" s="90" t="s">
        <v>66</v>
      </c>
      <c r="M62" s="74">
        <f t="shared" si="4"/>
        <v>11.02</v>
      </c>
      <c r="N62" s="89">
        <v>8.61</v>
      </c>
      <c r="O62" s="90" t="s">
        <v>66</v>
      </c>
      <c r="P62" s="74">
        <f t="shared" si="5"/>
        <v>8.61</v>
      </c>
    </row>
    <row r="63" spans="2:16">
      <c r="B63" s="89">
        <v>18</v>
      </c>
      <c r="C63" s="90" t="s">
        <v>63</v>
      </c>
      <c r="D63" s="118">
        <f t="shared" si="6"/>
        <v>4.4999999999999999E-4</v>
      </c>
      <c r="E63" s="91">
        <v>0.69489999999999996</v>
      </c>
      <c r="F63" s="92">
        <v>3.3540000000000001</v>
      </c>
      <c r="G63" s="88">
        <f t="shared" si="2"/>
        <v>4.0488999999999997</v>
      </c>
      <c r="H63" s="89">
        <v>38.43</v>
      </c>
      <c r="I63" s="90" t="s">
        <v>66</v>
      </c>
      <c r="J63" s="76">
        <f t="shared" si="3"/>
        <v>38.43</v>
      </c>
      <c r="K63" s="89">
        <v>11.47</v>
      </c>
      <c r="L63" s="90" t="s">
        <v>66</v>
      </c>
      <c r="M63" s="74">
        <f t="shared" si="4"/>
        <v>11.47</v>
      </c>
      <c r="N63" s="89">
        <v>8.9600000000000009</v>
      </c>
      <c r="O63" s="90" t="s">
        <v>66</v>
      </c>
      <c r="P63" s="74">
        <f t="shared" si="5"/>
        <v>8.9600000000000009</v>
      </c>
    </row>
    <row r="64" spans="2:16">
      <c r="B64" s="89">
        <v>20</v>
      </c>
      <c r="C64" s="90" t="s">
        <v>63</v>
      </c>
      <c r="D64" s="118">
        <f t="shared" si="6"/>
        <v>5.0000000000000001E-4</v>
      </c>
      <c r="E64" s="91">
        <v>0.73250000000000004</v>
      </c>
      <c r="F64" s="92">
        <v>3.3490000000000002</v>
      </c>
      <c r="G64" s="88">
        <f t="shared" si="2"/>
        <v>4.0815000000000001</v>
      </c>
      <c r="H64" s="89">
        <v>41.93</v>
      </c>
      <c r="I64" s="90" t="s">
        <v>66</v>
      </c>
      <c r="J64" s="76">
        <f t="shared" si="3"/>
        <v>41.93</v>
      </c>
      <c r="K64" s="89">
        <v>12.37</v>
      </c>
      <c r="L64" s="90" t="s">
        <v>66</v>
      </c>
      <c r="M64" s="74">
        <f t="shared" si="4"/>
        <v>12.37</v>
      </c>
      <c r="N64" s="89">
        <v>9.66</v>
      </c>
      <c r="O64" s="90" t="s">
        <v>66</v>
      </c>
      <c r="P64" s="74">
        <f t="shared" si="5"/>
        <v>9.66</v>
      </c>
    </row>
    <row r="65" spans="2:16">
      <c r="B65" s="89">
        <v>22.5</v>
      </c>
      <c r="C65" s="90" t="s">
        <v>63</v>
      </c>
      <c r="D65" s="118">
        <f t="shared" si="6"/>
        <v>5.6249999999999996E-4</v>
      </c>
      <c r="E65" s="91">
        <v>0.77690000000000003</v>
      </c>
      <c r="F65" s="92">
        <v>3.3359999999999999</v>
      </c>
      <c r="G65" s="88">
        <f t="shared" si="2"/>
        <v>4.1128999999999998</v>
      </c>
      <c r="H65" s="89">
        <v>46.29</v>
      </c>
      <c r="I65" s="90" t="s">
        <v>66</v>
      </c>
      <c r="J65" s="76">
        <f t="shared" si="3"/>
        <v>46.29</v>
      </c>
      <c r="K65" s="89">
        <v>13.47</v>
      </c>
      <c r="L65" s="90" t="s">
        <v>66</v>
      </c>
      <c r="M65" s="74">
        <f t="shared" si="4"/>
        <v>13.47</v>
      </c>
      <c r="N65" s="89">
        <v>10.51</v>
      </c>
      <c r="O65" s="90" t="s">
        <v>66</v>
      </c>
      <c r="P65" s="74">
        <f t="shared" si="5"/>
        <v>10.51</v>
      </c>
    </row>
    <row r="66" spans="2:16">
      <c r="B66" s="89">
        <v>25</v>
      </c>
      <c r="C66" s="90" t="s">
        <v>63</v>
      </c>
      <c r="D66" s="118">
        <f t="shared" si="6"/>
        <v>6.2500000000000001E-4</v>
      </c>
      <c r="E66" s="91">
        <v>0.81889999999999996</v>
      </c>
      <c r="F66" s="92">
        <v>3.3170000000000002</v>
      </c>
      <c r="G66" s="88">
        <f t="shared" si="2"/>
        <v>4.1359000000000004</v>
      </c>
      <c r="H66" s="89">
        <v>50.63</v>
      </c>
      <c r="I66" s="90" t="s">
        <v>66</v>
      </c>
      <c r="J66" s="76">
        <f t="shared" si="3"/>
        <v>50.63</v>
      </c>
      <c r="K66" s="89">
        <v>14.55</v>
      </c>
      <c r="L66" s="90" t="s">
        <v>66</v>
      </c>
      <c r="M66" s="74">
        <f t="shared" si="4"/>
        <v>14.55</v>
      </c>
      <c r="N66" s="89">
        <v>11.34</v>
      </c>
      <c r="O66" s="90" t="s">
        <v>66</v>
      </c>
      <c r="P66" s="74">
        <f t="shared" si="5"/>
        <v>11.34</v>
      </c>
    </row>
    <row r="67" spans="2:16">
      <c r="B67" s="89">
        <v>27.5</v>
      </c>
      <c r="C67" s="90" t="s">
        <v>63</v>
      </c>
      <c r="D67" s="118">
        <f t="shared" si="6"/>
        <v>6.8749999999999996E-4</v>
      </c>
      <c r="E67" s="91">
        <v>0.8589</v>
      </c>
      <c r="F67" s="92">
        <v>3.294</v>
      </c>
      <c r="G67" s="88">
        <f t="shared" si="2"/>
        <v>4.1528999999999998</v>
      </c>
      <c r="H67" s="89">
        <v>54.97</v>
      </c>
      <c r="I67" s="90" t="s">
        <v>66</v>
      </c>
      <c r="J67" s="76">
        <f t="shared" si="3"/>
        <v>54.97</v>
      </c>
      <c r="K67" s="89">
        <v>15.62</v>
      </c>
      <c r="L67" s="90" t="s">
        <v>66</v>
      </c>
      <c r="M67" s="74">
        <f t="shared" si="4"/>
        <v>15.62</v>
      </c>
      <c r="N67" s="89">
        <v>12.17</v>
      </c>
      <c r="O67" s="90" t="s">
        <v>66</v>
      </c>
      <c r="P67" s="74">
        <f t="shared" si="5"/>
        <v>12.17</v>
      </c>
    </row>
    <row r="68" spans="2:16">
      <c r="B68" s="89">
        <v>30</v>
      </c>
      <c r="C68" s="90" t="s">
        <v>63</v>
      </c>
      <c r="D68" s="118">
        <f t="shared" si="6"/>
        <v>7.5000000000000002E-4</v>
      </c>
      <c r="E68" s="91">
        <v>0.89710000000000001</v>
      </c>
      <c r="F68" s="92">
        <v>3.2690000000000001</v>
      </c>
      <c r="G68" s="88">
        <f t="shared" si="2"/>
        <v>4.1661000000000001</v>
      </c>
      <c r="H68" s="89">
        <v>59.31</v>
      </c>
      <c r="I68" s="90" t="s">
        <v>66</v>
      </c>
      <c r="J68" s="76">
        <f t="shared" si="3"/>
        <v>59.31</v>
      </c>
      <c r="K68" s="89">
        <v>16.670000000000002</v>
      </c>
      <c r="L68" s="90" t="s">
        <v>66</v>
      </c>
      <c r="M68" s="74">
        <f t="shared" si="4"/>
        <v>16.670000000000002</v>
      </c>
      <c r="N68" s="89">
        <v>12.98</v>
      </c>
      <c r="O68" s="90" t="s">
        <v>66</v>
      </c>
      <c r="P68" s="74">
        <f t="shared" si="5"/>
        <v>12.98</v>
      </c>
    </row>
    <row r="69" spans="2:16">
      <c r="B69" s="89">
        <v>32.5</v>
      </c>
      <c r="C69" s="90" t="s">
        <v>63</v>
      </c>
      <c r="D69" s="118">
        <f t="shared" si="6"/>
        <v>8.1250000000000007E-4</v>
      </c>
      <c r="E69" s="91">
        <v>0.93369999999999997</v>
      </c>
      <c r="F69" s="92">
        <v>3.2410000000000001</v>
      </c>
      <c r="G69" s="88">
        <f t="shared" si="2"/>
        <v>4.1746999999999996</v>
      </c>
      <c r="H69" s="89">
        <v>63.65</v>
      </c>
      <c r="I69" s="90" t="s">
        <v>66</v>
      </c>
      <c r="J69" s="76">
        <f t="shared" si="3"/>
        <v>63.65</v>
      </c>
      <c r="K69" s="89">
        <v>17.71</v>
      </c>
      <c r="L69" s="90" t="s">
        <v>66</v>
      </c>
      <c r="M69" s="74">
        <f t="shared" si="4"/>
        <v>17.71</v>
      </c>
      <c r="N69" s="89">
        <v>13.79</v>
      </c>
      <c r="O69" s="90" t="s">
        <v>66</v>
      </c>
      <c r="P69" s="74">
        <f t="shared" si="5"/>
        <v>13.79</v>
      </c>
    </row>
    <row r="70" spans="2:16">
      <c r="B70" s="89">
        <v>35</v>
      </c>
      <c r="C70" s="90" t="s">
        <v>63</v>
      </c>
      <c r="D70" s="118">
        <f t="shared" si="6"/>
        <v>8.7500000000000013E-4</v>
      </c>
      <c r="E70" s="91">
        <v>0.96899999999999997</v>
      </c>
      <c r="F70" s="92">
        <v>3.2130000000000001</v>
      </c>
      <c r="G70" s="88">
        <f t="shared" si="2"/>
        <v>4.1820000000000004</v>
      </c>
      <c r="H70" s="89">
        <v>67.989999999999995</v>
      </c>
      <c r="I70" s="90" t="s">
        <v>66</v>
      </c>
      <c r="J70" s="76">
        <f t="shared" si="3"/>
        <v>67.989999999999995</v>
      </c>
      <c r="K70" s="89">
        <v>18.73</v>
      </c>
      <c r="L70" s="90" t="s">
        <v>66</v>
      </c>
      <c r="M70" s="74">
        <f t="shared" si="4"/>
        <v>18.73</v>
      </c>
      <c r="N70" s="89">
        <v>14.58</v>
      </c>
      <c r="O70" s="90" t="s">
        <v>66</v>
      </c>
      <c r="P70" s="74">
        <f t="shared" si="5"/>
        <v>14.58</v>
      </c>
    </row>
    <row r="71" spans="2:16">
      <c r="B71" s="89">
        <v>37.5</v>
      </c>
      <c r="C71" s="90" t="s">
        <v>63</v>
      </c>
      <c r="D71" s="118">
        <f t="shared" si="6"/>
        <v>9.3749999999999997E-4</v>
      </c>
      <c r="E71" s="91">
        <v>1.0029999999999999</v>
      </c>
      <c r="F71" s="92">
        <v>3.1829999999999998</v>
      </c>
      <c r="G71" s="88">
        <f t="shared" si="2"/>
        <v>4.1859999999999999</v>
      </c>
      <c r="H71" s="89">
        <v>72.33</v>
      </c>
      <c r="I71" s="90" t="s">
        <v>66</v>
      </c>
      <c r="J71" s="76">
        <f t="shared" si="3"/>
        <v>72.33</v>
      </c>
      <c r="K71" s="89">
        <v>19.75</v>
      </c>
      <c r="L71" s="90" t="s">
        <v>66</v>
      </c>
      <c r="M71" s="74">
        <f t="shared" si="4"/>
        <v>19.75</v>
      </c>
      <c r="N71" s="89">
        <v>15.37</v>
      </c>
      <c r="O71" s="90" t="s">
        <v>66</v>
      </c>
      <c r="P71" s="74">
        <f t="shared" si="5"/>
        <v>15.37</v>
      </c>
    </row>
    <row r="72" spans="2:16">
      <c r="B72" s="89">
        <v>40</v>
      </c>
      <c r="C72" s="90" t="s">
        <v>63</v>
      </c>
      <c r="D72" s="118">
        <f t="shared" si="6"/>
        <v>1E-3</v>
      </c>
      <c r="E72" s="91">
        <v>1.036</v>
      </c>
      <c r="F72" s="92">
        <v>3.153</v>
      </c>
      <c r="G72" s="88">
        <f t="shared" si="2"/>
        <v>4.1890000000000001</v>
      </c>
      <c r="H72" s="89">
        <v>76.69</v>
      </c>
      <c r="I72" s="90" t="s">
        <v>66</v>
      </c>
      <c r="J72" s="76">
        <f t="shared" si="3"/>
        <v>76.69</v>
      </c>
      <c r="K72" s="89">
        <v>20.75</v>
      </c>
      <c r="L72" s="90" t="s">
        <v>66</v>
      </c>
      <c r="M72" s="74">
        <f t="shared" si="4"/>
        <v>20.75</v>
      </c>
      <c r="N72" s="89">
        <v>16.149999999999999</v>
      </c>
      <c r="O72" s="90" t="s">
        <v>66</v>
      </c>
      <c r="P72" s="74">
        <f t="shared" si="5"/>
        <v>16.149999999999999</v>
      </c>
    </row>
    <row r="73" spans="2:16">
      <c r="B73" s="89">
        <v>45</v>
      </c>
      <c r="C73" s="90" t="s">
        <v>63</v>
      </c>
      <c r="D73" s="118">
        <f t="shared" si="6"/>
        <v>1.1249999999999999E-3</v>
      </c>
      <c r="E73" s="91">
        <v>1.099</v>
      </c>
      <c r="F73" s="92">
        <v>3.093</v>
      </c>
      <c r="G73" s="88">
        <f t="shared" si="2"/>
        <v>4.1920000000000002</v>
      </c>
      <c r="H73" s="89">
        <v>85.42</v>
      </c>
      <c r="I73" s="90" t="s">
        <v>66</v>
      </c>
      <c r="J73" s="76">
        <f t="shared" si="3"/>
        <v>85.42</v>
      </c>
      <c r="K73" s="89">
        <v>22.74</v>
      </c>
      <c r="L73" s="90" t="s">
        <v>66</v>
      </c>
      <c r="M73" s="74">
        <f t="shared" si="4"/>
        <v>22.74</v>
      </c>
      <c r="N73" s="89">
        <v>17.7</v>
      </c>
      <c r="O73" s="90" t="s">
        <v>66</v>
      </c>
      <c r="P73" s="74">
        <f t="shared" si="5"/>
        <v>17.7</v>
      </c>
    </row>
    <row r="74" spans="2:16">
      <c r="B74" s="89">
        <v>50</v>
      </c>
      <c r="C74" s="90" t="s">
        <v>63</v>
      </c>
      <c r="D74" s="118">
        <f t="shared" si="6"/>
        <v>1.25E-3</v>
      </c>
      <c r="E74" s="91">
        <v>1.1579999999999999</v>
      </c>
      <c r="F74" s="92">
        <v>3.032</v>
      </c>
      <c r="G74" s="88">
        <f t="shared" si="2"/>
        <v>4.1899999999999995</v>
      </c>
      <c r="H74" s="89">
        <v>94.19</v>
      </c>
      <c r="I74" s="90" t="s">
        <v>66</v>
      </c>
      <c r="J74" s="76">
        <f t="shared" si="3"/>
        <v>94.19</v>
      </c>
      <c r="K74" s="89">
        <v>24.69</v>
      </c>
      <c r="L74" s="90" t="s">
        <v>66</v>
      </c>
      <c r="M74" s="74">
        <f t="shared" si="4"/>
        <v>24.69</v>
      </c>
      <c r="N74" s="89">
        <v>19.23</v>
      </c>
      <c r="O74" s="90" t="s">
        <v>66</v>
      </c>
      <c r="P74" s="74">
        <f t="shared" si="5"/>
        <v>19.23</v>
      </c>
    </row>
    <row r="75" spans="2:16">
      <c r="B75" s="89">
        <v>55</v>
      </c>
      <c r="C75" s="90" t="s">
        <v>63</v>
      </c>
      <c r="D75" s="118">
        <f t="shared" si="6"/>
        <v>1.3749999999999999E-3</v>
      </c>
      <c r="E75" s="91">
        <v>1.2150000000000001</v>
      </c>
      <c r="F75" s="92">
        <v>2.9729999999999999</v>
      </c>
      <c r="G75" s="88">
        <f t="shared" si="2"/>
        <v>4.1879999999999997</v>
      </c>
      <c r="H75" s="89">
        <v>102.99</v>
      </c>
      <c r="I75" s="90" t="s">
        <v>66</v>
      </c>
      <c r="J75" s="76">
        <f t="shared" si="3"/>
        <v>102.99</v>
      </c>
      <c r="K75" s="89">
        <v>26.61</v>
      </c>
      <c r="L75" s="90" t="s">
        <v>66</v>
      </c>
      <c r="M75" s="74">
        <f t="shared" si="4"/>
        <v>26.61</v>
      </c>
      <c r="N75" s="89">
        <v>20.75</v>
      </c>
      <c r="O75" s="90" t="s">
        <v>66</v>
      </c>
      <c r="P75" s="74">
        <f t="shared" si="5"/>
        <v>20.75</v>
      </c>
    </row>
    <row r="76" spans="2:16">
      <c r="B76" s="89">
        <v>60</v>
      </c>
      <c r="C76" s="90" t="s">
        <v>63</v>
      </c>
      <c r="D76" s="118">
        <f t="shared" si="6"/>
        <v>1.5E-3</v>
      </c>
      <c r="E76" s="91">
        <v>1.2689999999999999</v>
      </c>
      <c r="F76" s="92">
        <v>2.915</v>
      </c>
      <c r="G76" s="88">
        <f t="shared" si="2"/>
        <v>4.1840000000000002</v>
      </c>
      <c r="H76" s="89">
        <v>111.82</v>
      </c>
      <c r="I76" s="90" t="s">
        <v>66</v>
      </c>
      <c r="J76" s="76">
        <f t="shared" si="3"/>
        <v>111.82</v>
      </c>
      <c r="K76" s="89">
        <v>28.5</v>
      </c>
      <c r="L76" s="90" t="s">
        <v>66</v>
      </c>
      <c r="M76" s="74">
        <f t="shared" si="4"/>
        <v>28.5</v>
      </c>
      <c r="N76" s="89">
        <v>22.25</v>
      </c>
      <c r="O76" s="90" t="s">
        <v>66</v>
      </c>
      <c r="P76" s="74">
        <f t="shared" si="5"/>
        <v>22.25</v>
      </c>
    </row>
    <row r="77" spans="2:16">
      <c r="B77" s="89">
        <v>65</v>
      </c>
      <c r="C77" s="90" t="s">
        <v>63</v>
      </c>
      <c r="D77" s="118">
        <f t="shared" si="6"/>
        <v>1.6250000000000001E-3</v>
      </c>
      <c r="E77" s="91">
        <v>1.32</v>
      </c>
      <c r="F77" s="92">
        <v>2.859</v>
      </c>
      <c r="G77" s="88">
        <f t="shared" si="2"/>
        <v>4.1790000000000003</v>
      </c>
      <c r="H77" s="89">
        <v>120.69</v>
      </c>
      <c r="I77" s="90" t="s">
        <v>66</v>
      </c>
      <c r="J77" s="76">
        <f t="shared" si="3"/>
        <v>120.69</v>
      </c>
      <c r="K77" s="89">
        <v>30.36</v>
      </c>
      <c r="L77" s="90" t="s">
        <v>66</v>
      </c>
      <c r="M77" s="74">
        <f t="shared" si="4"/>
        <v>30.36</v>
      </c>
      <c r="N77" s="89">
        <v>23.75</v>
      </c>
      <c r="O77" s="90" t="s">
        <v>66</v>
      </c>
      <c r="P77" s="74">
        <f t="shared" si="5"/>
        <v>23.75</v>
      </c>
    </row>
    <row r="78" spans="2:16">
      <c r="B78" s="89">
        <v>70</v>
      </c>
      <c r="C78" s="90" t="s">
        <v>63</v>
      </c>
      <c r="D78" s="118">
        <f t="shared" si="6"/>
        <v>1.7500000000000003E-3</v>
      </c>
      <c r="E78" s="91">
        <v>1.37</v>
      </c>
      <c r="F78" s="92">
        <v>2.8050000000000002</v>
      </c>
      <c r="G78" s="88">
        <f t="shared" si="2"/>
        <v>4.1750000000000007</v>
      </c>
      <c r="H78" s="89">
        <v>129.6</v>
      </c>
      <c r="I78" s="90" t="s">
        <v>66</v>
      </c>
      <c r="J78" s="76">
        <f t="shared" si="3"/>
        <v>129.6</v>
      </c>
      <c r="K78" s="89">
        <v>32.200000000000003</v>
      </c>
      <c r="L78" s="90" t="s">
        <v>66</v>
      </c>
      <c r="M78" s="74">
        <f t="shared" si="4"/>
        <v>32.200000000000003</v>
      </c>
      <c r="N78" s="89">
        <v>25.23</v>
      </c>
      <c r="O78" s="90" t="s">
        <v>66</v>
      </c>
      <c r="P78" s="74">
        <f t="shared" si="5"/>
        <v>25.23</v>
      </c>
    </row>
    <row r="79" spans="2:16">
      <c r="B79" s="89">
        <v>80</v>
      </c>
      <c r="C79" s="90" t="s">
        <v>63</v>
      </c>
      <c r="D79" s="118">
        <f t="shared" si="6"/>
        <v>2E-3</v>
      </c>
      <c r="E79" s="91">
        <v>1.4650000000000001</v>
      </c>
      <c r="F79" s="92">
        <v>2.702</v>
      </c>
      <c r="G79" s="88">
        <f t="shared" si="2"/>
        <v>4.1669999999999998</v>
      </c>
      <c r="H79" s="89">
        <v>147.5</v>
      </c>
      <c r="I79" s="90" t="s">
        <v>66</v>
      </c>
      <c r="J79" s="76">
        <f t="shared" si="3"/>
        <v>147.5</v>
      </c>
      <c r="K79" s="89">
        <v>35.81</v>
      </c>
      <c r="L79" s="90" t="s">
        <v>66</v>
      </c>
      <c r="M79" s="74">
        <f t="shared" si="4"/>
        <v>35.81</v>
      </c>
      <c r="N79" s="89">
        <v>28.17</v>
      </c>
      <c r="O79" s="90" t="s">
        <v>66</v>
      </c>
      <c r="P79" s="74">
        <f t="shared" si="5"/>
        <v>28.17</v>
      </c>
    </row>
    <row r="80" spans="2:16">
      <c r="B80" s="89">
        <v>90</v>
      </c>
      <c r="C80" s="90" t="s">
        <v>63</v>
      </c>
      <c r="D80" s="118">
        <f t="shared" si="6"/>
        <v>2.2499999999999998E-3</v>
      </c>
      <c r="E80" s="91">
        <v>1.5660000000000001</v>
      </c>
      <c r="F80" s="92">
        <v>2.6070000000000002</v>
      </c>
      <c r="G80" s="88">
        <f t="shared" si="2"/>
        <v>4.173</v>
      </c>
      <c r="H80" s="89">
        <v>165.48</v>
      </c>
      <c r="I80" s="90" t="s">
        <v>66</v>
      </c>
      <c r="J80" s="76">
        <f t="shared" si="3"/>
        <v>165.48</v>
      </c>
      <c r="K80" s="89">
        <v>39.31</v>
      </c>
      <c r="L80" s="90" t="s">
        <v>66</v>
      </c>
      <c r="M80" s="74">
        <f t="shared" si="4"/>
        <v>39.31</v>
      </c>
      <c r="N80" s="89">
        <v>31.09</v>
      </c>
      <c r="O80" s="90" t="s">
        <v>66</v>
      </c>
      <c r="P80" s="74">
        <f t="shared" si="5"/>
        <v>31.09</v>
      </c>
    </row>
    <row r="81" spans="2:16">
      <c r="B81" s="89">
        <v>100</v>
      </c>
      <c r="C81" s="90" t="s">
        <v>63</v>
      </c>
      <c r="D81" s="118">
        <f t="shared" si="6"/>
        <v>2.5000000000000001E-3</v>
      </c>
      <c r="E81" s="91">
        <v>1.651</v>
      </c>
      <c r="F81" s="92">
        <v>2.5190000000000001</v>
      </c>
      <c r="G81" s="88">
        <f t="shared" si="2"/>
        <v>4.17</v>
      </c>
      <c r="H81" s="89">
        <v>183.53</v>
      </c>
      <c r="I81" s="90" t="s">
        <v>66</v>
      </c>
      <c r="J81" s="76">
        <f t="shared" si="3"/>
        <v>183.53</v>
      </c>
      <c r="K81" s="89">
        <v>42.71</v>
      </c>
      <c r="L81" s="90" t="s">
        <v>66</v>
      </c>
      <c r="M81" s="74">
        <f t="shared" si="4"/>
        <v>42.71</v>
      </c>
      <c r="N81" s="89">
        <v>33.97</v>
      </c>
      <c r="O81" s="90" t="s">
        <v>66</v>
      </c>
      <c r="P81" s="74">
        <f t="shared" si="5"/>
        <v>33.97</v>
      </c>
    </row>
    <row r="82" spans="2:16">
      <c r="B82" s="89">
        <v>110</v>
      </c>
      <c r="C82" s="90" t="s">
        <v>63</v>
      </c>
      <c r="D82" s="118">
        <f t="shared" si="6"/>
        <v>2.7499999999999998E-3</v>
      </c>
      <c r="E82" s="91">
        <v>1.7250000000000001</v>
      </c>
      <c r="F82" s="92">
        <v>2.4369999999999998</v>
      </c>
      <c r="G82" s="88">
        <f t="shared" si="2"/>
        <v>4.1619999999999999</v>
      </c>
      <c r="H82" s="89">
        <v>201.67</v>
      </c>
      <c r="I82" s="90" t="s">
        <v>66</v>
      </c>
      <c r="J82" s="76">
        <f t="shared" si="3"/>
        <v>201.67</v>
      </c>
      <c r="K82" s="89">
        <v>46.01</v>
      </c>
      <c r="L82" s="90" t="s">
        <v>66</v>
      </c>
      <c r="M82" s="74">
        <f t="shared" si="4"/>
        <v>46.01</v>
      </c>
      <c r="N82" s="89">
        <v>36.82</v>
      </c>
      <c r="O82" s="90" t="s">
        <v>66</v>
      </c>
      <c r="P82" s="74">
        <f t="shared" si="5"/>
        <v>36.82</v>
      </c>
    </row>
    <row r="83" spans="2:16">
      <c r="B83" s="89">
        <v>120</v>
      </c>
      <c r="C83" s="90" t="s">
        <v>63</v>
      </c>
      <c r="D83" s="118">
        <f t="shared" si="6"/>
        <v>3.0000000000000001E-3</v>
      </c>
      <c r="E83" s="91">
        <v>1.7909999999999999</v>
      </c>
      <c r="F83" s="92">
        <v>2.3610000000000002</v>
      </c>
      <c r="G83" s="88">
        <f t="shared" si="2"/>
        <v>4.1520000000000001</v>
      </c>
      <c r="H83" s="89">
        <v>219.89</v>
      </c>
      <c r="I83" s="90" t="s">
        <v>66</v>
      </c>
      <c r="J83" s="76">
        <f t="shared" si="3"/>
        <v>219.89</v>
      </c>
      <c r="K83" s="89">
        <v>49.24</v>
      </c>
      <c r="L83" s="90" t="s">
        <v>66</v>
      </c>
      <c r="M83" s="74">
        <f t="shared" si="4"/>
        <v>49.24</v>
      </c>
      <c r="N83" s="89">
        <v>39.65</v>
      </c>
      <c r="O83" s="90" t="s">
        <v>66</v>
      </c>
      <c r="P83" s="74">
        <f t="shared" si="5"/>
        <v>39.65</v>
      </c>
    </row>
    <row r="84" spans="2:16">
      <c r="B84" s="89">
        <v>130</v>
      </c>
      <c r="C84" s="90" t="s">
        <v>63</v>
      </c>
      <c r="D84" s="118">
        <f t="shared" si="6"/>
        <v>3.2500000000000003E-3</v>
      </c>
      <c r="E84" s="91">
        <v>1.851</v>
      </c>
      <c r="F84" s="92">
        <v>2.2909999999999999</v>
      </c>
      <c r="G84" s="88">
        <f t="shared" si="2"/>
        <v>4.1419999999999995</v>
      </c>
      <c r="H84" s="89">
        <v>238.22</v>
      </c>
      <c r="I84" s="90" t="s">
        <v>66</v>
      </c>
      <c r="J84" s="76">
        <f t="shared" si="3"/>
        <v>238.22</v>
      </c>
      <c r="K84" s="89">
        <v>52.4</v>
      </c>
      <c r="L84" s="90" t="s">
        <v>66</v>
      </c>
      <c r="M84" s="74">
        <f t="shared" si="4"/>
        <v>52.4</v>
      </c>
      <c r="N84" s="89">
        <v>42.45</v>
      </c>
      <c r="O84" s="90" t="s">
        <v>66</v>
      </c>
      <c r="P84" s="74">
        <f t="shared" si="5"/>
        <v>42.45</v>
      </c>
    </row>
    <row r="85" spans="2:16">
      <c r="B85" s="89">
        <v>140</v>
      </c>
      <c r="C85" s="90" t="s">
        <v>63</v>
      </c>
      <c r="D85" s="118">
        <f t="shared" si="6"/>
        <v>3.5000000000000005E-3</v>
      </c>
      <c r="E85" s="91">
        <v>1.907</v>
      </c>
      <c r="F85" s="92">
        <v>2.2250000000000001</v>
      </c>
      <c r="G85" s="88">
        <f t="shared" ref="G85:G148" si="7">E85+F85</f>
        <v>4.1319999999999997</v>
      </c>
      <c r="H85" s="89">
        <v>256.64</v>
      </c>
      <c r="I85" s="90" t="s">
        <v>66</v>
      </c>
      <c r="J85" s="76">
        <f t="shared" si="3"/>
        <v>256.64</v>
      </c>
      <c r="K85" s="89">
        <v>55.5</v>
      </c>
      <c r="L85" s="90" t="s">
        <v>66</v>
      </c>
      <c r="M85" s="74">
        <f t="shared" si="4"/>
        <v>55.5</v>
      </c>
      <c r="N85" s="89">
        <v>45.23</v>
      </c>
      <c r="O85" s="90" t="s">
        <v>66</v>
      </c>
      <c r="P85" s="74">
        <f t="shared" si="5"/>
        <v>45.23</v>
      </c>
    </row>
    <row r="86" spans="2:16">
      <c r="B86" s="89">
        <v>150</v>
      </c>
      <c r="C86" s="90" t="s">
        <v>63</v>
      </c>
      <c r="D86" s="118">
        <f t="shared" si="6"/>
        <v>3.7499999999999999E-3</v>
      </c>
      <c r="E86" s="91">
        <v>1.96</v>
      </c>
      <c r="F86" s="92">
        <v>2.1629999999999998</v>
      </c>
      <c r="G86" s="88">
        <f t="shared" si="7"/>
        <v>4.1229999999999993</v>
      </c>
      <c r="H86" s="89">
        <v>275.14999999999998</v>
      </c>
      <c r="I86" s="90" t="s">
        <v>66</v>
      </c>
      <c r="J86" s="76">
        <f t="shared" ref="J86:J100" si="8">H86</f>
        <v>275.14999999999998</v>
      </c>
      <c r="K86" s="89">
        <v>58.53</v>
      </c>
      <c r="L86" s="90" t="s">
        <v>66</v>
      </c>
      <c r="M86" s="74">
        <f t="shared" ref="M86:M149" si="9">K86</f>
        <v>58.53</v>
      </c>
      <c r="N86" s="89">
        <v>48</v>
      </c>
      <c r="O86" s="90" t="s">
        <v>66</v>
      </c>
      <c r="P86" s="74">
        <f t="shared" si="5"/>
        <v>48</v>
      </c>
    </row>
    <row r="87" spans="2:16">
      <c r="B87" s="89">
        <v>160</v>
      </c>
      <c r="C87" s="90" t="s">
        <v>63</v>
      </c>
      <c r="D87" s="118">
        <f t="shared" si="6"/>
        <v>4.0000000000000001E-3</v>
      </c>
      <c r="E87" s="91">
        <v>2.0099999999999998</v>
      </c>
      <c r="F87" s="92">
        <v>2.105</v>
      </c>
      <c r="G87" s="88">
        <f t="shared" si="7"/>
        <v>4.1150000000000002</v>
      </c>
      <c r="H87" s="89">
        <v>293.73</v>
      </c>
      <c r="I87" s="90" t="s">
        <v>66</v>
      </c>
      <c r="J87" s="76">
        <f t="shared" si="8"/>
        <v>293.73</v>
      </c>
      <c r="K87" s="89">
        <v>61.5</v>
      </c>
      <c r="L87" s="90" t="s">
        <v>66</v>
      </c>
      <c r="M87" s="74">
        <f t="shared" si="9"/>
        <v>61.5</v>
      </c>
      <c r="N87" s="89">
        <v>50.74</v>
      </c>
      <c r="O87" s="90" t="s">
        <v>66</v>
      </c>
      <c r="P87" s="74">
        <f t="shared" si="5"/>
        <v>50.74</v>
      </c>
    </row>
    <row r="88" spans="2:16">
      <c r="B88" s="89">
        <v>170</v>
      </c>
      <c r="C88" s="90" t="s">
        <v>63</v>
      </c>
      <c r="D88" s="118">
        <f t="shared" si="6"/>
        <v>4.2500000000000003E-3</v>
      </c>
      <c r="E88" s="91">
        <v>2.0579999999999998</v>
      </c>
      <c r="F88" s="92">
        <v>2.0510000000000002</v>
      </c>
      <c r="G88" s="88">
        <f t="shared" si="7"/>
        <v>4.109</v>
      </c>
      <c r="H88" s="89">
        <v>312.38</v>
      </c>
      <c r="I88" s="90" t="s">
        <v>66</v>
      </c>
      <c r="J88" s="76">
        <f t="shared" si="8"/>
        <v>312.38</v>
      </c>
      <c r="K88" s="89">
        <v>64.42</v>
      </c>
      <c r="L88" s="90" t="s">
        <v>66</v>
      </c>
      <c r="M88" s="74">
        <f t="shared" si="9"/>
        <v>64.42</v>
      </c>
      <c r="N88" s="89">
        <v>53.47</v>
      </c>
      <c r="O88" s="90" t="s">
        <v>66</v>
      </c>
      <c r="P88" s="74">
        <f t="shared" si="5"/>
        <v>53.47</v>
      </c>
    </row>
    <row r="89" spans="2:16">
      <c r="B89" s="89">
        <v>180</v>
      </c>
      <c r="C89" s="90" t="s">
        <v>63</v>
      </c>
      <c r="D89" s="118">
        <f t="shared" si="6"/>
        <v>4.4999999999999997E-3</v>
      </c>
      <c r="E89" s="91">
        <v>2.1040000000000001</v>
      </c>
      <c r="F89" s="92">
        <v>2</v>
      </c>
      <c r="G89" s="88">
        <f t="shared" si="7"/>
        <v>4.1040000000000001</v>
      </c>
      <c r="H89" s="89">
        <v>331.1</v>
      </c>
      <c r="I89" s="90" t="s">
        <v>66</v>
      </c>
      <c r="J89" s="76">
        <f t="shared" si="8"/>
        <v>331.1</v>
      </c>
      <c r="K89" s="89">
        <v>67.28</v>
      </c>
      <c r="L89" s="90" t="s">
        <v>66</v>
      </c>
      <c r="M89" s="74">
        <f t="shared" si="9"/>
        <v>67.28</v>
      </c>
      <c r="N89" s="89">
        <v>56.18</v>
      </c>
      <c r="O89" s="90" t="s">
        <v>66</v>
      </c>
      <c r="P89" s="74">
        <f t="shared" si="5"/>
        <v>56.18</v>
      </c>
    </row>
    <row r="90" spans="2:16">
      <c r="B90" s="89">
        <v>200</v>
      </c>
      <c r="C90" s="90" t="s">
        <v>63</v>
      </c>
      <c r="D90" s="118">
        <f t="shared" si="6"/>
        <v>5.0000000000000001E-3</v>
      </c>
      <c r="E90" s="91">
        <v>2.1930000000000001</v>
      </c>
      <c r="F90" s="92">
        <v>1.907</v>
      </c>
      <c r="G90" s="88">
        <f t="shared" si="7"/>
        <v>4.0999999999999996</v>
      </c>
      <c r="H90" s="89">
        <v>368.68</v>
      </c>
      <c r="I90" s="90" t="s">
        <v>66</v>
      </c>
      <c r="J90" s="76">
        <f t="shared" si="8"/>
        <v>368.68</v>
      </c>
      <c r="K90" s="89">
        <v>72.930000000000007</v>
      </c>
      <c r="L90" s="90" t="s">
        <v>66</v>
      </c>
      <c r="M90" s="74">
        <f t="shared" si="9"/>
        <v>72.930000000000007</v>
      </c>
      <c r="N90" s="89">
        <v>61.55</v>
      </c>
      <c r="O90" s="90" t="s">
        <v>66</v>
      </c>
      <c r="P90" s="74">
        <f t="shared" si="5"/>
        <v>61.55</v>
      </c>
    </row>
    <row r="91" spans="2:16">
      <c r="B91" s="89">
        <v>225</v>
      </c>
      <c r="C91" s="90" t="s">
        <v>63</v>
      </c>
      <c r="D91" s="118">
        <f t="shared" si="6"/>
        <v>5.6249999999999998E-3</v>
      </c>
      <c r="E91" s="91">
        <v>2.2989999999999999</v>
      </c>
      <c r="F91" s="92">
        <v>1.8029999999999999</v>
      </c>
      <c r="G91" s="88">
        <f t="shared" si="7"/>
        <v>4.1020000000000003</v>
      </c>
      <c r="H91" s="89">
        <v>415.83</v>
      </c>
      <c r="I91" s="90" t="s">
        <v>66</v>
      </c>
      <c r="J91" s="76">
        <f t="shared" si="8"/>
        <v>415.83</v>
      </c>
      <c r="K91" s="89">
        <v>79.739999999999995</v>
      </c>
      <c r="L91" s="90" t="s">
        <v>66</v>
      </c>
      <c r="M91" s="74">
        <f t="shared" si="9"/>
        <v>79.739999999999995</v>
      </c>
      <c r="N91" s="89">
        <v>68.17</v>
      </c>
      <c r="O91" s="90" t="s">
        <v>66</v>
      </c>
      <c r="P91" s="74">
        <f t="shared" si="5"/>
        <v>68.17</v>
      </c>
    </row>
    <row r="92" spans="2:16">
      <c r="B92" s="89">
        <v>250</v>
      </c>
      <c r="C92" s="90" t="s">
        <v>63</v>
      </c>
      <c r="D92" s="118">
        <f t="shared" si="6"/>
        <v>6.2500000000000003E-3</v>
      </c>
      <c r="E92" s="91">
        <v>2.4</v>
      </c>
      <c r="F92" s="92">
        <v>1.712</v>
      </c>
      <c r="G92" s="88">
        <f t="shared" si="7"/>
        <v>4.1120000000000001</v>
      </c>
      <c r="H92" s="89">
        <v>463.08</v>
      </c>
      <c r="I92" s="90" t="s">
        <v>66</v>
      </c>
      <c r="J92" s="76">
        <f t="shared" si="8"/>
        <v>463.08</v>
      </c>
      <c r="K92" s="89">
        <v>86.24</v>
      </c>
      <c r="L92" s="90" t="s">
        <v>66</v>
      </c>
      <c r="M92" s="74">
        <f t="shared" si="9"/>
        <v>86.24</v>
      </c>
      <c r="N92" s="89">
        <v>74.67</v>
      </c>
      <c r="O92" s="90" t="s">
        <v>66</v>
      </c>
      <c r="P92" s="74">
        <f t="shared" ref="P92:P155" si="10">N92</f>
        <v>74.67</v>
      </c>
    </row>
    <row r="93" spans="2:16">
      <c r="B93" s="89">
        <v>275</v>
      </c>
      <c r="C93" s="90" t="s">
        <v>63</v>
      </c>
      <c r="D93" s="118">
        <f t="shared" si="6"/>
        <v>6.8750000000000009E-3</v>
      </c>
      <c r="E93" s="91">
        <v>2.4969999999999999</v>
      </c>
      <c r="F93" s="92">
        <v>1.631</v>
      </c>
      <c r="G93" s="88">
        <f t="shared" si="7"/>
        <v>4.1280000000000001</v>
      </c>
      <c r="H93" s="89">
        <v>510.32</v>
      </c>
      <c r="I93" s="90" t="s">
        <v>66</v>
      </c>
      <c r="J93" s="76">
        <f t="shared" si="8"/>
        <v>510.32</v>
      </c>
      <c r="K93" s="89">
        <v>92.44</v>
      </c>
      <c r="L93" s="90" t="s">
        <v>66</v>
      </c>
      <c r="M93" s="74">
        <f t="shared" si="9"/>
        <v>92.44</v>
      </c>
      <c r="N93" s="89">
        <v>81.05</v>
      </c>
      <c r="O93" s="90" t="s">
        <v>66</v>
      </c>
      <c r="P93" s="74">
        <f t="shared" si="10"/>
        <v>81.05</v>
      </c>
    </row>
    <row r="94" spans="2:16">
      <c r="B94" s="89">
        <v>300</v>
      </c>
      <c r="C94" s="90" t="s">
        <v>63</v>
      </c>
      <c r="D94" s="118">
        <f t="shared" ref="D94:D106" si="11">B94/1000/$C$5</f>
        <v>7.4999999999999997E-3</v>
      </c>
      <c r="E94" s="91">
        <v>2.5920000000000001</v>
      </c>
      <c r="F94" s="92">
        <v>1.5589999999999999</v>
      </c>
      <c r="G94" s="88">
        <f t="shared" si="7"/>
        <v>4.1509999999999998</v>
      </c>
      <c r="H94" s="89">
        <v>557.46</v>
      </c>
      <c r="I94" s="90" t="s">
        <v>66</v>
      </c>
      <c r="J94" s="76">
        <f t="shared" si="8"/>
        <v>557.46</v>
      </c>
      <c r="K94" s="89">
        <v>98.37</v>
      </c>
      <c r="L94" s="90" t="s">
        <v>66</v>
      </c>
      <c r="M94" s="74">
        <f t="shared" si="9"/>
        <v>98.37</v>
      </c>
      <c r="N94" s="89">
        <v>87.31</v>
      </c>
      <c r="O94" s="90" t="s">
        <v>66</v>
      </c>
      <c r="P94" s="74">
        <f t="shared" si="10"/>
        <v>87.31</v>
      </c>
    </row>
    <row r="95" spans="2:16">
      <c r="B95" s="89">
        <v>325</v>
      </c>
      <c r="C95" s="90" t="s">
        <v>63</v>
      </c>
      <c r="D95" s="118">
        <f t="shared" si="11"/>
        <v>8.1250000000000003E-3</v>
      </c>
      <c r="E95" s="91">
        <v>2.6840000000000002</v>
      </c>
      <c r="F95" s="92">
        <v>1.494</v>
      </c>
      <c r="G95" s="88">
        <f t="shared" si="7"/>
        <v>4.1779999999999999</v>
      </c>
      <c r="H95" s="89">
        <v>604.42999999999995</v>
      </c>
      <c r="I95" s="90" t="s">
        <v>66</v>
      </c>
      <c r="J95" s="76">
        <f t="shared" si="8"/>
        <v>604.42999999999995</v>
      </c>
      <c r="K95" s="89">
        <v>104.04</v>
      </c>
      <c r="L95" s="90" t="s">
        <v>66</v>
      </c>
      <c r="M95" s="74">
        <f t="shared" si="9"/>
        <v>104.04</v>
      </c>
      <c r="N95" s="89">
        <v>93.44</v>
      </c>
      <c r="O95" s="90" t="s">
        <v>66</v>
      </c>
      <c r="P95" s="74">
        <f t="shared" si="10"/>
        <v>93.44</v>
      </c>
    </row>
    <row r="96" spans="2:16">
      <c r="B96" s="89">
        <v>350</v>
      </c>
      <c r="C96" s="90" t="s">
        <v>63</v>
      </c>
      <c r="D96" s="118">
        <f t="shared" si="11"/>
        <v>8.7499999999999991E-3</v>
      </c>
      <c r="E96" s="91">
        <v>2.774</v>
      </c>
      <c r="F96" s="92">
        <v>1.4350000000000001</v>
      </c>
      <c r="G96" s="88">
        <f t="shared" si="7"/>
        <v>4.2089999999999996</v>
      </c>
      <c r="H96" s="89">
        <v>651.19000000000005</v>
      </c>
      <c r="I96" s="90" t="s">
        <v>66</v>
      </c>
      <c r="J96" s="76">
        <f t="shared" si="8"/>
        <v>651.19000000000005</v>
      </c>
      <c r="K96" s="89">
        <v>109.47</v>
      </c>
      <c r="L96" s="90" t="s">
        <v>66</v>
      </c>
      <c r="M96" s="74">
        <f t="shared" si="9"/>
        <v>109.47</v>
      </c>
      <c r="N96" s="89">
        <v>99.44</v>
      </c>
      <c r="O96" s="90" t="s">
        <v>66</v>
      </c>
      <c r="P96" s="74">
        <f t="shared" si="10"/>
        <v>99.44</v>
      </c>
    </row>
    <row r="97" spans="2:16">
      <c r="B97" s="89">
        <v>375</v>
      </c>
      <c r="C97" s="90" t="s">
        <v>63</v>
      </c>
      <c r="D97" s="118">
        <f t="shared" si="11"/>
        <v>9.3749999999999997E-3</v>
      </c>
      <c r="E97" s="91">
        <v>2.8620000000000001</v>
      </c>
      <c r="F97" s="92">
        <v>1.381</v>
      </c>
      <c r="G97" s="88">
        <f t="shared" si="7"/>
        <v>4.2430000000000003</v>
      </c>
      <c r="H97" s="89">
        <v>697.69</v>
      </c>
      <c r="I97" s="90" t="s">
        <v>66</v>
      </c>
      <c r="J97" s="76">
        <f t="shared" si="8"/>
        <v>697.69</v>
      </c>
      <c r="K97" s="89">
        <v>114.67</v>
      </c>
      <c r="L97" s="90" t="s">
        <v>66</v>
      </c>
      <c r="M97" s="74">
        <f t="shared" si="9"/>
        <v>114.67</v>
      </c>
      <c r="N97" s="89">
        <v>105.31</v>
      </c>
      <c r="O97" s="90" t="s">
        <v>66</v>
      </c>
      <c r="P97" s="74">
        <f t="shared" si="10"/>
        <v>105.31</v>
      </c>
    </row>
    <row r="98" spans="2:16">
      <c r="B98" s="89">
        <v>400</v>
      </c>
      <c r="C98" s="90" t="s">
        <v>63</v>
      </c>
      <c r="D98" s="118">
        <f t="shared" si="11"/>
        <v>0.01</v>
      </c>
      <c r="E98" s="91">
        <v>2.9470000000000001</v>
      </c>
      <c r="F98" s="92">
        <v>1.331</v>
      </c>
      <c r="G98" s="88">
        <f t="shared" si="7"/>
        <v>4.2780000000000005</v>
      </c>
      <c r="H98" s="89">
        <v>743.89</v>
      </c>
      <c r="I98" s="90" t="s">
        <v>66</v>
      </c>
      <c r="J98" s="76">
        <f t="shared" si="8"/>
        <v>743.89</v>
      </c>
      <c r="K98" s="89">
        <v>119.65</v>
      </c>
      <c r="L98" s="90" t="s">
        <v>66</v>
      </c>
      <c r="M98" s="74">
        <f t="shared" si="9"/>
        <v>119.65</v>
      </c>
      <c r="N98" s="89">
        <v>111.05</v>
      </c>
      <c r="O98" s="90" t="s">
        <v>66</v>
      </c>
      <c r="P98" s="74">
        <f t="shared" si="10"/>
        <v>111.05</v>
      </c>
    </row>
    <row r="99" spans="2:16">
      <c r="B99" s="89">
        <v>450</v>
      </c>
      <c r="C99" s="90" t="s">
        <v>63</v>
      </c>
      <c r="D99" s="118">
        <f t="shared" si="11"/>
        <v>1.125E-2</v>
      </c>
      <c r="E99" s="91">
        <v>3.1120000000000001</v>
      </c>
      <c r="F99" s="92">
        <v>1.244</v>
      </c>
      <c r="G99" s="88">
        <f t="shared" si="7"/>
        <v>4.3559999999999999</v>
      </c>
      <c r="H99" s="89">
        <v>835.34</v>
      </c>
      <c r="I99" s="90" t="s">
        <v>66</v>
      </c>
      <c r="J99" s="76">
        <f t="shared" si="8"/>
        <v>835.34</v>
      </c>
      <c r="K99" s="89">
        <v>129.31</v>
      </c>
      <c r="L99" s="90" t="s">
        <v>66</v>
      </c>
      <c r="M99" s="74">
        <f t="shared" si="9"/>
        <v>129.31</v>
      </c>
      <c r="N99" s="89">
        <v>122.15</v>
      </c>
      <c r="O99" s="90" t="s">
        <v>66</v>
      </c>
      <c r="P99" s="74">
        <f t="shared" si="10"/>
        <v>122.15</v>
      </c>
    </row>
    <row r="100" spans="2:16">
      <c r="B100" s="89">
        <v>500</v>
      </c>
      <c r="C100" s="90" t="s">
        <v>63</v>
      </c>
      <c r="D100" s="118">
        <f t="shared" si="11"/>
        <v>1.2500000000000001E-2</v>
      </c>
      <c r="E100" s="91">
        <v>3.2679999999999998</v>
      </c>
      <c r="F100" s="92">
        <v>1.169</v>
      </c>
      <c r="G100" s="88">
        <f t="shared" si="7"/>
        <v>4.4369999999999994</v>
      </c>
      <c r="H100" s="89">
        <v>925.41</v>
      </c>
      <c r="I100" s="90" t="s">
        <v>66</v>
      </c>
      <c r="J100" s="76">
        <f t="shared" si="8"/>
        <v>925.41</v>
      </c>
      <c r="K100" s="89">
        <v>138.19999999999999</v>
      </c>
      <c r="L100" s="90" t="s">
        <v>66</v>
      </c>
      <c r="M100" s="74">
        <f t="shared" si="9"/>
        <v>138.19999999999999</v>
      </c>
      <c r="N100" s="89">
        <v>132.75</v>
      </c>
      <c r="O100" s="90" t="s">
        <v>66</v>
      </c>
      <c r="P100" s="74">
        <f t="shared" si="10"/>
        <v>132.75</v>
      </c>
    </row>
    <row r="101" spans="2:16">
      <c r="B101" s="89">
        <v>550</v>
      </c>
      <c r="C101" s="90" t="s">
        <v>63</v>
      </c>
      <c r="D101" s="118">
        <f t="shared" si="11"/>
        <v>1.3750000000000002E-2</v>
      </c>
      <c r="E101" s="91">
        <v>3.4169999999999998</v>
      </c>
      <c r="F101" s="92">
        <v>1.1040000000000001</v>
      </c>
      <c r="G101" s="88">
        <f t="shared" si="7"/>
        <v>4.5209999999999999</v>
      </c>
      <c r="H101" s="89">
        <v>1.01</v>
      </c>
      <c r="I101" s="93" t="s">
        <v>12</v>
      </c>
      <c r="J101" s="98">
        <f t="shared" ref="J101:J104" si="12">H101*1000</f>
        <v>1010</v>
      </c>
      <c r="K101" s="89">
        <v>146.44</v>
      </c>
      <c r="L101" s="90" t="s">
        <v>66</v>
      </c>
      <c r="M101" s="74">
        <f t="shared" si="9"/>
        <v>146.44</v>
      </c>
      <c r="N101" s="89">
        <v>142.88</v>
      </c>
      <c r="O101" s="90" t="s">
        <v>66</v>
      </c>
      <c r="P101" s="74">
        <f t="shared" si="10"/>
        <v>142.88</v>
      </c>
    </row>
    <row r="102" spans="2:16">
      <c r="B102" s="89">
        <v>600</v>
      </c>
      <c r="C102" s="90" t="s">
        <v>63</v>
      </c>
      <c r="D102" s="118">
        <f t="shared" si="11"/>
        <v>1.4999999999999999E-2</v>
      </c>
      <c r="E102" s="91">
        <v>3.5579999999999998</v>
      </c>
      <c r="F102" s="92">
        <v>1.0469999999999999</v>
      </c>
      <c r="G102" s="88">
        <f t="shared" si="7"/>
        <v>4.6049999999999995</v>
      </c>
      <c r="H102" s="89">
        <v>1.1000000000000001</v>
      </c>
      <c r="I102" s="90" t="s">
        <v>12</v>
      </c>
      <c r="J102" s="98">
        <f t="shared" si="12"/>
        <v>1100</v>
      </c>
      <c r="K102" s="89">
        <v>154.09</v>
      </c>
      <c r="L102" s="90" t="s">
        <v>66</v>
      </c>
      <c r="M102" s="74">
        <f t="shared" si="9"/>
        <v>154.09</v>
      </c>
      <c r="N102" s="89">
        <v>152.56</v>
      </c>
      <c r="O102" s="90" t="s">
        <v>66</v>
      </c>
      <c r="P102" s="74">
        <f t="shared" si="10"/>
        <v>152.56</v>
      </c>
    </row>
    <row r="103" spans="2:16">
      <c r="B103" s="89">
        <v>650</v>
      </c>
      <c r="C103" s="90" t="s">
        <v>63</v>
      </c>
      <c r="D103" s="118">
        <f t="shared" si="11"/>
        <v>1.6250000000000001E-2</v>
      </c>
      <c r="E103" s="91">
        <v>3.6920000000000002</v>
      </c>
      <c r="F103" s="92">
        <v>0.99570000000000003</v>
      </c>
      <c r="G103" s="88">
        <f t="shared" si="7"/>
        <v>4.6877000000000004</v>
      </c>
      <c r="H103" s="89">
        <v>1.19</v>
      </c>
      <c r="I103" s="90" t="s">
        <v>12</v>
      </c>
      <c r="J103" s="98">
        <f t="shared" si="12"/>
        <v>1190</v>
      </c>
      <c r="K103" s="89">
        <v>161.22999999999999</v>
      </c>
      <c r="L103" s="90" t="s">
        <v>66</v>
      </c>
      <c r="M103" s="74">
        <f t="shared" si="9"/>
        <v>161.22999999999999</v>
      </c>
      <c r="N103" s="89">
        <v>161.82</v>
      </c>
      <c r="O103" s="90" t="s">
        <v>66</v>
      </c>
      <c r="P103" s="74">
        <f t="shared" si="10"/>
        <v>161.82</v>
      </c>
    </row>
    <row r="104" spans="2:16">
      <c r="B104" s="89">
        <v>700</v>
      </c>
      <c r="C104" s="90" t="s">
        <v>63</v>
      </c>
      <c r="D104" s="118">
        <f t="shared" si="11"/>
        <v>1.7499999999999998E-2</v>
      </c>
      <c r="E104" s="91">
        <v>3.82</v>
      </c>
      <c r="F104" s="92">
        <v>0.95020000000000004</v>
      </c>
      <c r="G104" s="88">
        <f t="shared" si="7"/>
        <v>4.7702</v>
      </c>
      <c r="H104" s="89">
        <v>1.27</v>
      </c>
      <c r="I104" s="90" t="s">
        <v>12</v>
      </c>
      <c r="J104" s="98">
        <f t="shared" si="12"/>
        <v>1270</v>
      </c>
      <c r="K104" s="89">
        <v>167.91</v>
      </c>
      <c r="L104" s="90" t="s">
        <v>66</v>
      </c>
      <c r="M104" s="74">
        <f t="shared" si="9"/>
        <v>167.91</v>
      </c>
      <c r="N104" s="89">
        <v>170.69</v>
      </c>
      <c r="O104" s="90" t="s">
        <v>66</v>
      </c>
      <c r="P104" s="74">
        <f t="shared" si="10"/>
        <v>170.69</v>
      </c>
    </row>
    <row r="105" spans="2:16">
      <c r="B105" s="89">
        <v>800</v>
      </c>
      <c r="C105" s="90" t="s">
        <v>63</v>
      </c>
      <c r="D105" s="118">
        <f t="shared" si="11"/>
        <v>0.02</v>
      </c>
      <c r="E105" s="91">
        <v>4.0579999999999998</v>
      </c>
      <c r="F105" s="92">
        <v>0.87219999999999998</v>
      </c>
      <c r="G105" s="88">
        <f t="shared" si="7"/>
        <v>4.9302000000000001</v>
      </c>
      <c r="H105" s="89">
        <v>1.44</v>
      </c>
      <c r="I105" s="90" t="s">
        <v>12</v>
      </c>
      <c r="J105" s="98">
        <f>H105*1000</f>
        <v>1440</v>
      </c>
      <c r="K105" s="89">
        <v>180.8</v>
      </c>
      <c r="L105" s="90" t="s">
        <v>66</v>
      </c>
      <c r="M105" s="74">
        <f t="shared" si="9"/>
        <v>180.8</v>
      </c>
      <c r="N105" s="89">
        <v>187.37</v>
      </c>
      <c r="O105" s="90" t="s">
        <v>66</v>
      </c>
      <c r="P105" s="74">
        <f t="shared" si="10"/>
        <v>187.37</v>
      </c>
    </row>
    <row r="106" spans="2:16">
      <c r="B106" s="89">
        <v>900</v>
      </c>
      <c r="C106" s="90" t="s">
        <v>63</v>
      </c>
      <c r="D106" s="118">
        <f t="shared" si="11"/>
        <v>2.2499999999999999E-2</v>
      </c>
      <c r="E106" s="91">
        <v>4.2750000000000004</v>
      </c>
      <c r="F106" s="92">
        <v>0.8075</v>
      </c>
      <c r="G106" s="88">
        <f t="shared" si="7"/>
        <v>5.0825000000000005</v>
      </c>
      <c r="H106" s="89">
        <v>1.6</v>
      </c>
      <c r="I106" s="90" t="s">
        <v>12</v>
      </c>
      <c r="J106" s="98">
        <f t="shared" ref="J106:J169" si="13">H106*1000</f>
        <v>1600</v>
      </c>
      <c r="K106" s="89">
        <v>192.26</v>
      </c>
      <c r="L106" s="90" t="s">
        <v>66</v>
      </c>
      <c r="M106" s="74">
        <f t="shared" si="9"/>
        <v>192.26</v>
      </c>
      <c r="N106" s="89">
        <v>202.78</v>
      </c>
      <c r="O106" s="90" t="s">
        <v>66</v>
      </c>
      <c r="P106" s="74">
        <f t="shared" si="10"/>
        <v>202.78</v>
      </c>
    </row>
    <row r="107" spans="2:16">
      <c r="B107" s="89">
        <v>1</v>
      </c>
      <c r="C107" s="93" t="s">
        <v>65</v>
      </c>
      <c r="D107" s="74">
        <f t="shared" ref="D107:D170" si="14">B107/$C$5</f>
        <v>2.5000000000000001E-2</v>
      </c>
      <c r="E107" s="91">
        <v>4.4749999999999996</v>
      </c>
      <c r="F107" s="92">
        <v>0.75280000000000002</v>
      </c>
      <c r="G107" s="88">
        <f t="shared" si="7"/>
        <v>5.2277999999999993</v>
      </c>
      <c r="H107" s="89">
        <v>1.75</v>
      </c>
      <c r="I107" s="90" t="s">
        <v>12</v>
      </c>
      <c r="J107" s="98">
        <f t="shared" si="13"/>
        <v>1750</v>
      </c>
      <c r="K107" s="89">
        <v>202.57</v>
      </c>
      <c r="L107" s="90" t="s">
        <v>66</v>
      </c>
      <c r="M107" s="74">
        <f t="shared" si="9"/>
        <v>202.57</v>
      </c>
      <c r="N107" s="89">
        <v>217.1</v>
      </c>
      <c r="O107" s="90" t="s">
        <v>66</v>
      </c>
      <c r="P107" s="74">
        <f t="shared" si="10"/>
        <v>217.1</v>
      </c>
    </row>
    <row r="108" spans="2:16">
      <c r="B108" s="89">
        <v>1.1000000000000001</v>
      </c>
      <c r="C108" s="90" t="s">
        <v>65</v>
      </c>
      <c r="D108" s="74">
        <f t="shared" si="14"/>
        <v>2.7500000000000004E-2</v>
      </c>
      <c r="E108" s="91">
        <v>4.6630000000000003</v>
      </c>
      <c r="F108" s="92">
        <v>0.70589999999999997</v>
      </c>
      <c r="G108" s="88">
        <f t="shared" si="7"/>
        <v>5.3689</v>
      </c>
      <c r="H108" s="89">
        <v>1.91</v>
      </c>
      <c r="I108" s="90" t="s">
        <v>12</v>
      </c>
      <c r="J108" s="98">
        <f t="shared" si="13"/>
        <v>1910</v>
      </c>
      <c r="K108" s="89">
        <v>211.92</v>
      </c>
      <c r="L108" s="90" t="s">
        <v>66</v>
      </c>
      <c r="M108" s="74">
        <f t="shared" si="9"/>
        <v>211.92</v>
      </c>
      <c r="N108" s="89">
        <v>230.45</v>
      </c>
      <c r="O108" s="90" t="s">
        <v>66</v>
      </c>
      <c r="P108" s="74">
        <f t="shared" si="10"/>
        <v>230.45</v>
      </c>
    </row>
    <row r="109" spans="2:16">
      <c r="B109" s="89">
        <v>1.2</v>
      </c>
      <c r="C109" s="90" t="s">
        <v>65</v>
      </c>
      <c r="D109" s="74">
        <f t="shared" si="14"/>
        <v>0.03</v>
      </c>
      <c r="E109" s="91">
        <v>4.84</v>
      </c>
      <c r="F109" s="92">
        <v>0.66520000000000001</v>
      </c>
      <c r="G109" s="88">
        <f t="shared" si="7"/>
        <v>5.5052000000000003</v>
      </c>
      <c r="H109" s="89">
        <v>2.06</v>
      </c>
      <c r="I109" s="90" t="s">
        <v>12</v>
      </c>
      <c r="J109" s="98">
        <f t="shared" si="13"/>
        <v>2060</v>
      </c>
      <c r="K109" s="89">
        <v>220.46</v>
      </c>
      <c r="L109" s="90" t="s">
        <v>66</v>
      </c>
      <c r="M109" s="74">
        <f t="shared" si="9"/>
        <v>220.46</v>
      </c>
      <c r="N109" s="89">
        <v>242.96</v>
      </c>
      <c r="O109" s="90" t="s">
        <v>66</v>
      </c>
      <c r="P109" s="74">
        <f t="shared" si="10"/>
        <v>242.96</v>
      </c>
    </row>
    <row r="110" spans="2:16">
      <c r="B110" s="89">
        <v>1.3</v>
      </c>
      <c r="C110" s="90" t="s">
        <v>65</v>
      </c>
      <c r="D110" s="74">
        <f t="shared" si="14"/>
        <v>3.2500000000000001E-2</v>
      </c>
      <c r="E110" s="91">
        <v>5.0090000000000003</v>
      </c>
      <c r="F110" s="92">
        <v>0.62949999999999995</v>
      </c>
      <c r="G110" s="88">
        <f t="shared" si="7"/>
        <v>5.6385000000000005</v>
      </c>
      <c r="H110" s="89">
        <v>2.2000000000000002</v>
      </c>
      <c r="I110" s="90" t="s">
        <v>12</v>
      </c>
      <c r="J110" s="98">
        <f t="shared" si="13"/>
        <v>2200</v>
      </c>
      <c r="K110" s="89">
        <v>228.32</v>
      </c>
      <c r="L110" s="90" t="s">
        <v>66</v>
      </c>
      <c r="M110" s="74">
        <f t="shared" si="9"/>
        <v>228.32</v>
      </c>
      <c r="N110" s="89">
        <v>254.71</v>
      </c>
      <c r="O110" s="90" t="s">
        <v>66</v>
      </c>
      <c r="P110" s="74">
        <f t="shared" si="10"/>
        <v>254.71</v>
      </c>
    </row>
    <row r="111" spans="2:16">
      <c r="B111" s="89">
        <v>1.4</v>
      </c>
      <c r="C111" s="90" t="s">
        <v>65</v>
      </c>
      <c r="D111" s="74">
        <f t="shared" si="14"/>
        <v>3.4999999999999996E-2</v>
      </c>
      <c r="E111" s="91">
        <v>5.1719999999999997</v>
      </c>
      <c r="F111" s="92">
        <v>0.59789999999999999</v>
      </c>
      <c r="G111" s="88">
        <f t="shared" si="7"/>
        <v>5.7698999999999998</v>
      </c>
      <c r="H111" s="89">
        <v>2.34</v>
      </c>
      <c r="I111" s="90" t="s">
        <v>12</v>
      </c>
      <c r="J111" s="98">
        <f t="shared" si="13"/>
        <v>2340</v>
      </c>
      <c r="K111" s="89">
        <v>235.58</v>
      </c>
      <c r="L111" s="90" t="s">
        <v>66</v>
      </c>
      <c r="M111" s="74">
        <f t="shared" si="9"/>
        <v>235.58</v>
      </c>
      <c r="N111" s="89">
        <v>265.79000000000002</v>
      </c>
      <c r="O111" s="90" t="s">
        <v>66</v>
      </c>
      <c r="P111" s="74">
        <f t="shared" si="10"/>
        <v>265.79000000000002</v>
      </c>
    </row>
    <row r="112" spans="2:16">
      <c r="B112" s="89">
        <v>1.5</v>
      </c>
      <c r="C112" s="90" t="s">
        <v>65</v>
      </c>
      <c r="D112" s="74">
        <f t="shared" si="14"/>
        <v>3.7499999999999999E-2</v>
      </c>
      <c r="E112" s="91">
        <v>5.3319999999999999</v>
      </c>
      <c r="F112" s="92">
        <v>0.5696</v>
      </c>
      <c r="G112" s="88">
        <f t="shared" si="7"/>
        <v>5.9016000000000002</v>
      </c>
      <c r="H112" s="89">
        <v>2.48</v>
      </c>
      <c r="I112" s="90" t="s">
        <v>12</v>
      </c>
      <c r="J112" s="98">
        <f t="shared" si="13"/>
        <v>2480</v>
      </c>
      <c r="K112" s="89">
        <v>242.31</v>
      </c>
      <c r="L112" s="90" t="s">
        <v>66</v>
      </c>
      <c r="M112" s="74">
        <f t="shared" si="9"/>
        <v>242.31</v>
      </c>
      <c r="N112" s="89">
        <v>276.26</v>
      </c>
      <c r="O112" s="90" t="s">
        <v>66</v>
      </c>
      <c r="P112" s="74">
        <f t="shared" si="10"/>
        <v>276.26</v>
      </c>
    </row>
    <row r="113" spans="1:16">
      <c r="B113" s="89">
        <v>1.6</v>
      </c>
      <c r="C113" s="90" t="s">
        <v>65</v>
      </c>
      <c r="D113" s="74">
        <f t="shared" si="14"/>
        <v>0.04</v>
      </c>
      <c r="E113" s="91">
        <v>5.4880000000000004</v>
      </c>
      <c r="F113" s="92">
        <v>0.54420000000000002</v>
      </c>
      <c r="G113" s="88">
        <f t="shared" si="7"/>
        <v>6.0322000000000005</v>
      </c>
      <c r="H113" s="89">
        <v>2.62</v>
      </c>
      <c r="I113" s="90" t="s">
        <v>12</v>
      </c>
      <c r="J113" s="98">
        <f t="shared" si="13"/>
        <v>2620</v>
      </c>
      <c r="K113" s="89">
        <v>248.57</v>
      </c>
      <c r="L113" s="90" t="s">
        <v>66</v>
      </c>
      <c r="M113" s="74">
        <f t="shared" si="9"/>
        <v>248.57</v>
      </c>
      <c r="N113" s="89">
        <v>286.17</v>
      </c>
      <c r="O113" s="90" t="s">
        <v>66</v>
      </c>
      <c r="P113" s="74">
        <f t="shared" si="10"/>
        <v>286.17</v>
      </c>
    </row>
    <row r="114" spans="1:16">
      <c r="B114" s="89">
        <v>1.7</v>
      </c>
      <c r="C114" s="90" t="s">
        <v>65</v>
      </c>
      <c r="D114" s="74">
        <f t="shared" si="14"/>
        <v>4.2499999999999996E-2</v>
      </c>
      <c r="E114" s="91">
        <v>5.6429999999999998</v>
      </c>
      <c r="F114" s="92">
        <v>0.5212</v>
      </c>
      <c r="G114" s="88">
        <f t="shared" si="7"/>
        <v>6.1642000000000001</v>
      </c>
      <c r="H114" s="89">
        <v>2.75</v>
      </c>
      <c r="I114" s="90" t="s">
        <v>12</v>
      </c>
      <c r="J114" s="98">
        <f t="shared" si="13"/>
        <v>2750</v>
      </c>
      <c r="K114" s="89">
        <v>254.42</v>
      </c>
      <c r="L114" s="90" t="s">
        <v>66</v>
      </c>
      <c r="M114" s="74">
        <f t="shared" si="9"/>
        <v>254.42</v>
      </c>
      <c r="N114" s="89">
        <v>295.58</v>
      </c>
      <c r="O114" s="90" t="s">
        <v>66</v>
      </c>
      <c r="P114" s="74">
        <f t="shared" si="10"/>
        <v>295.58</v>
      </c>
    </row>
    <row r="115" spans="1:16">
      <c r="B115" s="89">
        <v>1.8</v>
      </c>
      <c r="C115" s="90" t="s">
        <v>65</v>
      </c>
      <c r="D115" s="74">
        <f t="shared" si="14"/>
        <v>4.4999999999999998E-2</v>
      </c>
      <c r="E115" s="91">
        <v>5.7969999999999997</v>
      </c>
      <c r="F115" s="92">
        <v>0.50029999999999997</v>
      </c>
      <c r="G115" s="88">
        <f t="shared" si="7"/>
        <v>6.2972999999999999</v>
      </c>
      <c r="H115" s="89">
        <v>2.88</v>
      </c>
      <c r="I115" s="90" t="s">
        <v>12</v>
      </c>
      <c r="J115" s="98">
        <f t="shared" si="13"/>
        <v>2880</v>
      </c>
      <c r="K115" s="89">
        <v>259.89</v>
      </c>
      <c r="L115" s="90" t="s">
        <v>66</v>
      </c>
      <c r="M115" s="74">
        <f t="shared" si="9"/>
        <v>259.89</v>
      </c>
      <c r="N115" s="89">
        <v>304.51</v>
      </c>
      <c r="O115" s="90" t="s">
        <v>66</v>
      </c>
      <c r="P115" s="74">
        <f t="shared" si="10"/>
        <v>304.51</v>
      </c>
    </row>
    <row r="116" spans="1:16">
      <c r="B116" s="89">
        <v>2</v>
      </c>
      <c r="C116" s="90" t="s">
        <v>65</v>
      </c>
      <c r="D116" s="74">
        <f t="shared" si="14"/>
        <v>0.05</v>
      </c>
      <c r="E116" s="91">
        <v>6.1050000000000004</v>
      </c>
      <c r="F116" s="92">
        <v>0.4637</v>
      </c>
      <c r="G116" s="88">
        <f t="shared" si="7"/>
        <v>6.5687000000000006</v>
      </c>
      <c r="H116" s="89">
        <v>3.14</v>
      </c>
      <c r="I116" s="90" t="s">
        <v>12</v>
      </c>
      <c r="J116" s="98">
        <f t="shared" si="13"/>
        <v>3140</v>
      </c>
      <c r="K116" s="89">
        <v>270.97000000000003</v>
      </c>
      <c r="L116" s="90" t="s">
        <v>66</v>
      </c>
      <c r="M116" s="74">
        <f t="shared" si="9"/>
        <v>270.97000000000003</v>
      </c>
      <c r="N116" s="89">
        <v>321.12</v>
      </c>
      <c r="O116" s="90" t="s">
        <v>66</v>
      </c>
      <c r="P116" s="74">
        <f t="shared" si="10"/>
        <v>321.12</v>
      </c>
    </row>
    <row r="117" spans="1:16">
      <c r="B117" s="89">
        <v>2.25</v>
      </c>
      <c r="C117" s="90" t="s">
        <v>65</v>
      </c>
      <c r="D117" s="74">
        <f t="shared" si="14"/>
        <v>5.6250000000000001E-2</v>
      </c>
      <c r="E117" s="91">
        <v>6.4939999999999998</v>
      </c>
      <c r="F117" s="92">
        <v>0.42549999999999999</v>
      </c>
      <c r="G117" s="88">
        <f t="shared" si="7"/>
        <v>6.9194999999999993</v>
      </c>
      <c r="H117" s="89">
        <v>3.44</v>
      </c>
      <c r="I117" s="90" t="s">
        <v>12</v>
      </c>
      <c r="J117" s="98">
        <f t="shared" si="13"/>
        <v>3440</v>
      </c>
      <c r="K117" s="89">
        <v>283.63</v>
      </c>
      <c r="L117" s="90" t="s">
        <v>66</v>
      </c>
      <c r="M117" s="74">
        <f t="shared" si="9"/>
        <v>283.63</v>
      </c>
      <c r="N117" s="89">
        <v>339.78</v>
      </c>
      <c r="O117" s="90" t="s">
        <v>66</v>
      </c>
      <c r="P117" s="74">
        <f t="shared" si="10"/>
        <v>339.78</v>
      </c>
    </row>
    <row r="118" spans="1:16">
      <c r="B118" s="89">
        <v>2.5</v>
      </c>
      <c r="C118" s="90" t="s">
        <v>65</v>
      </c>
      <c r="D118" s="74">
        <f t="shared" si="14"/>
        <v>6.25E-2</v>
      </c>
      <c r="E118" s="91">
        <v>6.8920000000000003</v>
      </c>
      <c r="F118" s="92">
        <v>0.39379999999999998</v>
      </c>
      <c r="G118" s="88">
        <f t="shared" si="7"/>
        <v>7.2858000000000001</v>
      </c>
      <c r="H118" s="89">
        <v>3.73</v>
      </c>
      <c r="I118" s="90" t="s">
        <v>12</v>
      </c>
      <c r="J118" s="98">
        <f t="shared" si="13"/>
        <v>3730</v>
      </c>
      <c r="K118" s="89">
        <v>294.52999999999997</v>
      </c>
      <c r="L118" s="90" t="s">
        <v>66</v>
      </c>
      <c r="M118" s="74">
        <f t="shared" si="9"/>
        <v>294.52999999999997</v>
      </c>
      <c r="N118" s="89">
        <v>356.44</v>
      </c>
      <c r="O118" s="90" t="s">
        <v>66</v>
      </c>
      <c r="P118" s="74">
        <f t="shared" si="10"/>
        <v>356.44</v>
      </c>
    </row>
    <row r="119" spans="1:16">
      <c r="B119" s="89">
        <v>2.75</v>
      </c>
      <c r="C119" s="90" t="s">
        <v>65</v>
      </c>
      <c r="D119" s="74">
        <f t="shared" si="14"/>
        <v>6.8750000000000006E-2</v>
      </c>
      <c r="E119" s="91">
        <v>7.3</v>
      </c>
      <c r="F119" s="92">
        <v>0.36680000000000001</v>
      </c>
      <c r="G119" s="88">
        <f t="shared" si="7"/>
        <v>7.6668000000000003</v>
      </c>
      <c r="H119" s="89">
        <v>4</v>
      </c>
      <c r="I119" s="90" t="s">
        <v>12</v>
      </c>
      <c r="J119" s="98">
        <f t="shared" si="13"/>
        <v>4000</v>
      </c>
      <c r="K119" s="89">
        <v>303.99</v>
      </c>
      <c r="L119" s="90" t="s">
        <v>66</v>
      </c>
      <c r="M119" s="74">
        <f t="shared" si="9"/>
        <v>303.99</v>
      </c>
      <c r="N119" s="89">
        <v>371.39</v>
      </c>
      <c r="O119" s="90" t="s">
        <v>66</v>
      </c>
      <c r="P119" s="74">
        <f t="shared" si="10"/>
        <v>371.39</v>
      </c>
    </row>
    <row r="120" spans="1:16">
      <c r="B120" s="89">
        <v>3</v>
      </c>
      <c r="C120" s="90" t="s">
        <v>65</v>
      </c>
      <c r="D120" s="74">
        <f t="shared" si="14"/>
        <v>7.4999999999999997E-2</v>
      </c>
      <c r="E120" s="91">
        <v>7.72</v>
      </c>
      <c r="F120" s="92">
        <v>0.34370000000000001</v>
      </c>
      <c r="G120" s="88">
        <f t="shared" si="7"/>
        <v>8.063699999999999</v>
      </c>
      <c r="H120" s="89">
        <v>4.26</v>
      </c>
      <c r="I120" s="90" t="s">
        <v>12</v>
      </c>
      <c r="J120" s="98">
        <f t="shared" si="13"/>
        <v>4260</v>
      </c>
      <c r="K120" s="89">
        <v>312.25</v>
      </c>
      <c r="L120" s="90" t="s">
        <v>66</v>
      </c>
      <c r="M120" s="74">
        <f t="shared" si="9"/>
        <v>312.25</v>
      </c>
      <c r="N120" s="89">
        <v>384.85</v>
      </c>
      <c r="O120" s="90" t="s">
        <v>66</v>
      </c>
      <c r="P120" s="74">
        <f t="shared" si="10"/>
        <v>384.85</v>
      </c>
    </row>
    <row r="121" spans="1:16">
      <c r="B121" s="89">
        <v>3.25</v>
      </c>
      <c r="C121" s="90" t="s">
        <v>65</v>
      </c>
      <c r="D121" s="74">
        <f t="shared" si="14"/>
        <v>8.1250000000000003E-2</v>
      </c>
      <c r="E121" s="91">
        <v>8.15</v>
      </c>
      <c r="F121" s="92">
        <v>0.3236</v>
      </c>
      <c r="G121" s="88">
        <f t="shared" si="7"/>
        <v>8.4736000000000011</v>
      </c>
      <c r="H121" s="89">
        <v>4.51</v>
      </c>
      <c r="I121" s="90" t="s">
        <v>12</v>
      </c>
      <c r="J121" s="98">
        <f t="shared" si="13"/>
        <v>4510</v>
      </c>
      <c r="K121" s="89">
        <v>319.51</v>
      </c>
      <c r="L121" s="90" t="s">
        <v>66</v>
      </c>
      <c r="M121" s="74">
        <f t="shared" si="9"/>
        <v>319.51</v>
      </c>
      <c r="N121" s="89">
        <v>397.01</v>
      </c>
      <c r="O121" s="90" t="s">
        <v>66</v>
      </c>
      <c r="P121" s="74">
        <f t="shared" si="10"/>
        <v>397.01</v>
      </c>
    </row>
    <row r="122" spans="1:16">
      <c r="B122" s="89">
        <v>3.5</v>
      </c>
      <c r="C122" s="90" t="s">
        <v>65</v>
      </c>
      <c r="D122" s="74">
        <f t="shared" si="14"/>
        <v>8.7499999999999994E-2</v>
      </c>
      <c r="E122" s="91">
        <v>8.59</v>
      </c>
      <c r="F122" s="92">
        <v>0.30590000000000001</v>
      </c>
      <c r="G122" s="88">
        <f t="shared" si="7"/>
        <v>8.8958999999999993</v>
      </c>
      <c r="H122" s="89">
        <v>4.75</v>
      </c>
      <c r="I122" s="90" t="s">
        <v>12</v>
      </c>
      <c r="J122" s="98">
        <f t="shared" si="13"/>
        <v>4750</v>
      </c>
      <c r="K122" s="89">
        <v>325.92</v>
      </c>
      <c r="L122" s="90" t="s">
        <v>66</v>
      </c>
      <c r="M122" s="74">
        <f t="shared" si="9"/>
        <v>325.92</v>
      </c>
      <c r="N122" s="89">
        <v>408.03</v>
      </c>
      <c r="O122" s="90" t="s">
        <v>66</v>
      </c>
      <c r="P122" s="74">
        <f t="shared" si="10"/>
        <v>408.03</v>
      </c>
    </row>
    <row r="123" spans="1:16">
      <c r="B123" s="89">
        <v>3.75</v>
      </c>
      <c r="C123" s="90" t="s">
        <v>65</v>
      </c>
      <c r="D123" s="74">
        <f t="shared" si="14"/>
        <v>9.375E-2</v>
      </c>
      <c r="E123" s="91">
        <v>9.0380000000000003</v>
      </c>
      <c r="F123" s="92">
        <v>0.2903</v>
      </c>
      <c r="G123" s="88">
        <f t="shared" si="7"/>
        <v>9.3283000000000005</v>
      </c>
      <c r="H123" s="89">
        <v>4.97</v>
      </c>
      <c r="I123" s="90" t="s">
        <v>12</v>
      </c>
      <c r="J123" s="98">
        <f t="shared" si="13"/>
        <v>4970</v>
      </c>
      <c r="K123" s="89">
        <v>331.61</v>
      </c>
      <c r="L123" s="90" t="s">
        <v>66</v>
      </c>
      <c r="M123" s="74">
        <f t="shared" si="9"/>
        <v>331.61</v>
      </c>
      <c r="N123" s="89">
        <v>418.04</v>
      </c>
      <c r="O123" s="90" t="s">
        <v>66</v>
      </c>
      <c r="P123" s="74">
        <f t="shared" si="10"/>
        <v>418.04</v>
      </c>
    </row>
    <row r="124" spans="1:16">
      <c r="B124" s="89">
        <v>4</v>
      </c>
      <c r="C124" s="90" t="s">
        <v>65</v>
      </c>
      <c r="D124" s="74">
        <f t="shared" si="14"/>
        <v>0.1</v>
      </c>
      <c r="E124" s="91">
        <v>9.4930000000000003</v>
      </c>
      <c r="F124" s="92">
        <v>0.27629999999999999</v>
      </c>
      <c r="G124" s="88">
        <f t="shared" si="7"/>
        <v>9.7693000000000012</v>
      </c>
      <c r="H124" s="89">
        <v>5.19</v>
      </c>
      <c r="I124" s="90" t="s">
        <v>12</v>
      </c>
      <c r="J124" s="98">
        <f t="shared" si="13"/>
        <v>5190</v>
      </c>
      <c r="K124" s="89">
        <v>336.68</v>
      </c>
      <c r="L124" s="90" t="s">
        <v>66</v>
      </c>
      <c r="M124" s="74">
        <f t="shared" si="9"/>
        <v>336.68</v>
      </c>
      <c r="N124" s="89">
        <v>427.18</v>
      </c>
      <c r="O124" s="90" t="s">
        <v>66</v>
      </c>
      <c r="P124" s="74">
        <f t="shared" si="10"/>
        <v>427.18</v>
      </c>
    </row>
    <row r="125" spans="1:16">
      <c r="B125" s="77">
        <v>4.5</v>
      </c>
      <c r="C125" s="79" t="s">
        <v>65</v>
      </c>
      <c r="D125" s="74">
        <f t="shared" si="14"/>
        <v>0.1125</v>
      </c>
      <c r="E125" s="91">
        <v>10.42</v>
      </c>
      <c r="F125" s="92">
        <v>0.25230000000000002</v>
      </c>
      <c r="G125" s="88">
        <f t="shared" si="7"/>
        <v>10.6723</v>
      </c>
      <c r="H125" s="89">
        <v>5.59</v>
      </c>
      <c r="I125" s="90" t="s">
        <v>12</v>
      </c>
      <c r="J125" s="98">
        <f t="shared" si="13"/>
        <v>5590</v>
      </c>
      <c r="K125" s="89">
        <v>347.59</v>
      </c>
      <c r="L125" s="90" t="s">
        <v>66</v>
      </c>
      <c r="M125" s="74">
        <f t="shared" si="9"/>
        <v>347.59</v>
      </c>
      <c r="N125" s="89">
        <v>443.17</v>
      </c>
      <c r="O125" s="90" t="s">
        <v>66</v>
      </c>
      <c r="P125" s="74">
        <f t="shared" si="10"/>
        <v>443.17</v>
      </c>
    </row>
    <row r="126" spans="1:16">
      <c r="B126" s="77">
        <v>5</v>
      </c>
      <c r="C126" s="79" t="s">
        <v>65</v>
      </c>
      <c r="D126" s="74">
        <f t="shared" si="14"/>
        <v>0.125</v>
      </c>
      <c r="E126" s="91">
        <v>11.35</v>
      </c>
      <c r="F126" s="92">
        <v>0.23250000000000001</v>
      </c>
      <c r="G126" s="88">
        <f t="shared" si="7"/>
        <v>11.5825</v>
      </c>
      <c r="H126" s="77">
        <v>5.96</v>
      </c>
      <c r="I126" s="79" t="s">
        <v>12</v>
      </c>
      <c r="J126" s="98">
        <f t="shared" si="13"/>
        <v>5960</v>
      </c>
      <c r="K126" s="77">
        <v>356.47</v>
      </c>
      <c r="L126" s="79" t="s">
        <v>66</v>
      </c>
      <c r="M126" s="74">
        <f t="shared" si="9"/>
        <v>356.47</v>
      </c>
      <c r="N126" s="77">
        <v>456.69</v>
      </c>
      <c r="O126" s="79" t="s">
        <v>66</v>
      </c>
      <c r="P126" s="74">
        <f t="shared" si="10"/>
        <v>456.69</v>
      </c>
    </row>
    <row r="127" spans="1:16">
      <c r="B127" s="77">
        <v>5.5</v>
      </c>
      <c r="C127" s="79" t="s">
        <v>65</v>
      </c>
      <c r="D127" s="74">
        <f t="shared" si="14"/>
        <v>0.13750000000000001</v>
      </c>
      <c r="E127" s="91">
        <v>12.27</v>
      </c>
      <c r="F127" s="92">
        <v>0.21579999999999999</v>
      </c>
      <c r="G127" s="88">
        <f t="shared" si="7"/>
        <v>12.485799999999999</v>
      </c>
      <c r="H127" s="77">
        <v>6.31</v>
      </c>
      <c r="I127" s="79" t="s">
        <v>12</v>
      </c>
      <c r="J127" s="98">
        <f t="shared" si="13"/>
        <v>6310</v>
      </c>
      <c r="K127" s="77">
        <v>363.82</v>
      </c>
      <c r="L127" s="79" t="s">
        <v>66</v>
      </c>
      <c r="M127" s="74">
        <f t="shared" si="9"/>
        <v>363.82</v>
      </c>
      <c r="N127" s="77">
        <v>468.25</v>
      </c>
      <c r="O127" s="79" t="s">
        <v>66</v>
      </c>
      <c r="P127" s="74">
        <f t="shared" si="10"/>
        <v>468.25</v>
      </c>
    </row>
    <row r="128" spans="1:16">
      <c r="A128" s="187"/>
      <c r="B128" s="89">
        <v>6</v>
      </c>
      <c r="C128" s="90" t="s">
        <v>65</v>
      </c>
      <c r="D128" s="74">
        <f t="shared" si="14"/>
        <v>0.15</v>
      </c>
      <c r="E128" s="91">
        <v>13.18</v>
      </c>
      <c r="F128" s="92">
        <v>0.2016</v>
      </c>
      <c r="G128" s="88">
        <f t="shared" si="7"/>
        <v>13.381599999999999</v>
      </c>
      <c r="H128" s="89">
        <v>6.62</v>
      </c>
      <c r="I128" s="90" t="s">
        <v>12</v>
      </c>
      <c r="J128" s="98">
        <f t="shared" si="13"/>
        <v>6620</v>
      </c>
      <c r="K128" s="77">
        <v>370.01</v>
      </c>
      <c r="L128" s="79" t="s">
        <v>66</v>
      </c>
      <c r="M128" s="74">
        <f t="shared" si="9"/>
        <v>370.01</v>
      </c>
      <c r="N128" s="77">
        <v>478.24</v>
      </c>
      <c r="O128" s="79" t="s">
        <v>66</v>
      </c>
      <c r="P128" s="74">
        <f t="shared" si="10"/>
        <v>478.24</v>
      </c>
    </row>
    <row r="129" spans="1:16">
      <c r="A129" s="187"/>
      <c r="B129" s="89">
        <v>6.5</v>
      </c>
      <c r="C129" s="90" t="s">
        <v>65</v>
      </c>
      <c r="D129" s="74">
        <f t="shared" si="14"/>
        <v>0.16250000000000001</v>
      </c>
      <c r="E129" s="91">
        <v>14.06</v>
      </c>
      <c r="F129" s="92">
        <v>0.1893</v>
      </c>
      <c r="G129" s="88">
        <f t="shared" si="7"/>
        <v>14.2493</v>
      </c>
      <c r="H129" s="89">
        <v>6.92</v>
      </c>
      <c r="I129" s="90" t="s">
        <v>12</v>
      </c>
      <c r="J129" s="98">
        <f t="shared" si="13"/>
        <v>6920</v>
      </c>
      <c r="K129" s="77">
        <v>375.29</v>
      </c>
      <c r="L129" s="79" t="s">
        <v>66</v>
      </c>
      <c r="M129" s="74">
        <f t="shared" si="9"/>
        <v>375.29</v>
      </c>
      <c r="N129" s="77">
        <v>486.96</v>
      </c>
      <c r="O129" s="79" t="s">
        <v>66</v>
      </c>
      <c r="P129" s="74">
        <f t="shared" si="10"/>
        <v>486.96</v>
      </c>
    </row>
    <row r="130" spans="1:16">
      <c r="A130" s="187"/>
      <c r="B130" s="89">
        <v>7</v>
      </c>
      <c r="C130" s="90" t="s">
        <v>65</v>
      </c>
      <c r="D130" s="74">
        <f t="shared" si="14"/>
        <v>0.17499999999999999</v>
      </c>
      <c r="E130" s="91">
        <v>14.91</v>
      </c>
      <c r="F130" s="92">
        <v>0.17849999999999999</v>
      </c>
      <c r="G130" s="88">
        <f t="shared" si="7"/>
        <v>15.0885</v>
      </c>
      <c r="H130" s="89">
        <v>7.2</v>
      </c>
      <c r="I130" s="90" t="s">
        <v>12</v>
      </c>
      <c r="J130" s="98">
        <f t="shared" si="13"/>
        <v>7200</v>
      </c>
      <c r="K130" s="77">
        <v>379.87</v>
      </c>
      <c r="L130" s="79" t="s">
        <v>66</v>
      </c>
      <c r="M130" s="74">
        <f t="shared" si="9"/>
        <v>379.87</v>
      </c>
      <c r="N130" s="77">
        <v>494.65</v>
      </c>
      <c r="O130" s="79" t="s">
        <v>66</v>
      </c>
      <c r="P130" s="74">
        <f t="shared" si="10"/>
        <v>494.65</v>
      </c>
    </row>
    <row r="131" spans="1:16">
      <c r="A131" s="187"/>
      <c r="B131" s="89">
        <v>8</v>
      </c>
      <c r="C131" s="90" t="s">
        <v>65</v>
      </c>
      <c r="D131" s="74">
        <f t="shared" si="14"/>
        <v>0.2</v>
      </c>
      <c r="E131" s="91">
        <v>16.48</v>
      </c>
      <c r="F131" s="92">
        <v>0.1605</v>
      </c>
      <c r="G131" s="88">
        <f t="shared" si="7"/>
        <v>16.640499999999999</v>
      </c>
      <c r="H131" s="89">
        <v>7.73</v>
      </c>
      <c r="I131" s="90" t="s">
        <v>12</v>
      </c>
      <c r="J131" s="98">
        <f t="shared" si="13"/>
        <v>7730</v>
      </c>
      <c r="K131" s="77">
        <v>390.92</v>
      </c>
      <c r="L131" s="79" t="s">
        <v>66</v>
      </c>
      <c r="M131" s="74">
        <f t="shared" si="9"/>
        <v>390.92</v>
      </c>
      <c r="N131" s="77">
        <v>507.62</v>
      </c>
      <c r="O131" s="79" t="s">
        <v>66</v>
      </c>
      <c r="P131" s="74">
        <f t="shared" si="10"/>
        <v>507.62</v>
      </c>
    </row>
    <row r="132" spans="1:16">
      <c r="A132" s="187"/>
      <c r="B132" s="89">
        <v>9</v>
      </c>
      <c r="C132" s="90" t="s">
        <v>65</v>
      </c>
      <c r="D132" s="74">
        <f t="shared" si="14"/>
        <v>0.22500000000000001</v>
      </c>
      <c r="E132" s="91">
        <v>17.87</v>
      </c>
      <c r="F132" s="92">
        <v>0.14599999999999999</v>
      </c>
      <c r="G132" s="88">
        <f t="shared" si="7"/>
        <v>18.016000000000002</v>
      </c>
      <c r="H132" s="89">
        <v>8.1999999999999993</v>
      </c>
      <c r="I132" s="90" t="s">
        <v>12</v>
      </c>
      <c r="J132" s="98">
        <f t="shared" si="13"/>
        <v>8200</v>
      </c>
      <c r="K132" s="77">
        <v>399.81</v>
      </c>
      <c r="L132" s="79" t="s">
        <v>66</v>
      </c>
      <c r="M132" s="74">
        <f t="shared" si="9"/>
        <v>399.81</v>
      </c>
      <c r="N132" s="77">
        <v>518.22</v>
      </c>
      <c r="O132" s="79" t="s">
        <v>66</v>
      </c>
      <c r="P132" s="74">
        <f t="shared" si="10"/>
        <v>518.22</v>
      </c>
    </row>
    <row r="133" spans="1:16">
      <c r="A133" s="187"/>
      <c r="B133" s="89">
        <v>10</v>
      </c>
      <c r="C133" s="90" t="s">
        <v>65</v>
      </c>
      <c r="D133" s="74">
        <f t="shared" si="14"/>
        <v>0.25</v>
      </c>
      <c r="E133" s="91">
        <v>19.079999999999998</v>
      </c>
      <c r="F133" s="92">
        <v>0.13420000000000001</v>
      </c>
      <c r="G133" s="88">
        <f t="shared" si="7"/>
        <v>19.214199999999998</v>
      </c>
      <c r="H133" s="89">
        <v>8.65</v>
      </c>
      <c r="I133" s="90" t="s">
        <v>12</v>
      </c>
      <c r="J133" s="98">
        <f t="shared" si="13"/>
        <v>8650</v>
      </c>
      <c r="K133" s="77">
        <v>407.24</v>
      </c>
      <c r="L133" s="79" t="s">
        <v>66</v>
      </c>
      <c r="M133" s="74">
        <f t="shared" si="9"/>
        <v>407.24</v>
      </c>
      <c r="N133" s="77">
        <v>527.12</v>
      </c>
      <c r="O133" s="79" t="s">
        <v>66</v>
      </c>
      <c r="P133" s="74">
        <f t="shared" si="10"/>
        <v>527.12</v>
      </c>
    </row>
    <row r="134" spans="1:16">
      <c r="A134" s="187"/>
      <c r="B134" s="89">
        <v>11</v>
      </c>
      <c r="C134" s="90" t="s">
        <v>65</v>
      </c>
      <c r="D134" s="74">
        <f t="shared" si="14"/>
        <v>0.27500000000000002</v>
      </c>
      <c r="E134" s="91">
        <v>20.11</v>
      </c>
      <c r="F134" s="92">
        <v>0.1242</v>
      </c>
      <c r="G134" s="88">
        <f t="shared" si="7"/>
        <v>20.234199999999998</v>
      </c>
      <c r="H134" s="89">
        <v>9.07</v>
      </c>
      <c r="I134" s="90" t="s">
        <v>12</v>
      </c>
      <c r="J134" s="98">
        <f t="shared" si="13"/>
        <v>9070</v>
      </c>
      <c r="K134" s="77">
        <v>413.66</v>
      </c>
      <c r="L134" s="79" t="s">
        <v>66</v>
      </c>
      <c r="M134" s="74">
        <f t="shared" si="9"/>
        <v>413.66</v>
      </c>
      <c r="N134" s="77">
        <v>534.76</v>
      </c>
      <c r="O134" s="79" t="s">
        <v>66</v>
      </c>
      <c r="P134" s="74">
        <f t="shared" si="10"/>
        <v>534.76</v>
      </c>
    </row>
    <row r="135" spans="1:16">
      <c r="A135" s="187"/>
      <c r="B135" s="89">
        <v>12</v>
      </c>
      <c r="C135" s="90" t="s">
        <v>65</v>
      </c>
      <c r="D135" s="74">
        <f t="shared" si="14"/>
        <v>0.3</v>
      </c>
      <c r="E135" s="91">
        <v>20.98</v>
      </c>
      <c r="F135" s="92">
        <v>0.1157</v>
      </c>
      <c r="G135" s="88">
        <f t="shared" si="7"/>
        <v>21.095700000000001</v>
      </c>
      <c r="H135" s="89">
        <v>9.4700000000000006</v>
      </c>
      <c r="I135" s="90" t="s">
        <v>12</v>
      </c>
      <c r="J135" s="98">
        <f t="shared" si="13"/>
        <v>9470</v>
      </c>
      <c r="K135" s="77">
        <v>419.33</v>
      </c>
      <c r="L135" s="79" t="s">
        <v>66</v>
      </c>
      <c r="M135" s="74">
        <f t="shared" si="9"/>
        <v>419.33</v>
      </c>
      <c r="N135" s="77">
        <v>541.46</v>
      </c>
      <c r="O135" s="79" t="s">
        <v>66</v>
      </c>
      <c r="P135" s="74">
        <f t="shared" si="10"/>
        <v>541.46</v>
      </c>
    </row>
    <row r="136" spans="1:16">
      <c r="A136" s="187"/>
      <c r="B136" s="89">
        <v>13</v>
      </c>
      <c r="C136" s="90" t="s">
        <v>65</v>
      </c>
      <c r="D136" s="74">
        <f t="shared" si="14"/>
        <v>0.32500000000000001</v>
      </c>
      <c r="E136" s="91">
        <v>21.72</v>
      </c>
      <c r="F136" s="92">
        <v>0.1084</v>
      </c>
      <c r="G136" s="88">
        <f t="shared" si="7"/>
        <v>21.828399999999998</v>
      </c>
      <c r="H136" s="89">
        <v>9.85</v>
      </c>
      <c r="I136" s="90" t="s">
        <v>12</v>
      </c>
      <c r="J136" s="98">
        <f t="shared" si="13"/>
        <v>9850</v>
      </c>
      <c r="K136" s="77">
        <v>424.45</v>
      </c>
      <c r="L136" s="79" t="s">
        <v>66</v>
      </c>
      <c r="M136" s="74">
        <f t="shared" si="9"/>
        <v>424.45</v>
      </c>
      <c r="N136" s="77">
        <v>547.41999999999996</v>
      </c>
      <c r="O136" s="79" t="s">
        <v>66</v>
      </c>
      <c r="P136" s="74">
        <f t="shared" si="10"/>
        <v>547.41999999999996</v>
      </c>
    </row>
    <row r="137" spans="1:16">
      <c r="A137" s="187"/>
      <c r="B137" s="89">
        <v>14</v>
      </c>
      <c r="C137" s="90" t="s">
        <v>65</v>
      </c>
      <c r="D137" s="74">
        <f t="shared" si="14"/>
        <v>0.35</v>
      </c>
      <c r="E137" s="91">
        <v>22.34</v>
      </c>
      <c r="F137" s="92">
        <v>0.10199999999999999</v>
      </c>
      <c r="G137" s="88">
        <f t="shared" si="7"/>
        <v>22.442</v>
      </c>
      <c r="H137" s="89">
        <v>10.23</v>
      </c>
      <c r="I137" s="90" t="s">
        <v>12</v>
      </c>
      <c r="J137" s="98">
        <f t="shared" si="13"/>
        <v>10230</v>
      </c>
      <c r="K137" s="77">
        <v>429.15</v>
      </c>
      <c r="L137" s="79" t="s">
        <v>66</v>
      </c>
      <c r="M137" s="74">
        <f t="shared" si="9"/>
        <v>429.15</v>
      </c>
      <c r="N137" s="77">
        <v>552.79999999999995</v>
      </c>
      <c r="O137" s="79" t="s">
        <v>66</v>
      </c>
      <c r="P137" s="74">
        <f t="shared" si="10"/>
        <v>552.79999999999995</v>
      </c>
    </row>
    <row r="138" spans="1:16">
      <c r="A138" s="187"/>
      <c r="B138" s="89">
        <v>15</v>
      </c>
      <c r="C138" s="90" t="s">
        <v>65</v>
      </c>
      <c r="D138" s="74">
        <f t="shared" si="14"/>
        <v>0.375</v>
      </c>
      <c r="E138" s="91">
        <v>22.85</v>
      </c>
      <c r="F138" s="92">
        <v>9.6420000000000006E-2</v>
      </c>
      <c r="G138" s="88">
        <f t="shared" si="7"/>
        <v>22.94642</v>
      </c>
      <c r="H138" s="89">
        <v>10.59</v>
      </c>
      <c r="I138" s="90" t="s">
        <v>12</v>
      </c>
      <c r="J138" s="98">
        <f t="shared" si="13"/>
        <v>10590</v>
      </c>
      <c r="K138" s="77">
        <v>433.51</v>
      </c>
      <c r="L138" s="79" t="s">
        <v>66</v>
      </c>
      <c r="M138" s="74">
        <f t="shared" si="9"/>
        <v>433.51</v>
      </c>
      <c r="N138" s="77">
        <v>557.70000000000005</v>
      </c>
      <c r="O138" s="79" t="s">
        <v>66</v>
      </c>
      <c r="P138" s="74">
        <f t="shared" si="10"/>
        <v>557.70000000000005</v>
      </c>
    </row>
    <row r="139" spans="1:16">
      <c r="A139" s="187"/>
      <c r="B139" s="89">
        <v>16</v>
      </c>
      <c r="C139" s="90" t="s">
        <v>65</v>
      </c>
      <c r="D139" s="74">
        <f t="shared" si="14"/>
        <v>0.4</v>
      </c>
      <c r="E139" s="91">
        <v>23.29</v>
      </c>
      <c r="F139" s="92">
        <v>9.1429999999999997E-2</v>
      </c>
      <c r="G139" s="88">
        <f t="shared" si="7"/>
        <v>23.381429999999998</v>
      </c>
      <c r="H139" s="89">
        <v>10.95</v>
      </c>
      <c r="I139" s="90" t="s">
        <v>12</v>
      </c>
      <c r="J139" s="98">
        <f t="shared" si="13"/>
        <v>10950</v>
      </c>
      <c r="K139" s="77">
        <v>437.62</v>
      </c>
      <c r="L139" s="79" t="s">
        <v>66</v>
      </c>
      <c r="M139" s="74">
        <f t="shared" si="9"/>
        <v>437.62</v>
      </c>
      <c r="N139" s="77">
        <v>562.23</v>
      </c>
      <c r="O139" s="79" t="s">
        <v>66</v>
      </c>
      <c r="P139" s="74">
        <f t="shared" si="10"/>
        <v>562.23</v>
      </c>
    </row>
    <row r="140" spans="1:16">
      <c r="A140" s="187"/>
      <c r="B140" s="89">
        <v>17</v>
      </c>
      <c r="C140" s="95" t="s">
        <v>65</v>
      </c>
      <c r="D140" s="74">
        <f t="shared" si="14"/>
        <v>0.42499999999999999</v>
      </c>
      <c r="E140" s="91">
        <v>23.65</v>
      </c>
      <c r="F140" s="92">
        <v>8.6970000000000006E-2</v>
      </c>
      <c r="G140" s="88">
        <f t="shared" si="7"/>
        <v>23.736969999999999</v>
      </c>
      <c r="H140" s="89">
        <v>11.3</v>
      </c>
      <c r="I140" s="90" t="s">
        <v>12</v>
      </c>
      <c r="J140" s="98">
        <f t="shared" si="13"/>
        <v>11300</v>
      </c>
      <c r="K140" s="77">
        <v>441.5</v>
      </c>
      <c r="L140" s="79" t="s">
        <v>66</v>
      </c>
      <c r="M140" s="74">
        <f t="shared" si="9"/>
        <v>441.5</v>
      </c>
      <c r="N140" s="77">
        <v>566.42999999999995</v>
      </c>
      <c r="O140" s="79" t="s">
        <v>66</v>
      </c>
      <c r="P140" s="74">
        <f t="shared" si="10"/>
        <v>566.42999999999995</v>
      </c>
    </row>
    <row r="141" spans="1:16">
      <c r="B141" s="89">
        <v>18</v>
      </c>
      <c r="C141" s="79" t="s">
        <v>65</v>
      </c>
      <c r="D141" s="74">
        <f t="shared" si="14"/>
        <v>0.45</v>
      </c>
      <c r="E141" s="91">
        <v>23.96</v>
      </c>
      <c r="F141" s="92">
        <v>8.2960000000000006E-2</v>
      </c>
      <c r="G141" s="88">
        <f t="shared" si="7"/>
        <v>24.042960000000001</v>
      </c>
      <c r="H141" s="77">
        <v>11.65</v>
      </c>
      <c r="I141" s="79" t="s">
        <v>12</v>
      </c>
      <c r="J141" s="98">
        <f t="shared" si="13"/>
        <v>11650</v>
      </c>
      <c r="K141" s="77">
        <v>445.21</v>
      </c>
      <c r="L141" s="79" t="s">
        <v>66</v>
      </c>
      <c r="M141" s="74">
        <f t="shared" si="9"/>
        <v>445.21</v>
      </c>
      <c r="N141" s="77">
        <v>570.36</v>
      </c>
      <c r="O141" s="79" t="s">
        <v>66</v>
      </c>
      <c r="P141" s="74">
        <f t="shared" si="10"/>
        <v>570.36</v>
      </c>
    </row>
    <row r="142" spans="1:16">
      <c r="B142" s="89">
        <v>20</v>
      </c>
      <c r="C142" s="79" t="s">
        <v>65</v>
      </c>
      <c r="D142" s="74">
        <f t="shared" si="14"/>
        <v>0.5</v>
      </c>
      <c r="E142" s="91">
        <v>24.42</v>
      </c>
      <c r="F142" s="92">
        <v>7.603E-2</v>
      </c>
      <c r="G142" s="88">
        <f t="shared" si="7"/>
        <v>24.496030000000001</v>
      </c>
      <c r="H142" s="77">
        <v>12.33</v>
      </c>
      <c r="I142" s="79" t="s">
        <v>12</v>
      </c>
      <c r="J142" s="98">
        <f t="shared" si="13"/>
        <v>12330</v>
      </c>
      <c r="K142" s="77">
        <v>457.34</v>
      </c>
      <c r="L142" s="79" t="s">
        <v>66</v>
      </c>
      <c r="M142" s="74">
        <f t="shared" si="9"/>
        <v>457.34</v>
      </c>
      <c r="N142" s="77">
        <v>577.55999999999995</v>
      </c>
      <c r="O142" s="79" t="s">
        <v>66</v>
      </c>
      <c r="P142" s="74">
        <f t="shared" si="10"/>
        <v>577.55999999999995</v>
      </c>
    </row>
    <row r="143" spans="1:16">
      <c r="B143" s="89">
        <v>22.5</v>
      </c>
      <c r="C143" s="79" t="s">
        <v>65</v>
      </c>
      <c r="D143" s="74">
        <f t="shared" si="14"/>
        <v>0.5625</v>
      </c>
      <c r="E143" s="91">
        <v>24.79</v>
      </c>
      <c r="F143" s="92">
        <v>6.8930000000000005E-2</v>
      </c>
      <c r="G143" s="88">
        <f t="shared" si="7"/>
        <v>24.858930000000001</v>
      </c>
      <c r="H143" s="77">
        <v>13.17</v>
      </c>
      <c r="I143" s="79" t="s">
        <v>12</v>
      </c>
      <c r="J143" s="98">
        <f t="shared" si="13"/>
        <v>13170</v>
      </c>
      <c r="K143" s="77">
        <v>474.43</v>
      </c>
      <c r="L143" s="79" t="s">
        <v>66</v>
      </c>
      <c r="M143" s="74">
        <f t="shared" si="9"/>
        <v>474.43</v>
      </c>
      <c r="N143" s="77">
        <v>585.61</v>
      </c>
      <c r="O143" s="79" t="s">
        <v>66</v>
      </c>
      <c r="P143" s="74">
        <f t="shared" si="10"/>
        <v>585.61</v>
      </c>
    </row>
    <row r="144" spans="1:16">
      <c r="B144" s="89">
        <v>25</v>
      </c>
      <c r="C144" s="79" t="s">
        <v>65</v>
      </c>
      <c r="D144" s="74">
        <f t="shared" si="14"/>
        <v>0.625</v>
      </c>
      <c r="E144" s="91">
        <v>24.99</v>
      </c>
      <c r="F144" s="92">
        <v>6.3119999999999996E-2</v>
      </c>
      <c r="G144" s="88">
        <f t="shared" si="7"/>
        <v>25.05312</v>
      </c>
      <c r="H144" s="77">
        <v>14</v>
      </c>
      <c r="I144" s="79" t="s">
        <v>12</v>
      </c>
      <c r="J144" s="98">
        <f t="shared" si="13"/>
        <v>14000</v>
      </c>
      <c r="K144" s="77">
        <v>490.44</v>
      </c>
      <c r="L144" s="79" t="s">
        <v>66</v>
      </c>
      <c r="M144" s="74">
        <f t="shared" si="9"/>
        <v>490.44</v>
      </c>
      <c r="N144" s="77">
        <v>592.87</v>
      </c>
      <c r="O144" s="79" t="s">
        <v>66</v>
      </c>
      <c r="P144" s="74">
        <f t="shared" si="10"/>
        <v>592.87</v>
      </c>
    </row>
    <row r="145" spans="2:16">
      <c r="B145" s="89">
        <v>27.5</v>
      </c>
      <c r="C145" s="79" t="s">
        <v>65</v>
      </c>
      <c r="D145" s="74">
        <f t="shared" si="14"/>
        <v>0.6875</v>
      </c>
      <c r="E145" s="91">
        <v>25.08</v>
      </c>
      <c r="F145" s="92">
        <v>5.8279999999999998E-2</v>
      </c>
      <c r="G145" s="88">
        <f t="shared" si="7"/>
        <v>25.138279999999998</v>
      </c>
      <c r="H145" s="77">
        <v>14.83</v>
      </c>
      <c r="I145" s="79" t="s">
        <v>12</v>
      </c>
      <c r="J145" s="98">
        <f t="shared" si="13"/>
        <v>14830</v>
      </c>
      <c r="K145" s="77">
        <v>505.68</v>
      </c>
      <c r="L145" s="79" t="s">
        <v>66</v>
      </c>
      <c r="M145" s="74">
        <f t="shared" si="9"/>
        <v>505.68</v>
      </c>
      <c r="N145" s="77">
        <v>599.54999999999995</v>
      </c>
      <c r="O145" s="79" t="s">
        <v>66</v>
      </c>
      <c r="P145" s="74">
        <f t="shared" si="10"/>
        <v>599.54999999999995</v>
      </c>
    </row>
    <row r="146" spans="2:16">
      <c r="B146" s="89">
        <v>30</v>
      </c>
      <c r="C146" s="79" t="s">
        <v>65</v>
      </c>
      <c r="D146" s="74">
        <f t="shared" si="14"/>
        <v>0.75</v>
      </c>
      <c r="E146" s="91">
        <v>25.07</v>
      </c>
      <c r="F146" s="92">
        <v>5.4170000000000003E-2</v>
      </c>
      <c r="G146" s="88">
        <f t="shared" si="7"/>
        <v>25.124169999999999</v>
      </c>
      <c r="H146" s="77">
        <v>15.66</v>
      </c>
      <c r="I146" s="79" t="s">
        <v>12</v>
      </c>
      <c r="J146" s="98">
        <f t="shared" si="13"/>
        <v>15660</v>
      </c>
      <c r="K146" s="77">
        <v>520.36</v>
      </c>
      <c r="L146" s="79" t="s">
        <v>66</v>
      </c>
      <c r="M146" s="74">
        <f t="shared" si="9"/>
        <v>520.36</v>
      </c>
      <c r="N146" s="77">
        <v>605.79</v>
      </c>
      <c r="O146" s="79" t="s">
        <v>66</v>
      </c>
      <c r="P146" s="74">
        <f t="shared" si="10"/>
        <v>605.79</v>
      </c>
    </row>
    <row r="147" spans="2:16">
      <c r="B147" s="89">
        <v>32.5</v>
      </c>
      <c r="C147" s="79" t="s">
        <v>65</v>
      </c>
      <c r="D147" s="74">
        <f t="shared" si="14"/>
        <v>0.8125</v>
      </c>
      <c r="E147" s="91">
        <v>25.01</v>
      </c>
      <c r="F147" s="92">
        <v>5.0639999999999998E-2</v>
      </c>
      <c r="G147" s="88">
        <f t="shared" si="7"/>
        <v>25.060640000000003</v>
      </c>
      <c r="H147" s="77">
        <v>16.48</v>
      </c>
      <c r="I147" s="79" t="s">
        <v>12</v>
      </c>
      <c r="J147" s="98">
        <f t="shared" si="13"/>
        <v>16480</v>
      </c>
      <c r="K147" s="77">
        <v>534.61</v>
      </c>
      <c r="L147" s="79" t="s">
        <v>66</v>
      </c>
      <c r="M147" s="74">
        <f t="shared" si="9"/>
        <v>534.61</v>
      </c>
      <c r="N147" s="77">
        <v>611.66999999999996</v>
      </c>
      <c r="O147" s="79" t="s">
        <v>66</v>
      </c>
      <c r="P147" s="74">
        <f t="shared" si="10"/>
        <v>611.66999999999996</v>
      </c>
    </row>
    <row r="148" spans="2:16">
      <c r="B148" s="89">
        <v>35</v>
      </c>
      <c r="C148" s="79" t="s">
        <v>65</v>
      </c>
      <c r="D148" s="74">
        <f t="shared" si="14"/>
        <v>0.875</v>
      </c>
      <c r="E148" s="91">
        <v>24.89</v>
      </c>
      <c r="F148" s="92">
        <v>4.7570000000000001E-2</v>
      </c>
      <c r="G148" s="88">
        <f t="shared" si="7"/>
        <v>24.937570000000001</v>
      </c>
      <c r="H148" s="77">
        <v>17.309999999999999</v>
      </c>
      <c r="I148" s="79" t="s">
        <v>12</v>
      </c>
      <c r="J148" s="98">
        <f t="shared" si="13"/>
        <v>17310</v>
      </c>
      <c r="K148" s="77">
        <v>548.54999999999995</v>
      </c>
      <c r="L148" s="79" t="s">
        <v>66</v>
      </c>
      <c r="M148" s="74">
        <f t="shared" si="9"/>
        <v>548.54999999999995</v>
      </c>
      <c r="N148" s="77">
        <v>617.28</v>
      </c>
      <c r="O148" s="79" t="s">
        <v>66</v>
      </c>
      <c r="P148" s="74">
        <f t="shared" si="10"/>
        <v>617.28</v>
      </c>
    </row>
    <row r="149" spans="2:16">
      <c r="B149" s="89">
        <v>37.5</v>
      </c>
      <c r="C149" s="79" t="s">
        <v>65</v>
      </c>
      <c r="D149" s="74">
        <f t="shared" si="14"/>
        <v>0.9375</v>
      </c>
      <c r="E149" s="91">
        <v>24.73</v>
      </c>
      <c r="F149" s="92">
        <v>4.487E-2</v>
      </c>
      <c r="G149" s="88">
        <f t="shared" ref="G149:G212" si="15">E149+F149</f>
        <v>24.77487</v>
      </c>
      <c r="H149" s="77">
        <v>18.149999999999999</v>
      </c>
      <c r="I149" s="79" t="s">
        <v>12</v>
      </c>
      <c r="J149" s="98">
        <f t="shared" si="13"/>
        <v>18150</v>
      </c>
      <c r="K149" s="77">
        <v>562.25</v>
      </c>
      <c r="L149" s="79" t="s">
        <v>66</v>
      </c>
      <c r="M149" s="74">
        <f t="shared" si="9"/>
        <v>562.25</v>
      </c>
      <c r="N149" s="77">
        <v>622.66</v>
      </c>
      <c r="O149" s="79" t="s">
        <v>66</v>
      </c>
      <c r="P149" s="74">
        <f t="shared" si="10"/>
        <v>622.66</v>
      </c>
    </row>
    <row r="150" spans="2:16">
      <c r="B150" s="89">
        <v>40</v>
      </c>
      <c r="C150" s="79" t="s">
        <v>65</v>
      </c>
      <c r="D150" s="74">
        <f t="shared" si="14"/>
        <v>1</v>
      </c>
      <c r="E150" s="91">
        <v>24.55</v>
      </c>
      <c r="F150" s="92">
        <v>4.2479999999999997E-2</v>
      </c>
      <c r="G150" s="88">
        <f t="shared" si="15"/>
        <v>24.592480000000002</v>
      </c>
      <c r="H150" s="77">
        <v>18.989999999999998</v>
      </c>
      <c r="I150" s="79" t="s">
        <v>12</v>
      </c>
      <c r="J150" s="98">
        <f t="shared" si="13"/>
        <v>18990</v>
      </c>
      <c r="K150" s="77">
        <v>575.77</v>
      </c>
      <c r="L150" s="79" t="s">
        <v>66</v>
      </c>
      <c r="M150" s="74">
        <f t="shared" ref="M150:M156" si="16">K150</f>
        <v>575.77</v>
      </c>
      <c r="N150" s="77">
        <v>627.87</v>
      </c>
      <c r="O150" s="79" t="s">
        <v>66</v>
      </c>
      <c r="P150" s="74">
        <f t="shared" si="10"/>
        <v>627.87</v>
      </c>
    </row>
    <row r="151" spans="2:16">
      <c r="B151" s="89">
        <v>45</v>
      </c>
      <c r="C151" s="79" t="s">
        <v>65</v>
      </c>
      <c r="D151" s="74">
        <f t="shared" si="14"/>
        <v>1.125</v>
      </c>
      <c r="E151" s="91">
        <v>24.13</v>
      </c>
      <c r="F151" s="92">
        <v>3.8429999999999999E-2</v>
      </c>
      <c r="G151" s="88">
        <f t="shared" si="15"/>
        <v>24.168430000000001</v>
      </c>
      <c r="H151" s="77">
        <v>20.69</v>
      </c>
      <c r="I151" s="79" t="s">
        <v>12</v>
      </c>
      <c r="J151" s="98">
        <f t="shared" si="13"/>
        <v>20690</v>
      </c>
      <c r="K151" s="77">
        <v>626</v>
      </c>
      <c r="L151" s="79" t="s">
        <v>66</v>
      </c>
      <c r="M151" s="74">
        <f t="shared" si="16"/>
        <v>626</v>
      </c>
      <c r="N151" s="77">
        <v>637.88</v>
      </c>
      <c r="O151" s="79" t="s">
        <v>66</v>
      </c>
      <c r="P151" s="74">
        <f t="shared" si="10"/>
        <v>637.88</v>
      </c>
    </row>
    <row r="152" spans="2:16">
      <c r="B152" s="89">
        <v>50</v>
      </c>
      <c r="C152" s="79" t="s">
        <v>65</v>
      </c>
      <c r="D152" s="74">
        <f t="shared" si="14"/>
        <v>1.25</v>
      </c>
      <c r="E152" s="91">
        <v>23.66</v>
      </c>
      <c r="F152" s="92">
        <v>3.5130000000000002E-2</v>
      </c>
      <c r="G152" s="88">
        <f t="shared" si="15"/>
        <v>23.695129999999999</v>
      </c>
      <c r="H152" s="77">
        <v>22.42</v>
      </c>
      <c r="I152" s="79" t="s">
        <v>12</v>
      </c>
      <c r="J152" s="98">
        <f t="shared" si="13"/>
        <v>22420</v>
      </c>
      <c r="K152" s="77">
        <v>674.09</v>
      </c>
      <c r="L152" s="79" t="s">
        <v>66</v>
      </c>
      <c r="M152" s="74">
        <f t="shared" si="16"/>
        <v>674.09</v>
      </c>
      <c r="N152" s="77">
        <v>647.51</v>
      </c>
      <c r="O152" s="79" t="s">
        <v>66</v>
      </c>
      <c r="P152" s="74">
        <f t="shared" si="10"/>
        <v>647.51</v>
      </c>
    </row>
    <row r="153" spans="2:16">
      <c r="B153" s="89">
        <v>55</v>
      </c>
      <c r="C153" s="79" t="s">
        <v>65</v>
      </c>
      <c r="D153" s="74">
        <f t="shared" si="14"/>
        <v>1.375</v>
      </c>
      <c r="E153" s="91">
        <v>23.18</v>
      </c>
      <c r="F153" s="92">
        <v>3.2379999999999999E-2</v>
      </c>
      <c r="G153" s="88">
        <f t="shared" si="15"/>
        <v>23.21238</v>
      </c>
      <c r="H153" s="77">
        <v>24.19</v>
      </c>
      <c r="I153" s="79" t="s">
        <v>12</v>
      </c>
      <c r="J153" s="98">
        <f t="shared" si="13"/>
        <v>24190</v>
      </c>
      <c r="K153" s="77">
        <v>720.69</v>
      </c>
      <c r="L153" s="79" t="s">
        <v>66</v>
      </c>
      <c r="M153" s="74">
        <f t="shared" si="16"/>
        <v>720.69</v>
      </c>
      <c r="N153" s="77">
        <v>656.88</v>
      </c>
      <c r="O153" s="79" t="s">
        <v>66</v>
      </c>
      <c r="P153" s="74">
        <f t="shared" si="10"/>
        <v>656.88</v>
      </c>
    </row>
    <row r="154" spans="2:16">
      <c r="B154" s="89">
        <v>60</v>
      </c>
      <c r="C154" s="79" t="s">
        <v>65</v>
      </c>
      <c r="D154" s="74">
        <f t="shared" si="14"/>
        <v>1.5</v>
      </c>
      <c r="E154" s="91">
        <v>22.7</v>
      </c>
      <c r="F154" s="92">
        <v>3.006E-2</v>
      </c>
      <c r="G154" s="88">
        <f t="shared" si="15"/>
        <v>22.730059999999998</v>
      </c>
      <c r="H154" s="77">
        <v>26</v>
      </c>
      <c r="I154" s="79" t="s">
        <v>12</v>
      </c>
      <c r="J154" s="98">
        <f t="shared" si="13"/>
        <v>26000</v>
      </c>
      <c r="K154" s="77">
        <v>766.21</v>
      </c>
      <c r="L154" s="79" t="s">
        <v>66</v>
      </c>
      <c r="M154" s="74">
        <f t="shared" si="16"/>
        <v>766.21</v>
      </c>
      <c r="N154" s="77">
        <v>666.11</v>
      </c>
      <c r="O154" s="79" t="s">
        <v>66</v>
      </c>
      <c r="P154" s="74">
        <f t="shared" si="10"/>
        <v>666.11</v>
      </c>
    </row>
    <row r="155" spans="2:16">
      <c r="B155" s="89">
        <v>65</v>
      </c>
      <c r="C155" s="79" t="s">
        <v>65</v>
      </c>
      <c r="D155" s="74">
        <f t="shared" si="14"/>
        <v>1.625</v>
      </c>
      <c r="E155" s="91">
        <v>22.22</v>
      </c>
      <c r="F155" s="92">
        <v>2.8060000000000002E-2</v>
      </c>
      <c r="G155" s="88">
        <f t="shared" si="15"/>
        <v>22.248059999999999</v>
      </c>
      <c r="H155" s="77">
        <v>27.84</v>
      </c>
      <c r="I155" s="79" t="s">
        <v>12</v>
      </c>
      <c r="J155" s="98">
        <f t="shared" si="13"/>
        <v>27840</v>
      </c>
      <c r="K155" s="77">
        <v>810.94</v>
      </c>
      <c r="L155" s="79" t="s">
        <v>66</v>
      </c>
      <c r="M155" s="74">
        <f t="shared" si="16"/>
        <v>810.94</v>
      </c>
      <c r="N155" s="77">
        <v>675.25</v>
      </c>
      <c r="O155" s="79" t="s">
        <v>66</v>
      </c>
      <c r="P155" s="74">
        <f t="shared" si="10"/>
        <v>675.25</v>
      </c>
    </row>
    <row r="156" spans="2:16">
      <c r="B156" s="89">
        <v>70</v>
      </c>
      <c r="C156" s="79" t="s">
        <v>65</v>
      </c>
      <c r="D156" s="74">
        <f t="shared" si="14"/>
        <v>1.75</v>
      </c>
      <c r="E156" s="91">
        <v>21.76</v>
      </c>
      <c r="F156" s="92">
        <v>2.6329999999999999E-2</v>
      </c>
      <c r="G156" s="88">
        <f t="shared" si="15"/>
        <v>21.786330000000003</v>
      </c>
      <c r="H156" s="77">
        <v>29.73</v>
      </c>
      <c r="I156" s="79" t="s">
        <v>12</v>
      </c>
      <c r="J156" s="98">
        <f t="shared" si="13"/>
        <v>29730</v>
      </c>
      <c r="K156" s="77">
        <v>855.07</v>
      </c>
      <c r="L156" s="79" t="s">
        <v>66</v>
      </c>
      <c r="M156" s="74">
        <f t="shared" si="16"/>
        <v>855.07</v>
      </c>
      <c r="N156" s="77">
        <v>684.37</v>
      </c>
      <c r="O156" s="79" t="s">
        <v>66</v>
      </c>
      <c r="P156" s="74">
        <f t="shared" ref="P156:P168" si="17">N156</f>
        <v>684.37</v>
      </c>
    </row>
    <row r="157" spans="2:16">
      <c r="B157" s="89">
        <v>80</v>
      </c>
      <c r="C157" s="79" t="s">
        <v>65</v>
      </c>
      <c r="D157" s="74">
        <f t="shared" si="14"/>
        <v>2</v>
      </c>
      <c r="E157" s="91">
        <v>20.89</v>
      </c>
      <c r="F157" s="92">
        <v>2.3470000000000001E-2</v>
      </c>
      <c r="G157" s="88">
        <f t="shared" si="15"/>
        <v>20.91347</v>
      </c>
      <c r="H157" s="77">
        <v>33.619999999999997</v>
      </c>
      <c r="I157" s="79" t="s">
        <v>12</v>
      </c>
      <c r="J157" s="98">
        <f t="shared" si="13"/>
        <v>33620</v>
      </c>
      <c r="K157" s="77">
        <v>1.02</v>
      </c>
      <c r="L157" s="78" t="s">
        <v>12</v>
      </c>
      <c r="M157" s="98">
        <f t="shared" ref="M157:M159" si="18">K157*1000</f>
        <v>1020</v>
      </c>
      <c r="N157" s="77">
        <v>702.65</v>
      </c>
      <c r="O157" s="79" t="s">
        <v>66</v>
      </c>
      <c r="P157" s="74">
        <f t="shared" si="17"/>
        <v>702.65</v>
      </c>
    </row>
    <row r="158" spans="2:16">
      <c r="B158" s="89">
        <v>90</v>
      </c>
      <c r="C158" s="79" t="s">
        <v>65</v>
      </c>
      <c r="D158" s="74">
        <f t="shared" si="14"/>
        <v>2.25</v>
      </c>
      <c r="E158" s="91">
        <v>20.309999999999999</v>
      </c>
      <c r="F158" s="92">
        <v>2.12E-2</v>
      </c>
      <c r="G158" s="88">
        <f t="shared" si="15"/>
        <v>20.331199999999999</v>
      </c>
      <c r="H158" s="77">
        <v>37.64</v>
      </c>
      <c r="I158" s="79" t="s">
        <v>12</v>
      </c>
      <c r="J158" s="98">
        <f t="shared" si="13"/>
        <v>37640</v>
      </c>
      <c r="K158" s="77">
        <v>1.17</v>
      </c>
      <c r="L158" s="79" t="s">
        <v>12</v>
      </c>
      <c r="M158" s="98">
        <f t="shared" si="18"/>
        <v>1170</v>
      </c>
      <c r="N158" s="77">
        <v>721.1</v>
      </c>
      <c r="O158" s="79" t="s">
        <v>66</v>
      </c>
      <c r="P158" s="74">
        <f t="shared" si="17"/>
        <v>721.1</v>
      </c>
    </row>
    <row r="159" spans="2:16">
      <c r="B159" s="89">
        <v>100</v>
      </c>
      <c r="C159" s="79" t="s">
        <v>65</v>
      </c>
      <c r="D159" s="74">
        <f t="shared" si="14"/>
        <v>2.5</v>
      </c>
      <c r="E159" s="91">
        <v>19.61</v>
      </c>
      <c r="F159" s="92">
        <v>1.9349999999999999E-2</v>
      </c>
      <c r="G159" s="88">
        <f t="shared" si="15"/>
        <v>19.629349999999999</v>
      </c>
      <c r="H159" s="77">
        <v>41.8</v>
      </c>
      <c r="I159" s="79" t="s">
        <v>12</v>
      </c>
      <c r="J159" s="98">
        <f t="shared" si="13"/>
        <v>41800</v>
      </c>
      <c r="K159" s="77">
        <v>1.31</v>
      </c>
      <c r="L159" s="79" t="s">
        <v>12</v>
      </c>
      <c r="M159" s="98">
        <f t="shared" si="18"/>
        <v>1310</v>
      </c>
      <c r="N159" s="77">
        <v>739.8</v>
      </c>
      <c r="O159" s="79" t="s">
        <v>66</v>
      </c>
      <c r="P159" s="74">
        <f t="shared" si="17"/>
        <v>739.8</v>
      </c>
    </row>
    <row r="160" spans="2:16">
      <c r="B160" s="89">
        <v>110</v>
      </c>
      <c r="C160" s="79" t="s">
        <v>65</v>
      </c>
      <c r="D160" s="74">
        <f t="shared" si="14"/>
        <v>2.75</v>
      </c>
      <c r="E160" s="91">
        <v>19.04</v>
      </c>
      <c r="F160" s="92">
        <v>1.7809999999999999E-2</v>
      </c>
      <c r="G160" s="88">
        <f t="shared" si="15"/>
        <v>19.05781</v>
      </c>
      <c r="H160" s="77">
        <v>46.09</v>
      </c>
      <c r="I160" s="79" t="s">
        <v>12</v>
      </c>
      <c r="J160" s="98">
        <f t="shared" si="13"/>
        <v>46090</v>
      </c>
      <c r="K160" s="77">
        <v>1.45</v>
      </c>
      <c r="L160" s="79" t="s">
        <v>12</v>
      </c>
      <c r="M160" s="98">
        <f>K160*1000</f>
        <v>1450</v>
      </c>
      <c r="N160" s="77">
        <v>758.89</v>
      </c>
      <c r="O160" s="79" t="s">
        <v>66</v>
      </c>
      <c r="P160" s="74">
        <f t="shared" si="17"/>
        <v>758.89</v>
      </c>
    </row>
    <row r="161" spans="2:16">
      <c r="B161" s="89">
        <v>120</v>
      </c>
      <c r="C161" s="79" t="s">
        <v>65</v>
      </c>
      <c r="D161" s="74">
        <f t="shared" si="14"/>
        <v>3</v>
      </c>
      <c r="E161" s="91">
        <v>18.52</v>
      </c>
      <c r="F161" s="92">
        <v>1.651E-2</v>
      </c>
      <c r="G161" s="88">
        <f t="shared" si="15"/>
        <v>18.53651</v>
      </c>
      <c r="H161" s="77">
        <v>50.5</v>
      </c>
      <c r="I161" s="79" t="s">
        <v>12</v>
      </c>
      <c r="J161" s="98">
        <f t="shared" si="13"/>
        <v>50500</v>
      </c>
      <c r="K161" s="77">
        <v>1.58</v>
      </c>
      <c r="L161" s="79" t="s">
        <v>12</v>
      </c>
      <c r="M161" s="98">
        <f t="shared" ref="M161:M208" si="19">K161*1000</f>
        <v>1580</v>
      </c>
      <c r="N161" s="77">
        <v>778.38</v>
      </c>
      <c r="O161" s="79" t="s">
        <v>66</v>
      </c>
      <c r="P161" s="74">
        <f t="shared" si="17"/>
        <v>778.38</v>
      </c>
    </row>
    <row r="162" spans="2:16">
      <c r="B162" s="89">
        <v>130</v>
      </c>
      <c r="C162" s="79" t="s">
        <v>65</v>
      </c>
      <c r="D162" s="74">
        <f t="shared" si="14"/>
        <v>3.25</v>
      </c>
      <c r="E162" s="91">
        <v>18.05</v>
      </c>
      <c r="F162" s="92">
        <v>1.54E-2</v>
      </c>
      <c r="G162" s="88">
        <f t="shared" si="15"/>
        <v>18.0654</v>
      </c>
      <c r="H162" s="77">
        <v>55.04</v>
      </c>
      <c r="I162" s="79" t="s">
        <v>12</v>
      </c>
      <c r="J162" s="98">
        <f t="shared" si="13"/>
        <v>55040</v>
      </c>
      <c r="K162" s="77">
        <v>1.71</v>
      </c>
      <c r="L162" s="79" t="s">
        <v>12</v>
      </c>
      <c r="M162" s="98">
        <f t="shared" si="19"/>
        <v>1710</v>
      </c>
      <c r="N162" s="77">
        <v>798.3</v>
      </c>
      <c r="O162" s="79" t="s">
        <v>66</v>
      </c>
      <c r="P162" s="74">
        <f t="shared" si="17"/>
        <v>798.3</v>
      </c>
    </row>
    <row r="163" spans="2:16">
      <c r="B163" s="89">
        <v>140</v>
      </c>
      <c r="C163" s="79" t="s">
        <v>65</v>
      </c>
      <c r="D163" s="74">
        <f t="shared" si="14"/>
        <v>3.5</v>
      </c>
      <c r="E163" s="91">
        <v>17.61</v>
      </c>
      <c r="F163" s="92">
        <v>1.444E-2</v>
      </c>
      <c r="G163" s="88">
        <f t="shared" si="15"/>
        <v>17.62444</v>
      </c>
      <c r="H163" s="77">
        <v>59.69</v>
      </c>
      <c r="I163" s="79" t="s">
        <v>12</v>
      </c>
      <c r="J163" s="98">
        <f t="shared" si="13"/>
        <v>59690</v>
      </c>
      <c r="K163" s="77">
        <v>1.83</v>
      </c>
      <c r="L163" s="79" t="s">
        <v>12</v>
      </c>
      <c r="M163" s="98">
        <f t="shared" si="19"/>
        <v>1830</v>
      </c>
      <c r="N163" s="77">
        <v>818.67</v>
      </c>
      <c r="O163" s="79" t="s">
        <v>66</v>
      </c>
      <c r="P163" s="74">
        <f t="shared" si="17"/>
        <v>818.67</v>
      </c>
    </row>
    <row r="164" spans="2:16">
      <c r="B164" s="89">
        <v>150</v>
      </c>
      <c r="C164" s="79" t="s">
        <v>65</v>
      </c>
      <c r="D164" s="74">
        <f t="shared" si="14"/>
        <v>3.75</v>
      </c>
      <c r="E164" s="91">
        <v>17.2</v>
      </c>
      <c r="F164" s="92">
        <v>1.359E-2</v>
      </c>
      <c r="G164" s="88">
        <f t="shared" si="15"/>
        <v>17.21359</v>
      </c>
      <c r="H164" s="77">
        <v>64.459999999999994</v>
      </c>
      <c r="I164" s="79" t="s">
        <v>12</v>
      </c>
      <c r="J164" s="98">
        <f t="shared" si="13"/>
        <v>64459.999999999993</v>
      </c>
      <c r="K164" s="77">
        <v>1.95</v>
      </c>
      <c r="L164" s="79" t="s">
        <v>12</v>
      </c>
      <c r="M164" s="98">
        <f t="shared" si="19"/>
        <v>1950</v>
      </c>
      <c r="N164" s="77">
        <v>839.49</v>
      </c>
      <c r="O164" s="79" t="s">
        <v>66</v>
      </c>
      <c r="P164" s="74">
        <f t="shared" si="17"/>
        <v>839.49</v>
      </c>
    </row>
    <row r="165" spans="2:16">
      <c r="B165" s="89">
        <v>160</v>
      </c>
      <c r="C165" s="79" t="s">
        <v>65</v>
      </c>
      <c r="D165" s="74">
        <f t="shared" si="14"/>
        <v>4</v>
      </c>
      <c r="E165" s="91">
        <v>16.82</v>
      </c>
      <c r="F165" s="92">
        <v>1.2840000000000001E-2</v>
      </c>
      <c r="G165" s="88">
        <f t="shared" si="15"/>
        <v>16.832840000000001</v>
      </c>
      <c r="H165" s="77">
        <v>69.34</v>
      </c>
      <c r="I165" s="79" t="s">
        <v>12</v>
      </c>
      <c r="J165" s="98">
        <f t="shared" si="13"/>
        <v>69340</v>
      </c>
      <c r="K165" s="77">
        <v>2.0699999999999998</v>
      </c>
      <c r="L165" s="79" t="s">
        <v>12</v>
      </c>
      <c r="M165" s="98">
        <f t="shared" si="19"/>
        <v>2070</v>
      </c>
      <c r="N165" s="77">
        <v>860.77</v>
      </c>
      <c r="O165" s="79" t="s">
        <v>66</v>
      </c>
      <c r="P165" s="74">
        <f t="shared" si="17"/>
        <v>860.77</v>
      </c>
    </row>
    <row r="166" spans="2:16">
      <c r="B166" s="89">
        <v>170</v>
      </c>
      <c r="C166" s="79" t="s">
        <v>65</v>
      </c>
      <c r="D166" s="74">
        <f t="shared" si="14"/>
        <v>4.25</v>
      </c>
      <c r="E166" s="91">
        <v>16.46</v>
      </c>
      <c r="F166" s="92">
        <v>1.218E-2</v>
      </c>
      <c r="G166" s="88">
        <f t="shared" si="15"/>
        <v>16.472180000000002</v>
      </c>
      <c r="H166" s="77">
        <v>74.319999999999993</v>
      </c>
      <c r="I166" s="79" t="s">
        <v>12</v>
      </c>
      <c r="J166" s="98">
        <f t="shared" si="13"/>
        <v>74320</v>
      </c>
      <c r="K166" s="77">
        <v>2.19</v>
      </c>
      <c r="L166" s="79" t="s">
        <v>12</v>
      </c>
      <c r="M166" s="98">
        <f t="shared" si="19"/>
        <v>2190</v>
      </c>
      <c r="N166" s="77">
        <v>882.5</v>
      </c>
      <c r="O166" s="79" t="s">
        <v>66</v>
      </c>
      <c r="P166" s="74">
        <f t="shared" si="17"/>
        <v>882.5</v>
      </c>
    </row>
    <row r="167" spans="2:16">
      <c r="B167" s="89">
        <v>180</v>
      </c>
      <c r="C167" s="79" t="s">
        <v>65</v>
      </c>
      <c r="D167" s="74">
        <f t="shared" si="14"/>
        <v>4.5</v>
      </c>
      <c r="E167" s="91">
        <v>16.13</v>
      </c>
      <c r="F167" s="92">
        <v>1.159E-2</v>
      </c>
      <c r="G167" s="88">
        <f t="shared" si="15"/>
        <v>16.141590000000001</v>
      </c>
      <c r="H167" s="77">
        <v>79.41</v>
      </c>
      <c r="I167" s="79" t="s">
        <v>12</v>
      </c>
      <c r="J167" s="98">
        <f t="shared" si="13"/>
        <v>79410</v>
      </c>
      <c r="K167" s="77">
        <v>2.31</v>
      </c>
      <c r="L167" s="79" t="s">
        <v>12</v>
      </c>
      <c r="M167" s="98">
        <f t="shared" si="19"/>
        <v>2310</v>
      </c>
      <c r="N167" s="77">
        <v>904.7</v>
      </c>
      <c r="O167" s="79" t="s">
        <v>66</v>
      </c>
      <c r="P167" s="74">
        <f t="shared" si="17"/>
        <v>904.7</v>
      </c>
    </row>
    <row r="168" spans="2:16">
      <c r="B168" s="89">
        <v>200</v>
      </c>
      <c r="C168" s="79" t="s">
        <v>65</v>
      </c>
      <c r="D168" s="74">
        <f t="shared" si="14"/>
        <v>5</v>
      </c>
      <c r="E168" s="91">
        <v>15.5</v>
      </c>
      <c r="F168" s="92">
        <v>1.056E-2</v>
      </c>
      <c r="G168" s="88">
        <f t="shared" si="15"/>
        <v>15.51056</v>
      </c>
      <c r="H168" s="77">
        <v>89.9</v>
      </c>
      <c r="I168" s="79" t="s">
        <v>12</v>
      </c>
      <c r="J168" s="98">
        <f t="shared" si="13"/>
        <v>89900</v>
      </c>
      <c r="K168" s="77">
        <v>2.75</v>
      </c>
      <c r="L168" s="79" t="s">
        <v>12</v>
      </c>
      <c r="M168" s="98">
        <f t="shared" si="19"/>
        <v>2750</v>
      </c>
      <c r="N168" s="77">
        <v>950.48</v>
      </c>
      <c r="O168" s="79" t="s">
        <v>66</v>
      </c>
      <c r="P168" s="74">
        <f t="shared" si="17"/>
        <v>950.48</v>
      </c>
    </row>
    <row r="169" spans="2:16">
      <c r="B169" s="89">
        <v>225</v>
      </c>
      <c r="C169" s="79" t="s">
        <v>65</v>
      </c>
      <c r="D169" s="74">
        <f t="shared" si="14"/>
        <v>5.625</v>
      </c>
      <c r="E169" s="91">
        <v>14.8</v>
      </c>
      <c r="F169" s="92">
        <v>9.5219999999999992E-3</v>
      </c>
      <c r="G169" s="88">
        <f t="shared" si="15"/>
        <v>14.809522000000001</v>
      </c>
      <c r="H169" s="77">
        <v>103.6</v>
      </c>
      <c r="I169" s="79" t="s">
        <v>12</v>
      </c>
      <c r="J169" s="98">
        <f t="shared" si="13"/>
        <v>103600</v>
      </c>
      <c r="K169" s="77">
        <v>3.36</v>
      </c>
      <c r="L169" s="79" t="s">
        <v>12</v>
      </c>
      <c r="M169" s="98">
        <f t="shared" si="19"/>
        <v>3360</v>
      </c>
      <c r="N169" s="77">
        <v>1.01</v>
      </c>
      <c r="O169" s="78" t="s">
        <v>12</v>
      </c>
      <c r="P169" s="98">
        <f t="shared" ref="P169:P174" si="20">N169*1000</f>
        <v>1010</v>
      </c>
    </row>
    <row r="170" spans="2:16">
      <c r="B170" s="89">
        <v>250</v>
      </c>
      <c r="C170" s="79" t="s">
        <v>65</v>
      </c>
      <c r="D170" s="74">
        <f t="shared" si="14"/>
        <v>6.25</v>
      </c>
      <c r="E170" s="91">
        <v>14.16</v>
      </c>
      <c r="F170" s="92">
        <v>8.6779999999999999E-3</v>
      </c>
      <c r="G170" s="88">
        <f t="shared" si="15"/>
        <v>14.168678</v>
      </c>
      <c r="H170" s="77">
        <v>117.93</v>
      </c>
      <c r="I170" s="79" t="s">
        <v>12</v>
      </c>
      <c r="J170" s="98">
        <f t="shared" ref="J170:J185" si="21">H170*1000</f>
        <v>117930</v>
      </c>
      <c r="K170" s="77">
        <v>3.93</v>
      </c>
      <c r="L170" s="79" t="s">
        <v>12</v>
      </c>
      <c r="M170" s="98">
        <f t="shared" si="19"/>
        <v>3930</v>
      </c>
      <c r="N170" s="77">
        <v>1.07</v>
      </c>
      <c r="O170" s="79" t="s">
        <v>12</v>
      </c>
      <c r="P170" s="98">
        <f t="shared" si="20"/>
        <v>1070</v>
      </c>
    </row>
    <row r="171" spans="2:16">
      <c r="B171" s="89">
        <v>275</v>
      </c>
      <c r="C171" s="79" t="s">
        <v>65</v>
      </c>
      <c r="D171" s="74">
        <f t="shared" ref="D171:D184" si="22">B171/$C$5</f>
        <v>6.875</v>
      </c>
      <c r="E171" s="91">
        <v>13.57</v>
      </c>
      <c r="F171" s="92">
        <v>7.9769999999999997E-3</v>
      </c>
      <c r="G171" s="88">
        <f t="shared" si="15"/>
        <v>13.577977000000001</v>
      </c>
      <c r="H171" s="77">
        <v>132.9</v>
      </c>
      <c r="I171" s="79" t="s">
        <v>12</v>
      </c>
      <c r="J171" s="98">
        <f t="shared" si="21"/>
        <v>132900</v>
      </c>
      <c r="K171" s="77">
        <v>4.47</v>
      </c>
      <c r="L171" s="79" t="s">
        <v>12</v>
      </c>
      <c r="M171" s="98">
        <f t="shared" si="19"/>
        <v>4470</v>
      </c>
      <c r="N171" s="77">
        <v>1.1399999999999999</v>
      </c>
      <c r="O171" s="79" t="s">
        <v>12</v>
      </c>
      <c r="P171" s="98">
        <f t="shared" si="20"/>
        <v>1140</v>
      </c>
    </row>
    <row r="172" spans="2:16">
      <c r="B172" s="89">
        <v>300</v>
      </c>
      <c r="C172" s="79" t="s">
        <v>65</v>
      </c>
      <c r="D172" s="74">
        <f t="shared" si="22"/>
        <v>7.5</v>
      </c>
      <c r="E172" s="91">
        <v>13.02</v>
      </c>
      <c r="F172" s="92">
        <v>7.3870000000000003E-3</v>
      </c>
      <c r="G172" s="88">
        <f t="shared" si="15"/>
        <v>13.027386999999999</v>
      </c>
      <c r="H172" s="77">
        <v>148.5</v>
      </c>
      <c r="I172" s="79" t="s">
        <v>12</v>
      </c>
      <c r="J172" s="98">
        <f t="shared" si="21"/>
        <v>148500</v>
      </c>
      <c r="K172" s="77">
        <v>4.99</v>
      </c>
      <c r="L172" s="79" t="s">
        <v>12</v>
      </c>
      <c r="M172" s="98">
        <f t="shared" si="19"/>
        <v>4990</v>
      </c>
      <c r="N172" s="77">
        <v>1.21</v>
      </c>
      <c r="O172" s="79" t="s">
        <v>12</v>
      </c>
      <c r="P172" s="98">
        <f t="shared" si="20"/>
        <v>1210</v>
      </c>
    </row>
    <row r="173" spans="2:16">
      <c r="B173" s="89">
        <v>325</v>
      </c>
      <c r="C173" s="79" t="s">
        <v>65</v>
      </c>
      <c r="D173" s="74">
        <f t="shared" si="22"/>
        <v>8.125</v>
      </c>
      <c r="E173" s="91">
        <v>12.51</v>
      </c>
      <c r="F173" s="92">
        <v>6.8820000000000001E-3</v>
      </c>
      <c r="G173" s="88">
        <f t="shared" si="15"/>
        <v>12.516881999999999</v>
      </c>
      <c r="H173" s="77">
        <v>164.75</v>
      </c>
      <c r="I173" s="79" t="s">
        <v>12</v>
      </c>
      <c r="J173" s="98">
        <f t="shared" si="21"/>
        <v>164750</v>
      </c>
      <c r="K173" s="77">
        <v>5.49</v>
      </c>
      <c r="L173" s="79" t="s">
        <v>12</v>
      </c>
      <c r="M173" s="98">
        <f t="shared" si="19"/>
        <v>5490</v>
      </c>
      <c r="N173" s="77">
        <v>1.28</v>
      </c>
      <c r="O173" s="79" t="s">
        <v>12</v>
      </c>
      <c r="P173" s="98">
        <f t="shared" si="20"/>
        <v>1280</v>
      </c>
    </row>
    <row r="174" spans="2:16">
      <c r="B174" s="89">
        <v>350</v>
      </c>
      <c r="C174" s="79" t="s">
        <v>65</v>
      </c>
      <c r="D174" s="74">
        <f t="shared" si="22"/>
        <v>8.75</v>
      </c>
      <c r="E174" s="91">
        <v>12.04</v>
      </c>
      <c r="F174" s="92">
        <v>6.4440000000000001E-3</v>
      </c>
      <c r="G174" s="88">
        <f t="shared" si="15"/>
        <v>12.046443999999999</v>
      </c>
      <c r="H174" s="77">
        <v>181.65</v>
      </c>
      <c r="I174" s="79" t="s">
        <v>12</v>
      </c>
      <c r="J174" s="98">
        <f t="shared" si="21"/>
        <v>181650</v>
      </c>
      <c r="K174" s="77">
        <v>5.99</v>
      </c>
      <c r="L174" s="79" t="s">
        <v>12</v>
      </c>
      <c r="M174" s="98">
        <f t="shared" si="19"/>
        <v>5990</v>
      </c>
      <c r="N174" s="77">
        <v>1.35</v>
      </c>
      <c r="O174" s="79" t="s">
        <v>12</v>
      </c>
      <c r="P174" s="98">
        <f t="shared" si="20"/>
        <v>1350</v>
      </c>
    </row>
    <row r="175" spans="2:16">
      <c r="B175" s="89">
        <v>375</v>
      </c>
      <c r="C175" s="79" t="s">
        <v>65</v>
      </c>
      <c r="D175" s="74">
        <f t="shared" si="22"/>
        <v>9.375</v>
      </c>
      <c r="E175" s="91">
        <v>11.59</v>
      </c>
      <c r="F175" s="92">
        <v>6.0619999999999997E-3</v>
      </c>
      <c r="G175" s="88">
        <f t="shared" si="15"/>
        <v>11.596062</v>
      </c>
      <c r="H175" s="77">
        <v>199.21</v>
      </c>
      <c r="I175" s="79" t="s">
        <v>12</v>
      </c>
      <c r="J175" s="98">
        <f t="shared" si="21"/>
        <v>199210</v>
      </c>
      <c r="K175" s="77">
        <v>6.49</v>
      </c>
      <c r="L175" s="79" t="s">
        <v>12</v>
      </c>
      <c r="M175" s="98">
        <f t="shared" si="19"/>
        <v>6490</v>
      </c>
      <c r="N175" s="77">
        <v>1.43</v>
      </c>
      <c r="O175" s="79" t="s">
        <v>12</v>
      </c>
      <c r="P175" s="98">
        <f>N175*1000</f>
        <v>1430</v>
      </c>
    </row>
    <row r="176" spans="2:16">
      <c r="B176" s="89">
        <v>400</v>
      </c>
      <c r="C176" s="79" t="s">
        <v>65</v>
      </c>
      <c r="D176" s="74">
        <f t="shared" si="22"/>
        <v>10</v>
      </c>
      <c r="E176" s="91">
        <v>11.17</v>
      </c>
      <c r="F176" s="92">
        <v>5.7239999999999999E-3</v>
      </c>
      <c r="G176" s="88">
        <f t="shared" si="15"/>
        <v>11.175724000000001</v>
      </c>
      <c r="H176" s="77">
        <v>217.44</v>
      </c>
      <c r="I176" s="79" t="s">
        <v>12</v>
      </c>
      <c r="J176" s="98">
        <f t="shared" si="21"/>
        <v>217440</v>
      </c>
      <c r="K176" s="77">
        <v>6.99</v>
      </c>
      <c r="L176" s="79" t="s">
        <v>12</v>
      </c>
      <c r="M176" s="98">
        <f t="shared" si="19"/>
        <v>6990</v>
      </c>
      <c r="N176" s="77">
        <v>1.51</v>
      </c>
      <c r="O176" s="79" t="s">
        <v>12</v>
      </c>
      <c r="P176" s="98">
        <f t="shared" ref="P176:P226" si="23">N176*1000</f>
        <v>1510</v>
      </c>
    </row>
    <row r="177" spans="1:16">
      <c r="A177" s="4"/>
      <c r="B177" s="89">
        <v>450</v>
      </c>
      <c r="C177" s="79" t="s">
        <v>65</v>
      </c>
      <c r="D177" s="74">
        <f t="shared" si="22"/>
        <v>11.25</v>
      </c>
      <c r="E177" s="91">
        <v>10.4</v>
      </c>
      <c r="F177" s="92">
        <v>5.1549999999999999E-3</v>
      </c>
      <c r="G177" s="88">
        <f t="shared" si="15"/>
        <v>10.405155000000001</v>
      </c>
      <c r="H177" s="77">
        <v>255.95</v>
      </c>
      <c r="I177" s="79" t="s">
        <v>12</v>
      </c>
      <c r="J177" s="98">
        <f t="shared" si="21"/>
        <v>255950</v>
      </c>
      <c r="K177" s="77">
        <v>8.8699999999999992</v>
      </c>
      <c r="L177" s="79" t="s">
        <v>12</v>
      </c>
      <c r="M177" s="98">
        <f t="shared" si="19"/>
        <v>8870</v>
      </c>
      <c r="N177" s="77">
        <v>1.67</v>
      </c>
      <c r="O177" s="79" t="s">
        <v>12</v>
      </c>
      <c r="P177" s="98">
        <f t="shared" si="23"/>
        <v>1670</v>
      </c>
    </row>
    <row r="178" spans="1:16">
      <c r="B178" s="77">
        <v>500</v>
      </c>
      <c r="C178" s="79" t="s">
        <v>65</v>
      </c>
      <c r="D178" s="74">
        <f t="shared" si="22"/>
        <v>12.5</v>
      </c>
      <c r="E178" s="91">
        <v>9.7129999999999992</v>
      </c>
      <c r="F178" s="92">
        <v>4.6930000000000001E-3</v>
      </c>
      <c r="G178" s="88">
        <f t="shared" si="15"/>
        <v>9.7176929999999988</v>
      </c>
      <c r="H178" s="77">
        <v>297.24</v>
      </c>
      <c r="I178" s="79" t="s">
        <v>12</v>
      </c>
      <c r="J178" s="98">
        <f t="shared" si="21"/>
        <v>297240</v>
      </c>
      <c r="K178" s="77">
        <v>10.62</v>
      </c>
      <c r="L178" s="79" t="s">
        <v>12</v>
      </c>
      <c r="M178" s="98">
        <f t="shared" si="19"/>
        <v>10620</v>
      </c>
      <c r="N178" s="77">
        <v>1.85</v>
      </c>
      <c r="O178" s="79" t="s">
        <v>12</v>
      </c>
      <c r="P178" s="98">
        <f t="shared" si="23"/>
        <v>1850</v>
      </c>
    </row>
    <row r="179" spans="1:16">
      <c r="B179" s="89">
        <v>550</v>
      </c>
      <c r="C179" s="90" t="s">
        <v>65</v>
      </c>
      <c r="D179" s="74">
        <f t="shared" si="22"/>
        <v>13.75</v>
      </c>
      <c r="E179" s="91">
        <v>9.1010000000000009</v>
      </c>
      <c r="F179" s="92">
        <v>4.3109999999999997E-3</v>
      </c>
      <c r="G179" s="88">
        <f t="shared" si="15"/>
        <v>9.1053110000000004</v>
      </c>
      <c r="H179" s="77">
        <v>341.37</v>
      </c>
      <c r="I179" s="79" t="s">
        <v>12</v>
      </c>
      <c r="J179" s="98">
        <f t="shared" si="21"/>
        <v>341370</v>
      </c>
      <c r="K179" s="77">
        <v>12.33</v>
      </c>
      <c r="L179" s="79" t="s">
        <v>12</v>
      </c>
      <c r="M179" s="98">
        <f t="shared" si="19"/>
        <v>12330</v>
      </c>
      <c r="N179" s="77">
        <v>2.04</v>
      </c>
      <c r="O179" s="79" t="s">
        <v>12</v>
      </c>
      <c r="P179" s="98">
        <f t="shared" si="23"/>
        <v>2040</v>
      </c>
    </row>
    <row r="180" spans="1:16">
      <c r="B180" s="89">
        <v>600</v>
      </c>
      <c r="C180" s="90" t="s">
        <v>65</v>
      </c>
      <c r="D180" s="74">
        <f t="shared" si="22"/>
        <v>15</v>
      </c>
      <c r="E180" s="91">
        <v>8.5559999999999992</v>
      </c>
      <c r="F180" s="92">
        <v>3.9880000000000002E-3</v>
      </c>
      <c r="G180" s="88">
        <f t="shared" si="15"/>
        <v>8.5599879999999988</v>
      </c>
      <c r="H180" s="77">
        <v>388.4</v>
      </c>
      <c r="I180" s="79" t="s">
        <v>12</v>
      </c>
      <c r="J180" s="98">
        <f t="shared" si="21"/>
        <v>388400</v>
      </c>
      <c r="K180" s="77">
        <v>14.01</v>
      </c>
      <c r="L180" s="79" t="s">
        <v>12</v>
      </c>
      <c r="M180" s="98">
        <f t="shared" si="19"/>
        <v>14010</v>
      </c>
      <c r="N180" s="77">
        <v>2.2400000000000002</v>
      </c>
      <c r="O180" s="79" t="s">
        <v>12</v>
      </c>
      <c r="P180" s="98">
        <f t="shared" si="23"/>
        <v>2240</v>
      </c>
    </row>
    <row r="181" spans="1:16">
      <c r="B181" s="89">
        <v>650</v>
      </c>
      <c r="C181" s="90" t="s">
        <v>65</v>
      </c>
      <c r="D181" s="74">
        <f t="shared" si="22"/>
        <v>16.25</v>
      </c>
      <c r="E181" s="91">
        <v>8.0709999999999997</v>
      </c>
      <c r="F181" s="92">
        <v>3.7130000000000002E-3</v>
      </c>
      <c r="G181" s="88">
        <f t="shared" si="15"/>
        <v>8.0747129999999991</v>
      </c>
      <c r="H181" s="77">
        <v>438.34</v>
      </c>
      <c r="I181" s="79" t="s">
        <v>12</v>
      </c>
      <c r="J181" s="98">
        <f t="shared" si="21"/>
        <v>438340</v>
      </c>
      <c r="K181" s="77">
        <v>15.7</v>
      </c>
      <c r="L181" s="79" t="s">
        <v>12</v>
      </c>
      <c r="M181" s="98">
        <f t="shared" si="19"/>
        <v>15700</v>
      </c>
      <c r="N181" s="77">
        <v>2.46</v>
      </c>
      <c r="O181" s="79" t="s">
        <v>12</v>
      </c>
      <c r="P181" s="98">
        <f t="shared" si="23"/>
        <v>2460</v>
      </c>
    </row>
    <row r="182" spans="1:16">
      <c r="B182" s="89">
        <v>700</v>
      </c>
      <c r="C182" s="90" t="s">
        <v>65</v>
      </c>
      <c r="D182" s="74">
        <f t="shared" si="22"/>
        <v>17.5</v>
      </c>
      <c r="E182" s="91">
        <v>7.64</v>
      </c>
      <c r="F182" s="92">
        <v>3.4749999999999998E-3</v>
      </c>
      <c r="G182" s="88">
        <f t="shared" si="15"/>
        <v>7.6434749999999996</v>
      </c>
      <c r="H182" s="77">
        <v>491.18</v>
      </c>
      <c r="I182" s="79" t="s">
        <v>12</v>
      </c>
      <c r="J182" s="98">
        <f t="shared" si="21"/>
        <v>491180</v>
      </c>
      <c r="K182" s="77">
        <v>17.399999999999999</v>
      </c>
      <c r="L182" s="79" t="s">
        <v>12</v>
      </c>
      <c r="M182" s="98">
        <f t="shared" si="19"/>
        <v>17400</v>
      </c>
      <c r="N182" s="77">
        <v>2.68</v>
      </c>
      <c r="O182" s="79" t="s">
        <v>12</v>
      </c>
      <c r="P182" s="98">
        <f t="shared" si="23"/>
        <v>2680</v>
      </c>
    </row>
    <row r="183" spans="1:16">
      <c r="B183" s="89">
        <v>800</v>
      </c>
      <c r="C183" s="90" t="s">
        <v>65</v>
      </c>
      <c r="D183" s="74">
        <f t="shared" si="22"/>
        <v>20</v>
      </c>
      <c r="E183" s="91">
        <v>6.9169999999999998</v>
      </c>
      <c r="F183" s="92">
        <v>3.0829999999999998E-3</v>
      </c>
      <c r="G183" s="88">
        <f t="shared" si="15"/>
        <v>6.920083</v>
      </c>
      <c r="H183" s="77">
        <v>605.36</v>
      </c>
      <c r="I183" s="79" t="s">
        <v>12</v>
      </c>
      <c r="J183" s="98">
        <f t="shared" si="21"/>
        <v>605360</v>
      </c>
      <c r="K183" s="77">
        <v>23.75</v>
      </c>
      <c r="L183" s="79" t="s">
        <v>12</v>
      </c>
      <c r="M183" s="98">
        <f t="shared" si="19"/>
        <v>23750</v>
      </c>
      <c r="N183" s="77">
        <v>3.17</v>
      </c>
      <c r="O183" s="79" t="s">
        <v>12</v>
      </c>
      <c r="P183" s="98">
        <f t="shared" si="23"/>
        <v>3170</v>
      </c>
    </row>
    <row r="184" spans="1:16">
      <c r="B184" s="89">
        <v>900</v>
      </c>
      <c r="C184" s="90" t="s">
        <v>65</v>
      </c>
      <c r="D184" s="74">
        <f t="shared" si="22"/>
        <v>22.5</v>
      </c>
      <c r="E184" s="91">
        <v>6.3520000000000003</v>
      </c>
      <c r="F184" s="92">
        <v>2.774E-3</v>
      </c>
      <c r="G184" s="88">
        <f t="shared" si="15"/>
        <v>6.3547739999999999</v>
      </c>
      <c r="H184" s="77">
        <v>730.58</v>
      </c>
      <c r="I184" s="79" t="s">
        <v>12</v>
      </c>
      <c r="J184" s="98">
        <f t="shared" si="21"/>
        <v>730580</v>
      </c>
      <c r="K184" s="77">
        <v>29.64</v>
      </c>
      <c r="L184" s="79" t="s">
        <v>12</v>
      </c>
      <c r="M184" s="98">
        <f t="shared" si="19"/>
        <v>29640</v>
      </c>
      <c r="N184" s="77">
        <v>3.71</v>
      </c>
      <c r="O184" s="79" t="s">
        <v>12</v>
      </c>
      <c r="P184" s="98">
        <f t="shared" si="23"/>
        <v>3710</v>
      </c>
    </row>
    <row r="185" spans="1:16">
      <c r="B185" s="89">
        <v>1</v>
      </c>
      <c r="C185" s="93" t="s">
        <v>67</v>
      </c>
      <c r="D185" s="74">
        <f t="shared" ref="D185:D228" si="24">B185*1000/$C$5</f>
        <v>25</v>
      </c>
      <c r="E185" s="91">
        <v>5.915</v>
      </c>
      <c r="F185" s="92">
        <v>2.5230000000000001E-3</v>
      </c>
      <c r="G185" s="88">
        <f t="shared" si="15"/>
        <v>5.9175230000000001</v>
      </c>
      <c r="H185" s="77">
        <v>865.99</v>
      </c>
      <c r="I185" s="79" t="s">
        <v>12</v>
      </c>
      <c r="J185" s="98">
        <f t="shared" si="21"/>
        <v>865990</v>
      </c>
      <c r="K185" s="77">
        <v>35.31</v>
      </c>
      <c r="L185" s="79" t="s">
        <v>12</v>
      </c>
      <c r="M185" s="98">
        <f t="shared" si="19"/>
        <v>35310</v>
      </c>
      <c r="N185" s="77">
        <v>4.28</v>
      </c>
      <c r="O185" s="79" t="s">
        <v>12</v>
      </c>
      <c r="P185" s="98">
        <f t="shared" si="23"/>
        <v>4280</v>
      </c>
    </row>
    <row r="186" spans="1:16">
      <c r="B186" s="89">
        <v>1.1000000000000001</v>
      </c>
      <c r="C186" s="90" t="s">
        <v>67</v>
      </c>
      <c r="D186" s="74">
        <f t="shared" si="24"/>
        <v>27.5</v>
      </c>
      <c r="E186" s="91">
        <v>5.5839999999999996</v>
      </c>
      <c r="F186" s="92">
        <v>2.3159999999999999E-3</v>
      </c>
      <c r="G186" s="88">
        <f t="shared" si="15"/>
        <v>5.5863160000000001</v>
      </c>
      <c r="H186" s="77">
        <v>1.01</v>
      </c>
      <c r="I186" s="78" t="s">
        <v>89</v>
      </c>
      <c r="J186" s="98">
        <f t="shared" ref="J186:J188" si="25">H186*1000000</f>
        <v>1010000</v>
      </c>
      <c r="K186" s="77">
        <v>40.799999999999997</v>
      </c>
      <c r="L186" s="79" t="s">
        <v>12</v>
      </c>
      <c r="M186" s="98">
        <f t="shared" si="19"/>
        <v>40800</v>
      </c>
      <c r="N186" s="77">
        <v>4.8899999999999997</v>
      </c>
      <c r="O186" s="79" t="s">
        <v>12</v>
      </c>
      <c r="P186" s="98">
        <f t="shared" si="23"/>
        <v>4890</v>
      </c>
    </row>
    <row r="187" spans="1:16">
      <c r="B187" s="89">
        <v>1.2</v>
      </c>
      <c r="C187" s="90" t="s">
        <v>67</v>
      </c>
      <c r="D187" s="74">
        <f t="shared" si="24"/>
        <v>30</v>
      </c>
      <c r="E187" s="91">
        <v>5.3410000000000002</v>
      </c>
      <c r="F187" s="92">
        <v>2.1419999999999998E-3</v>
      </c>
      <c r="G187" s="88">
        <f t="shared" si="15"/>
        <v>5.3431420000000003</v>
      </c>
      <c r="H187" s="77">
        <v>1.1599999999999999</v>
      </c>
      <c r="I187" s="79" t="s">
        <v>89</v>
      </c>
      <c r="J187" s="98">
        <f t="shared" si="25"/>
        <v>1160000</v>
      </c>
      <c r="K187" s="77">
        <v>46.13</v>
      </c>
      <c r="L187" s="79" t="s">
        <v>12</v>
      </c>
      <c r="M187" s="98">
        <f t="shared" si="19"/>
        <v>46130</v>
      </c>
      <c r="N187" s="77">
        <v>5.53</v>
      </c>
      <c r="O187" s="79" t="s">
        <v>12</v>
      </c>
      <c r="P187" s="98">
        <f t="shared" si="23"/>
        <v>5530</v>
      </c>
    </row>
    <row r="188" spans="1:16">
      <c r="B188" s="89">
        <v>1.3</v>
      </c>
      <c r="C188" s="90" t="s">
        <v>67</v>
      </c>
      <c r="D188" s="74">
        <f t="shared" si="24"/>
        <v>32.5</v>
      </c>
      <c r="E188" s="91">
        <v>5.0359999999999996</v>
      </c>
      <c r="F188" s="92">
        <v>1.9919999999999998E-3</v>
      </c>
      <c r="G188" s="88">
        <f t="shared" si="15"/>
        <v>5.037992</v>
      </c>
      <c r="H188" s="77">
        <v>1.32</v>
      </c>
      <c r="I188" s="79" t="s">
        <v>89</v>
      </c>
      <c r="J188" s="98">
        <f t="shared" si="25"/>
        <v>1320000</v>
      </c>
      <c r="K188" s="77">
        <v>51.4</v>
      </c>
      <c r="L188" s="79" t="s">
        <v>12</v>
      </c>
      <c r="M188" s="98">
        <f t="shared" si="19"/>
        <v>51400</v>
      </c>
      <c r="N188" s="77">
        <v>6.2</v>
      </c>
      <c r="O188" s="79" t="s">
        <v>12</v>
      </c>
      <c r="P188" s="98">
        <f t="shared" si="23"/>
        <v>6200</v>
      </c>
    </row>
    <row r="189" spans="1:16">
      <c r="B189" s="89">
        <v>1.4</v>
      </c>
      <c r="C189" s="90" t="s">
        <v>67</v>
      </c>
      <c r="D189" s="74">
        <f t="shared" si="24"/>
        <v>35</v>
      </c>
      <c r="E189" s="91">
        <v>4.7690000000000001</v>
      </c>
      <c r="F189" s="92">
        <v>1.864E-3</v>
      </c>
      <c r="G189" s="88">
        <f t="shared" si="15"/>
        <v>4.7708640000000004</v>
      </c>
      <c r="H189" s="77">
        <v>1.49</v>
      </c>
      <c r="I189" s="79" t="s">
        <v>89</v>
      </c>
      <c r="J189" s="98">
        <f>H189*1000000</f>
        <v>1490000</v>
      </c>
      <c r="K189" s="77">
        <v>56.73</v>
      </c>
      <c r="L189" s="79" t="s">
        <v>12</v>
      </c>
      <c r="M189" s="98">
        <f t="shared" si="19"/>
        <v>56730</v>
      </c>
      <c r="N189" s="77">
        <v>6.9</v>
      </c>
      <c r="O189" s="79" t="s">
        <v>12</v>
      </c>
      <c r="P189" s="98">
        <f t="shared" si="23"/>
        <v>6900</v>
      </c>
    </row>
    <row r="190" spans="1:16">
      <c r="B190" s="89">
        <v>1.5</v>
      </c>
      <c r="C190" s="90" t="s">
        <v>67</v>
      </c>
      <c r="D190" s="74">
        <f t="shared" si="24"/>
        <v>37.5</v>
      </c>
      <c r="E190" s="91">
        <v>4.5330000000000004</v>
      </c>
      <c r="F190" s="92">
        <v>1.751E-3</v>
      </c>
      <c r="G190" s="88">
        <f t="shared" si="15"/>
        <v>4.534751</v>
      </c>
      <c r="H190" s="77">
        <v>1.67</v>
      </c>
      <c r="I190" s="79" t="s">
        <v>89</v>
      </c>
      <c r="J190" s="98">
        <f t="shared" ref="J190:J228" si="26">H190*1000000</f>
        <v>1670000</v>
      </c>
      <c r="K190" s="77">
        <v>62.11</v>
      </c>
      <c r="L190" s="79" t="s">
        <v>12</v>
      </c>
      <c r="M190" s="98">
        <f t="shared" si="19"/>
        <v>62110</v>
      </c>
      <c r="N190" s="77">
        <v>7.64</v>
      </c>
      <c r="O190" s="79" t="s">
        <v>12</v>
      </c>
      <c r="P190" s="98">
        <f t="shared" si="23"/>
        <v>7640</v>
      </c>
    </row>
    <row r="191" spans="1:16">
      <c r="B191" s="89">
        <v>1.6</v>
      </c>
      <c r="C191" s="90" t="s">
        <v>67</v>
      </c>
      <c r="D191" s="74">
        <f t="shared" si="24"/>
        <v>40</v>
      </c>
      <c r="E191" s="91">
        <v>4.3220000000000001</v>
      </c>
      <c r="F191" s="92">
        <v>1.652E-3</v>
      </c>
      <c r="G191" s="88">
        <f t="shared" si="15"/>
        <v>4.3236520000000001</v>
      </c>
      <c r="H191" s="77">
        <v>1.86</v>
      </c>
      <c r="I191" s="79" t="s">
        <v>89</v>
      </c>
      <c r="J191" s="98">
        <f t="shared" si="26"/>
        <v>1860000</v>
      </c>
      <c r="K191" s="77">
        <v>67.55</v>
      </c>
      <c r="L191" s="79" t="s">
        <v>12</v>
      </c>
      <c r="M191" s="98">
        <f t="shared" si="19"/>
        <v>67550</v>
      </c>
      <c r="N191" s="77">
        <v>8.4</v>
      </c>
      <c r="O191" s="79" t="s">
        <v>12</v>
      </c>
      <c r="P191" s="98">
        <f t="shared" si="23"/>
        <v>8400</v>
      </c>
    </row>
    <row r="192" spans="1:16">
      <c r="B192" s="89">
        <v>1.7</v>
      </c>
      <c r="C192" s="90" t="s">
        <v>67</v>
      </c>
      <c r="D192" s="74">
        <f t="shared" si="24"/>
        <v>42.5</v>
      </c>
      <c r="E192" s="91">
        <v>4.133</v>
      </c>
      <c r="F192" s="92">
        <v>1.5640000000000001E-3</v>
      </c>
      <c r="G192" s="88">
        <f t="shared" si="15"/>
        <v>4.1345640000000001</v>
      </c>
      <c r="H192" s="77">
        <v>2.0499999999999998</v>
      </c>
      <c r="I192" s="79" t="s">
        <v>89</v>
      </c>
      <c r="J192" s="98">
        <f t="shared" si="26"/>
        <v>2049999.9999999998</v>
      </c>
      <c r="K192" s="77">
        <v>73.06</v>
      </c>
      <c r="L192" s="79" t="s">
        <v>12</v>
      </c>
      <c r="M192" s="98">
        <f t="shared" si="19"/>
        <v>73060</v>
      </c>
      <c r="N192" s="77">
        <v>9.1999999999999993</v>
      </c>
      <c r="O192" s="79" t="s">
        <v>12</v>
      </c>
      <c r="P192" s="98">
        <f t="shared" si="23"/>
        <v>9200</v>
      </c>
    </row>
    <row r="193" spans="2:16">
      <c r="B193" s="89">
        <v>1.8</v>
      </c>
      <c r="C193" s="90" t="s">
        <v>67</v>
      </c>
      <c r="D193" s="74">
        <f t="shared" si="24"/>
        <v>45</v>
      </c>
      <c r="E193" s="91">
        <v>3.9620000000000002</v>
      </c>
      <c r="F193" s="92">
        <v>1.485E-3</v>
      </c>
      <c r="G193" s="88">
        <f t="shared" si="15"/>
        <v>3.9634850000000004</v>
      </c>
      <c r="H193" s="77">
        <v>2.2599999999999998</v>
      </c>
      <c r="I193" s="79" t="s">
        <v>89</v>
      </c>
      <c r="J193" s="98">
        <f t="shared" si="26"/>
        <v>2260000</v>
      </c>
      <c r="K193" s="77">
        <v>78.63</v>
      </c>
      <c r="L193" s="79" t="s">
        <v>12</v>
      </c>
      <c r="M193" s="98">
        <f t="shared" si="19"/>
        <v>78630</v>
      </c>
      <c r="N193" s="77">
        <v>10.029999999999999</v>
      </c>
      <c r="O193" s="79" t="s">
        <v>12</v>
      </c>
      <c r="P193" s="98">
        <f t="shared" si="23"/>
        <v>10030</v>
      </c>
    </row>
    <row r="194" spans="2:16">
      <c r="B194" s="89">
        <v>2</v>
      </c>
      <c r="C194" s="90" t="s">
        <v>67</v>
      </c>
      <c r="D194" s="74">
        <f t="shared" si="24"/>
        <v>50</v>
      </c>
      <c r="E194" s="91">
        <v>3.6560000000000001</v>
      </c>
      <c r="F194" s="92">
        <v>1.3500000000000001E-3</v>
      </c>
      <c r="G194" s="88">
        <f t="shared" si="15"/>
        <v>3.6573500000000001</v>
      </c>
      <c r="H194" s="77">
        <v>2.7</v>
      </c>
      <c r="I194" s="79" t="s">
        <v>89</v>
      </c>
      <c r="J194" s="98">
        <f t="shared" si="26"/>
        <v>2700000</v>
      </c>
      <c r="K194" s="77">
        <v>99.99</v>
      </c>
      <c r="L194" s="79" t="s">
        <v>12</v>
      </c>
      <c r="M194" s="98">
        <f t="shared" si="19"/>
        <v>99990</v>
      </c>
      <c r="N194" s="77">
        <v>11.79</v>
      </c>
      <c r="O194" s="79" t="s">
        <v>12</v>
      </c>
      <c r="P194" s="98">
        <f t="shared" si="23"/>
        <v>11790</v>
      </c>
    </row>
    <row r="195" spans="2:16">
      <c r="B195" s="89">
        <v>2.25</v>
      </c>
      <c r="C195" s="90" t="s">
        <v>67</v>
      </c>
      <c r="D195" s="74">
        <f t="shared" si="24"/>
        <v>56.25</v>
      </c>
      <c r="E195" s="91">
        <v>3.3359999999999999</v>
      </c>
      <c r="F195" s="92">
        <v>1.2130000000000001E-3</v>
      </c>
      <c r="G195" s="88">
        <f t="shared" si="15"/>
        <v>3.3372129999999998</v>
      </c>
      <c r="H195" s="77">
        <v>3.29</v>
      </c>
      <c r="I195" s="79" t="s">
        <v>89</v>
      </c>
      <c r="J195" s="98">
        <f t="shared" si="26"/>
        <v>3290000</v>
      </c>
      <c r="K195" s="77">
        <v>130.68</v>
      </c>
      <c r="L195" s="79" t="s">
        <v>12</v>
      </c>
      <c r="M195" s="98">
        <f t="shared" si="19"/>
        <v>130680</v>
      </c>
      <c r="N195" s="77">
        <v>14.16</v>
      </c>
      <c r="O195" s="79" t="s">
        <v>12</v>
      </c>
      <c r="P195" s="98">
        <f t="shared" si="23"/>
        <v>14160</v>
      </c>
    </row>
    <row r="196" spans="2:16">
      <c r="B196" s="89">
        <v>2.5</v>
      </c>
      <c r="C196" s="90" t="s">
        <v>67</v>
      </c>
      <c r="D196" s="74">
        <f t="shared" si="24"/>
        <v>62.5</v>
      </c>
      <c r="E196" s="91">
        <v>3.0750000000000002</v>
      </c>
      <c r="F196" s="92">
        <v>1.103E-3</v>
      </c>
      <c r="G196" s="88">
        <f t="shared" si="15"/>
        <v>3.0761030000000003</v>
      </c>
      <c r="H196" s="77">
        <v>3.94</v>
      </c>
      <c r="I196" s="79" t="s">
        <v>89</v>
      </c>
      <c r="J196" s="98">
        <f t="shared" si="26"/>
        <v>3940000</v>
      </c>
      <c r="K196" s="77">
        <v>159.66999999999999</v>
      </c>
      <c r="L196" s="79" t="s">
        <v>12</v>
      </c>
      <c r="M196" s="98">
        <f t="shared" si="19"/>
        <v>159670</v>
      </c>
      <c r="N196" s="77">
        <v>16.72</v>
      </c>
      <c r="O196" s="79" t="s">
        <v>12</v>
      </c>
      <c r="P196" s="98">
        <f t="shared" si="23"/>
        <v>16720</v>
      </c>
    </row>
    <row r="197" spans="2:16">
      <c r="B197" s="89">
        <v>2.75</v>
      </c>
      <c r="C197" s="90" t="s">
        <v>67</v>
      </c>
      <c r="D197" s="74">
        <f t="shared" si="24"/>
        <v>68.75</v>
      </c>
      <c r="E197" s="91">
        <v>2.8570000000000002</v>
      </c>
      <c r="F197" s="92">
        <v>1.011E-3</v>
      </c>
      <c r="G197" s="88">
        <f t="shared" si="15"/>
        <v>2.8580110000000003</v>
      </c>
      <c r="H197" s="77">
        <v>4.6399999999999997</v>
      </c>
      <c r="I197" s="79" t="s">
        <v>89</v>
      </c>
      <c r="J197" s="98">
        <f t="shared" si="26"/>
        <v>4640000</v>
      </c>
      <c r="K197" s="77">
        <v>187.94</v>
      </c>
      <c r="L197" s="79" t="s">
        <v>12</v>
      </c>
      <c r="M197" s="98">
        <f t="shared" si="19"/>
        <v>187940</v>
      </c>
      <c r="N197" s="77">
        <v>19.47</v>
      </c>
      <c r="O197" s="79" t="s">
        <v>12</v>
      </c>
      <c r="P197" s="98">
        <f t="shared" si="23"/>
        <v>19470</v>
      </c>
    </row>
    <row r="198" spans="2:16">
      <c r="B198" s="89">
        <v>3</v>
      </c>
      <c r="C198" s="90" t="s">
        <v>67</v>
      </c>
      <c r="D198" s="74">
        <f t="shared" si="24"/>
        <v>75</v>
      </c>
      <c r="E198" s="91">
        <v>2.673</v>
      </c>
      <c r="F198" s="92">
        <v>9.3440000000000005E-4</v>
      </c>
      <c r="G198" s="88">
        <f t="shared" si="15"/>
        <v>2.6739343999999998</v>
      </c>
      <c r="H198" s="77">
        <v>5.39</v>
      </c>
      <c r="I198" s="79" t="s">
        <v>89</v>
      </c>
      <c r="J198" s="98">
        <f t="shared" si="26"/>
        <v>5390000</v>
      </c>
      <c r="K198" s="77">
        <v>215.94</v>
      </c>
      <c r="L198" s="79" t="s">
        <v>12</v>
      </c>
      <c r="M198" s="98">
        <f t="shared" si="19"/>
        <v>215940</v>
      </c>
      <c r="N198" s="77">
        <v>22.41</v>
      </c>
      <c r="O198" s="79" t="s">
        <v>12</v>
      </c>
      <c r="P198" s="98">
        <f t="shared" si="23"/>
        <v>22410</v>
      </c>
    </row>
    <row r="199" spans="2:16">
      <c r="B199" s="89">
        <v>3.25</v>
      </c>
      <c r="C199" s="90" t="s">
        <v>67</v>
      </c>
      <c r="D199" s="74">
        <f t="shared" si="24"/>
        <v>81.25</v>
      </c>
      <c r="E199" s="91">
        <v>2.5150000000000001</v>
      </c>
      <c r="F199" s="92">
        <v>8.6879999999999998E-4</v>
      </c>
      <c r="G199" s="88">
        <f t="shared" si="15"/>
        <v>2.5158688000000002</v>
      </c>
      <c r="H199" s="77">
        <v>6.19</v>
      </c>
      <c r="I199" s="79" t="s">
        <v>89</v>
      </c>
      <c r="J199" s="98">
        <f t="shared" si="26"/>
        <v>6190000</v>
      </c>
      <c r="K199" s="77">
        <v>243.87</v>
      </c>
      <c r="L199" s="79" t="s">
        <v>12</v>
      </c>
      <c r="M199" s="98">
        <f t="shared" si="19"/>
        <v>243870</v>
      </c>
      <c r="N199" s="77">
        <v>25.52</v>
      </c>
      <c r="O199" s="79" t="s">
        <v>12</v>
      </c>
      <c r="P199" s="98">
        <f t="shared" si="23"/>
        <v>25520</v>
      </c>
    </row>
    <row r="200" spans="2:16">
      <c r="B200" s="89">
        <v>3.5</v>
      </c>
      <c r="C200" s="90" t="s">
        <v>67</v>
      </c>
      <c r="D200" s="74">
        <f t="shared" si="24"/>
        <v>87.5</v>
      </c>
      <c r="E200" s="91">
        <v>2.3780000000000001</v>
      </c>
      <c r="F200" s="92">
        <v>8.1209999999999995E-4</v>
      </c>
      <c r="G200" s="88">
        <f t="shared" si="15"/>
        <v>2.3788121000000002</v>
      </c>
      <c r="H200" s="77">
        <v>7.04</v>
      </c>
      <c r="I200" s="79" t="s">
        <v>89</v>
      </c>
      <c r="J200" s="98">
        <f t="shared" si="26"/>
        <v>7040000</v>
      </c>
      <c r="K200" s="77">
        <v>271.87</v>
      </c>
      <c r="L200" s="79" t="s">
        <v>12</v>
      </c>
      <c r="M200" s="98">
        <f t="shared" si="19"/>
        <v>271870</v>
      </c>
      <c r="N200" s="77">
        <v>28.8</v>
      </c>
      <c r="O200" s="79" t="s">
        <v>12</v>
      </c>
      <c r="P200" s="98">
        <f t="shared" si="23"/>
        <v>28800</v>
      </c>
    </row>
    <row r="201" spans="2:16">
      <c r="B201" s="89">
        <v>3.75</v>
      </c>
      <c r="C201" s="90" t="s">
        <v>67</v>
      </c>
      <c r="D201" s="74">
        <f t="shared" si="24"/>
        <v>93.75</v>
      </c>
      <c r="E201" s="91">
        <v>2.258</v>
      </c>
      <c r="F201" s="92">
        <v>7.626E-4</v>
      </c>
      <c r="G201" s="88">
        <f t="shared" si="15"/>
        <v>2.2587625999999998</v>
      </c>
      <c r="H201" s="77">
        <v>7.93</v>
      </c>
      <c r="I201" s="79" t="s">
        <v>89</v>
      </c>
      <c r="J201" s="98">
        <f t="shared" si="26"/>
        <v>7930000</v>
      </c>
      <c r="K201" s="77">
        <v>299.99</v>
      </c>
      <c r="L201" s="79" t="s">
        <v>12</v>
      </c>
      <c r="M201" s="98">
        <f t="shared" si="19"/>
        <v>299990</v>
      </c>
      <c r="N201" s="77">
        <v>32.24</v>
      </c>
      <c r="O201" s="79" t="s">
        <v>12</v>
      </c>
      <c r="P201" s="98">
        <f t="shared" si="23"/>
        <v>32240.000000000004</v>
      </c>
    </row>
    <row r="202" spans="2:16">
      <c r="B202" s="89">
        <v>4</v>
      </c>
      <c r="C202" s="90" t="s">
        <v>67</v>
      </c>
      <c r="D202" s="74">
        <f t="shared" si="24"/>
        <v>100</v>
      </c>
      <c r="E202" s="91">
        <v>2.1520000000000001</v>
      </c>
      <c r="F202" s="92">
        <v>7.1909999999999997E-4</v>
      </c>
      <c r="G202" s="88">
        <f t="shared" si="15"/>
        <v>2.1527191000000001</v>
      </c>
      <c r="H202" s="77">
        <v>8.8699999999999992</v>
      </c>
      <c r="I202" s="79" t="s">
        <v>89</v>
      </c>
      <c r="J202" s="98">
        <f t="shared" si="26"/>
        <v>8870000</v>
      </c>
      <c r="K202" s="77">
        <v>328.27</v>
      </c>
      <c r="L202" s="79" t="s">
        <v>12</v>
      </c>
      <c r="M202" s="98">
        <f t="shared" si="19"/>
        <v>328270</v>
      </c>
      <c r="N202" s="77">
        <v>35.85</v>
      </c>
      <c r="O202" s="79" t="s">
        <v>12</v>
      </c>
      <c r="P202" s="98">
        <f t="shared" si="23"/>
        <v>35850</v>
      </c>
    </row>
    <row r="203" spans="2:16">
      <c r="B203" s="89">
        <v>4.5</v>
      </c>
      <c r="C203" s="90" t="s">
        <v>67</v>
      </c>
      <c r="D203" s="74">
        <f t="shared" si="24"/>
        <v>112.5</v>
      </c>
      <c r="E203" s="91">
        <v>1.974</v>
      </c>
      <c r="F203" s="92">
        <v>6.4579999999999998E-4</v>
      </c>
      <c r="G203" s="88">
        <f t="shared" si="15"/>
        <v>1.9746458</v>
      </c>
      <c r="H203" s="77">
        <v>10.89</v>
      </c>
      <c r="I203" s="79" t="s">
        <v>89</v>
      </c>
      <c r="J203" s="98">
        <f t="shared" si="26"/>
        <v>10890000</v>
      </c>
      <c r="K203" s="77">
        <v>434.77</v>
      </c>
      <c r="L203" s="79" t="s">
        <v>12</v>
      </c>
      <c r="M203" s="98">
        <f t="shared" si="19"/>
        <v>434770</v>
      </c>
      <c r="N203" s="77">
        <v>43.52</v>
      </c>
      <c r="O203" s="79" t="s">
        <v>12</v>
      </c>
      <c r="P203" s="98">
        <f t="shared" si="23"/>
        <v>43520</v>
      </c>
    </row>
    <row r="204" spans="2:16">
      <c r="B204" s="89">
        <v>5</v>
      </c>
      <c r="C204" s="90" t="s">
        <v>67</v>
      </c>
      <c r="D204" s="74">
        <f t="shared" si="24"/>
        <v>125</v>
      </c>
      <c r="E204" s="91">
        <v>1.829</v>
      </c>
      <c r="F204" s="92">
        <v>5.8659999999999995E-4</v>
      </c>
      <c r="G204" s="88">
        <f t="shared" si="15"/>
        <v>1.8295866000000001</v>
      </c>
      <c r="H204" s="77">
        <v>13.07</v>
      </c>
      <c r="I204" s="79" t="s">
        <v>89</v>
      </c>
      <c r="J204" s="98">
        <f t="shared" si="26"/>
        <v>13070000</v>
      </c>
      <c r="K204" s="77">
        <v>533.52</v>
      </c>
      <c r="L204" s="79" t="s">
        <v>12</v>
      </c>
      <c r="M204" s="98">
        <f t="shared" si="19"/>
        <v>533520</v>
      </c>
      <c r="N204" s="77">
        <v>51.77</v>
      </c>
      <c r="O204" s="79" t="s">
        <v>12</v>
      </c>
      <c r="P204" s="98">
        <f t="shared" si="23"/>
        <v>51770</v>
      </c>
    </row>
    <row r="205" spans="2:16">
      <c r="B205" s="89">
        <v>5.5</v>
      </c>
      <c r="C205" s="90" t="s">
        <v>67</v>
      </c>
      <c r="D205" s="74">
        <f t="shared" si="24"/>
        <v>137.5</v>
      </c>
      <c r="E205" s="91">
        <v>1.7090000000000001</v>
      </c>
      <c r="F205" s="92">
        <v>5.3770000000000001E-4</v>
      </c>
      <c r="G205" s="88">
        <f t="shared" si="15"/>
        <v>1.7095377</v>
      </c>
      <c r="H205" s="77">
        <v>15.42</v>
      </c>
      <c r="I205" s="79" t="s">
        <v>89</v>
      </c>
      <c r="J205" s="98">
        <f t="shared" si="26"/>
        <v>15420000</v>
      </c>
      <c r="K205" s="77">
        <v>628.53</v>
      </c>
      <c r="L205" s="79" t="s">
        <v>12</v>
      </c>
      <c r="M205" s="98">
        <f t="shared" si="19"/>
        <v>628530</v>
      </c>
      <c r="N205" s="77">
        <v>60.57</v>
      </c>
      <c r="O205" s="79" t="s">
        <v>12</v>
      </c>
      <c r="P205" s="98">
        <f t="shared" si="23"/>
        <v>60570</v>
      </c>
    </row>
    <row r="206" spans="2:16">
      <c r="B206" s="89">
        <v>6</v>
      </c>
      <c r="C206" s="90" t="s">
        <v>67</v>
      </c>
      <c r="D206" s="74">
        <f t="shared" si="24"/>
        <v>150</v>
      </c>
      <c r="E206" s="91">
        <v>1.609</v>
      </c>
      <c r="F206" s="92">
        <v>4.9660000000000004E-4</v>
      </c>
      <c r="G206" s="88">
        <f t="shared" si="15"/>
        <v>1.6094965999999999</v>
      </c>
      <c r="H206" s="77">
        <v>17.920000000000002</v>
      </c>
      <c r="I206" s="79" t="s">
        <v>89</v>
      </c>
      <c r="J206" s="98">
        <f t="shared" si="26"/>
        <v>17920000</v>
      </c>
      <c r="K206" s="77">
        <v>721.53</v>
      </c>
      <c r="L206" s="79" t="s">
        <v>12</v>
      </c>
      <c r="M206" s="98">
        <f t="shared" si="19"/>
        <v>721530</v>
      </c>
      <c r="N206" s="77">
        <v>69.88</v>
      </c>
      <c r="O206" s="79" t="s">
        <v>12</v>
      </c>
      <c r="P206" s="98">
        <f t="shared" si="23"/>
        <v>69880</v>
      </c>
    </row>
    <row r="207" spans="2:16">
      <c r="B207" s="89">
        <v>6.5</v>
      </c>
      <c r="C207" s="90" t="s">
        <v>67</v>
      </c>
      <c r="D207" s="74">
        <f t="shared" si="24"/>
        <v>162.5</v>
      </c>
      <c r="E207" s="91">
        <v>1.5229999999999999</v>
      </c>
      <c r="F207" s="92">
        <v>4.615E-4</v>
      </c>
      <c r="G207" s="88">
        <f t="shared" si="15"/>
        <v>1.5234614999999998</v>
      </c>
      <c r="H207" s="77">
        <v>20.57</v>
      </c>
      <c r="I207" s="79" t="s">
        <v>89</v>
      </c>
      <c r="J207" s="98">
        <f t="shared" si="26"/>
        <v>20570000</v>
      </c>
      <c r="K207" s="77">
        <v>813.36</v>
      </c>
      <c r="L207" s="79" t="s">
        <v>12</v>
      </c>
      <c r="M207" s="98">
        <f t="shared" si="19"/>
        <v>813360</v>
      </c>
      <c r="N207" s="77">
        <v>79.67</v>
      </c>
      <c r="O207" s="79" t="s">
        <v>12</v>
      </c>
      <c r="P207" s="98">
        <f t="shared" si="23"/>
        <v>79670</v>
      </c>
    </row>
    <row r="208" spans="2:16">
      <c r="B208" s="89">
        <v>7</v>
      </c>
      <c r="C208" s="90" t="s">
        <v>67</v>
      </c>
      <c r="D208" s="74">
        <f t="shared" si="24"/>
        <v>175</v>
      </c>
      <c r="E208" s="91">
        <v>1.448</v>
      </c>
      <c r="F208" s="92">
        <v>4.3120000000000002E-4</v>
      </c>
      <c r="G208" s="88">
        <f t="shared" si="15"/>
        <v>1.4484311999999999</v>
      </c>
      <c r="H208" s="77">
        <v>23.37</v>
      </c>
      <c r="I208" s="79" t="s">
        <v>89</v>
      </c>
      <c r="J208" s="98">
        <f t="shared" si="26"/>
        <v>23370000</v>
      </c>
      <c r="K208" s="77">
        <v>904.49</v>
      </c>
      <c r="L208" s="79" t="s">
        <v>12</v>
      </c>
      <c r="M208" s="98">
        <f t="shared" si="19"/>
        <v>904490</v>
      </c>
      <c r="N208" s="77">
        <v>89.91</v>
      </c>
      <c r="O208" s="79" t="s">
        <v>12</v>
      </c>
      <c r="P208" s="98">
        <f t="shared" si="23"/>
        <v>89910</v>
      </c>
    </row>
    <row r="209" spans="2:16">
      <c r="B209" s="89">
        <v>8</v>
      </c>
      <c r="C209" s="90" t="s">
        <v>67</v>
      </c>
      <c r="D209" s="74">
        <f t="shared" si="24"/>
        <v>200</v>
      </c>
      <c r="E209" s="91">
        <v>1.327</v>
      </c>
      <c r="F209" s="92">
        <v>3.8160000000000001E-4</v>
      </c>
      <c r="G209" s="88">
        <f t="shared" si="15"/>
        <v>1.3273816000000001</v>
      </c>
      <c r="H209" s="77">
        <v>29.36</v>
      </c>
      <c r="I209" s="79" t="s">
        <v>89</v>
      </c>
      <c r="J209" s="98">
        <f t="shared" si="26"/>
        <v>29360000</v>
      </c>
      <c r="K209" s="77">
        <v>1.24</v>
      </c>
      <c r="L209" s="78" t="s">
        <v>89</v>
      </c>
      <c r="M209" s="98">
        <f>K209*1000000</f>
        <v>1240000</v>
      </c>
      <c r="N209" s="77">
        <v>111.67</v>
      </c>
      <c r="O209" s="79" t="s">
        <v>12</v>
      </c>
      <c r="P209" s="98">
        <f t="shared" si="23"/>
        <v>111670</v>
      </c>
    </row>
    <row r="210" spans="2:16">
      <c r="B210" s="89">
        <v>9</v>
      </c>
      <c r="C210" s="90" t="s">
        <v>67</v>
      </c>
      <c r="D210" s="74">
        <f t="shared" si="24"/>
        <v>225</v>
      </c>
      <c r="E210" s="91">
        <v>1.232</v>
      </c>
      <c r="F210" s="92">
        <v>3.4249999999999998E-4</v>
      </c>
      <c r="G210" s="88">
        <f t="shared" si="15"/>
        <v>1.2323424999999999</v>
      </c>
      <c r="H210" s="77">
        <v>35.85</v>
      </c>
      <c r="I210" s="79" t="s">
        <v>89</v>
      </c>
      <c r="J210" s="98">
        <f t="shared" si="26"/>
        <v>35850000</v>
      </c>
      <c r="K210" s="77">
        <v>1.54</v>
      </c>
      <c r="L210" s="79" t="s">
        <v>89</v>
      </c>
      <c r="M210" s="98">
        <f>K210*1000000</f>
        <v>1540000</v>
      </c>
      <c r="N210" s="77">
        <v>134.93</v>
      </c>
      <c r="O210" s="79" t="s">
        <v>12</v>
      </c>
      <c r="P210" s="98">
        <f t="shared" si="23"/>
        <v>134930</v>
      </c>
    </row>
    <row r="211" spans="2:16">
      <c r="B211" s="89">
        <v>10</v>
      </c>
      <c r="C211" s="90" t="s">
        <v>67</v>
      </c>
      <c r="D211" s="74">
        <f t="shared" si="24"/>
        <v>250</v>
      </c>
      <c r="E211" s="91">
        <v>1.155</v>
      </c>
      <c r="F211" s="92">
        <v>3.1090000000000002E-4</v>
      </c>
      <c r="G211" s="88">
        <f t="shared" si="15"/>
        <v>1.1553108999999999</v>
      </c>
      <c r="H211" s="77">
        <v>42.81</v>
      </c>
      <c r="I211" s="79" t="s">
        <v>89</v>
      </c>
      <c r="J211" s="98">
        <f t="shared" si="26"/>
        <v>42810000</v>
      </c>
      <c r="K211" s="77">
        <v>1.83</v>
      </c>
      <c r="L211" s="79" t="s">
        <v>89</v>
      </c>
      <c r="M211" s="98">
        <f t="shared" ref="M211:M228" si="27">K211*1000000</f>
        <v>1830000</v>
      </c>
      <c r="N211" s="77">
        <v>159.55000000000001</v>
      </c>
      <c r="O211" s="79" t="s">
        <v>12</v>
      </c>
      <c r="P211" s="98">
        <f t="shared" si="23"/>
        <v>159550</v>
      </c>
    </row>
    <row r="212" spans="2:16">
      <c r="B212" s="89">
        <v>11</v>
      </c>
      <c r="C212" s="90" t="s">
        <v>67</v>
      </c>
      <c r="D212" s="74">
        <f t="shared" si="24"/>
        <v>275</v>
      </c>
      <c r="E212" s="91">
        <v>1.0920000000000001</v>
      </c>
      <c r="F212" s="92">
        <v>2.8479999999999998E-4</v>
      </c>
      <c r="G212" s="88">
        <f t="shared" si="15"/>
        <v>1.0922848000000001</v>
      </c>
      <c r="H212" s="77">
        <v>50.21</v>
      </c>
      <c r="I212" s="79" t="s">
        <v>89</v>
      </c>
      <c r="J212" s="98">
        <f t="shared" si="26"/>
        <v>50210000</v>
      </c>
      <c r="K212" s="77">
        <v>2.11</v>
      </c>
      <c r="L212" s="79" t="s">
        <v>89</v>
      </c>
      <c r="M212" s="98">
        <f t="shared" si="27"/>
        <v>2110000</v>
      </c>
      <c r="N212" s="77">
        <v>185.37</v>
      </c>
      <c r="O212" s="79" t="s">
        <v>12</v>
      </c>
      <c r="P212" s="98">
        <f t="shared" si="23"/>
        <v>185370</v>
      </c>
    </row>
    <row r="213" spans="2:16">
      <c r="B213" s="89">
        <v>12</v>
      </c>
      <c r="C213" s="90" t="s">
        <v>67</v>
      </c>
      <c r="D213" s="74">
        <f t="shared" si="24"/>
        <v>300</v>
      </c>
      <c r="E213" s="91">
        <v>1.0389999999999999</v>
      </c>
      <c r="F213" s="92">
        <v>2.63E-4</v>
      </c>
      <c r="G213" s="88">
        <f t="shared" ref="G213:G228" si="28">E213+F213</f>
        <v>1.0392629999999998</v>
      </c>
      <c r="H213" s="77">
        <v>58</v>
      </c>
      <c r="I213" s="79" t="s">
        <v>89</v>
      </c>
      <c r="J213" s="98">
        <f t="shared" si="26"/>
        <v>58000000</v>
      </c>
      <c r="K213" s="77">
        <v>2.38</v>
      </c>
      <c r="L213" s="79" t="s">
        <v>89</v>
      </c>
      <c r="M213" s="98">
        <f t="shared" si="27"/>
        <v>2380000</v>
      </c>
      <c r="N213" s="77">
        <v>212.24</v>
      </c>
      <c r="O213" s="79" t="s">
        <v>12</v>
      </c>
      <c r="P213" s="98">
        <f t="shared" si="23"/>
        <v>212240</v>
      </c>
    </row>
    <row r="214" spans="2:16">
      <c r="B214" s="89">
        <v>13</v>
      </c>
      <c r="C214" s="90" t="s">
        <v>67</v>
      </c>
      <c r="D214" s="74">
        <f t="shared" si="24"/>
        <v>325</v>
      </c>
      <c r="E214" s="91">
        <v>0.99460000000000004</v>
      </c>
      <c r="F214" s="92">
        <v>2.4429999999999998E-4</v>
      </c>
      <c r="G214" s="88">
        <f t="shared" si="28"/>
        <v>0.99484430000000001</v>
      </c>
      <c r="H214" s="77">
        <v>66.16</v>
      </c>
      <c r="I214" s="79" t="s">
        <v>89</v>
      </c>
      <c r="J214" s="98">
        <f t="shared" si="26"/>
        <v>66160000</v>
      </c>
      <c r="K214" s="77">
        <v>2.65</v>
      </c>
      <c r="L214" s="79" t="s">
        <v>89</v>
      </c>
      <c r="M214" s="98">
        <f t="shared" si="27"/>
        <v>2650000</v>
      </c>
      <c r="N214" s="77">
        <v>240.06</v>
      </c>
      <c r="O214" s="79" t="s">
        <v>12</v>
      </c>
      <c r="P214" s="98">
        <f t="shared" si="23"/>
        <v>240060</v>
      </c>
    </row>
    <row r="215" spans="2:16">
      <c r="B215" s="89">
        <v>14</v>
      </c>
      <c r="C215" s="90" t="s">
        <v>67</v>
      </c>
      <c r="D215" s="74">
        <f t="shared" si="24"/>
        <v>350</v>
      </c>
      <c r="E215" s="91">
        <v>0.95650000000000002</v>
      </c>
      <c r="F215" s="92">
        <v>2.2819999999999999E-4</v>
      </c>
      <c r="G215" s="88">
        <f t="shared" si="28"/>
        <v>0.95672820000000003</v>
      </c>
      <c r="H215" s="77">
        <v>74.67</v>
      </c>
      <c r="I215" s="79" t="s">
        <v>89</v>
      </c>
      <c r="J215" s="98">
        <f t="shared" si="26"/>
        <v>74670000</v>
      </c>
      <c r="K215" s="77">
        <v>2.91</v>
      </c>
      <c r="L215" s="79" t="s">
        <v>89</v>
      </c>
      <c r="M215" s="98">
        <f t="shared" si="27"/>
        <v>2910000</v>
      </c>
      <c r="N215" s="77">
        <v>268.72000000000003</v>
      </c>
      <c r="O215" s="79" t="s">
        <v>12</v>
      </c>
      <c r="P215" s="98">
        <f t="shared" si="23"/>
        <v>268720</v>
      </c>
    </row>
    <row r="216" spans="2:16">
      <c r="B216" s="89">
        <v>15</v>
      </c>
      <c r="C216" s="90" t="s">
        <v>67</v>
      </c>
      <c r="D216" s="74">
        <f t="shared" si="24"/>
        <v>375</v>
      </c>
      <c r="E216" s="91">
        <v>0.92349999999999999</v>
      </c>
      <c r="F216" s="92">
        <v>2.141E-4</v>
      </c>
      <c r="G216" s="88">
        <f t="shared" si="28"/>
        <v>0.92371409999999998</v>
      </c>
      <c r="H216" s="77">
        <v>83.51</v>
      </c>
      <c r="I216" s="79" t="s">
        <v>89</v>
      </c>
      <c r="J216" s="98">
        <f t="shared" si="26"/>
        <v>83510000</v>
      </c>
      <c r="K216" s="77">
        <v>3.16</v>
      </c>
      <c r="L216" s="79" t="s">
        <v>89</v>
      </c>
      <c r="M216" s="98">
        <f t="shared" si="27"/>
        <v>3160000</v>
      </c>
      <c r="N216" s="77">
        <v>298.12</v>
      </c>
      <c r="O216" s="79" t="s">
        <v>12</v>
      </c>
      <c r="P216" s="98">
        <f t="shared" si="23"/>
        <v>298120</v>
      </c>
    </row>
    <row r="217" spans="2:16">
      <c r="B217" s="89">
        <v>16</v>
      </c>
      <c r="C217" s="90" t="s">
        <v>67</v>
      </c>
      <c r="D217" s="74">
        <f t="shared" si="24"/>
        <v>400</v>
      </c>
      <c r="E217" s="91">
        <v>0.89470000000000005</v>
      </c>
      <c r="F217" s="92">
        <v>2.018E-4</v>
      </c>
      <c r="G217" s="88">
        <f t="shared" si="28"/>
        <v>0.89490180000000008</v>
      </c>
      <c r="H217" s="77">
        <v>92.64</v>
      </c>
      <c r="I217" s="79" t="s">
        <v>89</v>
      </c>
      <c r="J217" s="98">
        <f t="shared" si="26"/>
        <v>92640000</v>
      </c>
      <c r="K217" s="77">
        <v>3.42</v>
      </c>
      <c r="L217" s="79" t="s">
        <v>89</v>
      </c>
      <c r="M217" s="98">
        <f t="shared" si="27"/>
        <v>3420000</v>
      </c>
      <c r="N217" s="77">
        <v>328.18</v>
      </c>
      <c r="O217" s="79" t="s">
        <v>12</v>
      </c>
      <c r="P217" s="98">
        <f t="shared" si="23"/>
        <v>328180</v>
      </c>
    </row>
    <row r="218" spans="2:16">
      <c r="B218" s="89">
        <v>17</v>
      </c>
      <c r="C218" s="90" t="s">
        <v>67</v>
      </c>
      <c r="D218" s="74">
        <f t="shared" si="24"/>
        <v>425</v>
      </c>
      <c r="E218" s="91">
        <v>0.86929999999999996</v>
      </c>
      <c r="F218" s="92">
        <v>1.908E-4</v>
      </c>
      <c r="G218" s="88">
        <f t="shared" si="28"/>
        <v>0.86949080000000001</v>
      </c>
      <c r="H218" s="77">
        <v>102.05</v>
      </c>
      <c r="I218" s="79" t="s">
        <v>89</v>
      </c>
      <c r="J218" s="98">
        <f t="shared" si="26"/>
        <v>102050000</v>
      </c>
      <c r="K218" s="77">
        <v>3.67</v>
      </c>
      <c r="L218" s="79" t="s">
        <v>89</v>
      </c>
      <c r="M218" s="98">
        <f t="shared" si="27"/>
        <v>3670000</v>
      </c>
      <c r="N218" s="77">
        <v>358.82</v>
      </c>
      <c r="O218" s="79" t="s">
        <v>12</v>
      </c>
      <c r="P218" s="98">
        <f t="shared" si="23"/>
        <v>358820</v>
      </c>
    </row>
    <row r="219" spans="2:16">
      <c r="B219" s="89">
        <v>18</v>
      </c>
      <c r="C219" s="90" t="s">
        <v>67</v>
      </c>
      <c r="D219" s="74">
        <f t="shared" si="24"/>
        <v>450</v>
      </c>
      <c r="E219" s="91">
        <v>0.84689999999999999</v>
      </c>
      <c r="F219" s="92">
        <v>1.8100000000000001E-4</v>
      </c>
      <c r="G219" s="88">
        <f t="shared" si="28"/>
        <v>0.84708099999999997</v>
      </c>
      <c r="H219" s="77">
        <v>111.72</v>
      </c>
      <c r="I219" s="79" t="s">
        <v>89</v>
      </c>
      <c r="J219" s="98">
        <f t="shared" si="26"/>
        <v>111720000</v>
      </c>
      <c r="K219" s="77">
        <v>3.92</v>
      </c>
      <c r="L219" s="79" t="s">
        <v>89</v>
      </c>
      <c r="M219" s="98">
        <f t="shared" si="27"/>
        <v>3920000</v>
      </c>
      <c r="N219" s="77">
        <v>389.97</v>
      </c>
      <c r="O219" s="79" t="s">
        <v>12</v>
      </c>
      <c r="P219" s="98">
        <f t="shared" si="23"/>
        <v>389970</v>
      </c>
    </row>
    <row r="220" spans="2:16">
      <c r="B220" s="89">
        <v>20</v>
      </c>
      <c r="C220" s="90" t="s">
        <v>67</v>
      </c>
      <c r="D220" s="74">
        <f t="shared" si="24"/>
        <v>500</v>
      </c>
      <c r="E220" s="91">
        <v>0.80910000000000004</v>
      </c>
      <c r="F220" s="92">
        <v>1.6430000000000001E-4</v>
      </c>
      <c r="G220" s="88">
        <f t="shared" si="28"/>
        <v>0.80926430000000005</v>
      </c>
      <c r="H220" s="77">
        <v>131.78</v>
      </c>
      <c r="I220" s="79" t="s">
        <v>89</v>
      </c>
      <c r="J220" s="98">
        <f t="shared" si="26"/>
        <v>131780000</v>
      </c>
      <c r="K220" s="77">
        <v>4.84</v>
      </c>
      <c r="L220" s="79" t="s">
        <v>89</v>
      </c>
      <c r="M220" s="98">
        <f t="shared" si="27"/>
        <v>4840000</v>
      </c>
      <c r="N220" s="77">
        <v>453.57</v>
      </c>
      <c r="O220" s="79" t="s">
        <v>12</v>
      </c>
      <c r="P220" s="98">
        <f t="shared" si="23"/>
        <v>453570</v>
      </c>
    </row>
    <row r="221" spans="2:16">
      <c r="B221" s="89">
        <v>22.5</v>
      </c>
      <c r="C221" s="90" t="s">
        <v>67</v>
      </c>
      <c r="D221" s="74">
        <f t="shared" si="24"/>
        <v>562.5</v>
      </c>
      <c r="E221" s="91">
        <v>0.77190000000000003</v>
      </c>
      <c r="F221" s="92">
        <v>1.473E-4</v>
      </c>
      <c r="G221" s="88">
        <f t="shared" si="28"/>
        <v>0.77204729999999999</v>
      </c>
      <c r="H221" s="77">
        <v>158.04</v>
      </c>
      <c r="I221" s="79" t="s">
        <v>89</v>
      </c>
      <c r="J221" s="98">
        <f t="shared" si="26"/>
        <v>158040000</v>
      </c>
      <c r="K221" s="77">
        <v>6.1</v>
      </c>
      <c r="L221" s="79" t="s">
        <v>89</v>
      </c>
      <c r="M221" s="98">
        <f t="shared" si="27"/>
        <v>6100000</v>
      </c>
      <c r="N221" s="77">
        <v>534.96</v>
      </c>
      <c r="O221" s="79" t="s">
        <v>12</v>
      </c>
      <c r="P221" s="98">
        <f t="shared" si="23"/>
        <v>534960</v>
      </c>
    </row>
    <row r="222" spans="2:16">
      <c r="B222" s="89">
        <v>25</v>
      </c>
      <c r="C222" s="90" t="s">
        <v>67</v>
      </c>
      <c r="D222" s="74">
        <f t="shared" si="24"/>
        <v>625</v>
      </c>
      <c r="E222" s="91">
        <v>0.74270000000000003</v>
      </c>
      <c r="F222" s="92">
        <v>1.337E-4</v>
      </c>
      <c r="G222" s="88">
        <f t="shared" si="28"/>
        <v>0.74283370000000004</v>
      </c>
      <c r="H222" s="77">
        <v>185.44</v>
      </c>
      <c r="I222" s="79" t="s">
        <v>89</v>
      </c>
      <c r="J222" s="98">
        <f t="shared" si="26"/>
        <v>185440000</v>
      </c>
      <c r="K222" s="77">
        <v>7.23</v>
      </c>
      <c r="L222" s="79" t="s">
        <v>89</v>
      </c>
      <c r="M222" s="98">
        <f t="shared" si="27"/>
        <v>7230000</v>
      </c>
      <c r="N222" s="77">
        <v>617.82000000000005</v>
      </c>
      <c r="O222" s="79" t="s">
        <v>12</v>
      </c>
      <c r="P222" s="98">
        <f t="shared" si="23"/>
        <v>617820</v>
      </c>
    </row>
    <row r="223" spans="2:16">
      <c r="B223" s="89">
        <v>27.5</v>
      </c>
      <c r="C223" s="90" t="s">
        <v>67</v>
      </c>
      <c r="D223" s="74">
        <f t="shared" si="24"/>
        <v>687.5</v>
      </c>
      <c r="E223" s="91">
        <v>0.71940000000000004</v>
      </c>
      <c r="F223" s="92">
        <v>1.2239999999999999E-4</v>
      </c>
      <c r="G223" s="88">
        <f t="shared" si="28"/>
        <v>0.71952240000000001</v>
      </c>
      <c r="H223" s="77">
        <v>213.83</v>
      </c>
      <c r="I223" s="79" t="s">
        <v>89</v>
      </c>
      <c r="J223" s="98">
        <f t="shared" si="26"/>
        <v>213830000</v>
      </c>
      <c r="K223" s="77">
        <v>8.27</v>
      </c>
      <c r="L223" s="79" t="s">
        <v>89</v>
      </c>
      <c r="M223" s="98">
        <f t="shared" si="27"/>
        <v>8270000</v>
      </c>
      <c r="N223" s="77">
        <v>701.61</v>
      </c>
      <c r="O223" s="79" t="s">
        <v>12</v>
      </c>
      <c r="P223" s="98">
        <f t="shared" si="23"/>
        <v>701610</v>
      </c>
    </row>
    <row r="224" spans="2:16">
      <c r="B224" s="89">
        <v>30</v>
      </c>
      <c r="C224" s="90" t="s">
        <v>67</v>
      </c>
      <c r="D224" s="74">
        <f t="shared" si="24"/>
        <v>750</v>
      </c>
      <c r="E224" s="91">
        <v>0.70040000000000002</v>
      </c>
      <c r="F224" s="92">
        <v>1.1290000000000001E-4</v>
      </c>
      <c r="G224" s="88">
        <f t="shared" si="28"/>
        <v>0.70051289999999999</v>
      </c>
      <c r="H224" s="77">
        <v>243.07</v>
      </c>
      <c r="I224" s="79" t="s">
        <v>89</v>
      </c>
      <c r="J224" s="98">
        <f t="shared" si="26"/>
        <v>243070000</v>
      </c>
      <c r="K224" s="77">
        <v>9.25</v>
      </c>
      <c r="L224" s="79" t="s">
        <v>89</v>
      </c>
      <c r="M224" s="98">
        <f t="shared" si="27"/>
        <v>9250000</v>
      </c>
      <c r="N224" s="77">
        <v>785.92</v>
      </c>
      <c r="O224" s="79" t="s">
        <v>12</v>
      </c>
      <c r="P224" s="98">
        <f t="shared" si="23"/>
        <v>785920</v>
      </c>
    </row>
    <row r="225" spans="1:16">
      <c r="B225" s="89">
        <v>32.5</v>
      </c>
      <c r="C225" s="90" t="s">
        <v>67</v>
      </c>
      <c r="D225" s="74">
        <f t="shared" si="24"/>
        <v>812.5</v>
      </c>
      <c r="E225" s="91">
        <v>0.68479999999999996</v>
      </c>
      <c r="F225" s="92">
        <v>1.049E-4</v>
      </c>
      <c r="G225" s="88">
        <f t="shared" si="28"/>
        <v>0.68490489999999993</v>
      </c>
      <c r="H225" s="77">
        <v>273.02999999999997</v>
      </c>
      <c r="I225" s="79" t="s">
        <v>89</v>
      </c>
      <c r="J225" s="98">
        <f t="shared" si="26"/>
        <v>273030000</v>
      </c>
      <c r="K225" s="77">
        <v>10.17</v>
      </c>
      <c r="L225" s="79" t="s">
        <v>89</v>
      </c>
      <c r="M225" s="98">
        <f t="shared" si="27"/>
        <v>10170000</v>
      </c>
      <c r="N225" s="77">
        <v>870.4</v>
      </c>
      <c r="O225" s="79" t="s">
        <v>12</v>
      </c>
      <c r="P225" s="98">
        <f t="shared" si="23"/>
        <v>870400</v>
      </c>
    </row>
    <row r="226" spans="1:16">
      <c r="B226" s="89">
        <v>35</v>
      </c>
      <c r="C226" s="90" t="s">
        <v>67</v>
      </c>
      <c r="D226" s="74">
        <f t="shared" si="24"/>
        <v>875</v>
      </c>
      <c r="E226" s="91">
        <v>0.67190000000000005</v>
      </c>
      <c r="F226" s="92">
        <v>9.7919999999999998E-5</v>
      </c>
      <c r="G226" s="88">
        <f t="shared" si="28"/>
        <v>0.67199792000000003</v>
      </c>
      <c r="H226" s="77">
        <v>303.62</v>
      </c>
      <c r="I226" s="79" t="s">
        <v>89</v>
      </c>
      <c r="J226" s="98">
        <f t="shared" si="26"/>
        <v>303620000</v>
      </c>
      <c r="K226" s="77">
        <v>11.05</v>
      </c>
      <c r="L226" s="79" t="s">
        <v>89</v>
      </c>
      <c r="M226" s="98">
        <f t="shared" si="27"/>
        <v>11050000</v>
      </c>
      <c r="N226" s="77">
        <v>954.82</v>
      </c>
      <c r="O226" s="79" t="s">
        <v>12</v>
      </c>
      <c r="P226" s="98">
        <f t="shared" si="23"/>
        <v>954820</v>
      </c>
    </row>
    <row r="227" spans="1:16">
      <c r="B227" s="89">
        <v>37.5</v>
      </c>
      <c r="C227" s="90" t="s">
        <v>67</v>
      </c>
      <c r="D227" s="74">
        <f t="shared" si="24"/>
        <v>937.5</v>
      </c>
      <c r="E227" s="91">
        <v>0.66110000000000002</v>
      </c>
      <c r="F227" s="92">
        <v>9.1860000000000005E-5</v>
      </c>
      <c r="G227" s="88">
        <f t="shared" si="28"/>
        <v>0.66119186000000008</v>
      </c>
      <c r="H227" s="77">
        <v>334.75</v>
      </c>
      <c r="I227" s="79" t="s">
        <v>89</v>
      </c>
      <c r="J227" s="98">
        <f t="shared" si="26"/>
        <v>334750000</v>
      </c>
      <c r="K227" s="77">
        <v>11.9</v>
      </c>
      <c r="L227" s="79" t="s">
        <v>89</v>
      </c>
      <c r="M227" s="98">
        <f t="shared" si="27"/>
        <v>11900000</v>
      </c>
      <c r="N227" s="77">
        <v>1.04</v>
      </c>
      <c r="O227" s="78" t="s">
        <v>89</v>
      </c>
      <c r="P227" s="98">
        <f t="shared" ref="P227:P228" si="29">N227*1000000</f>
        <v>1040000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4"/>
        <v>1000</v>
      </c>
      <c r="E228" s="91">
        <v>0.65200000000000002</v>
      </c>
      <c r="F228" s="92">
        <v>8.653E-5</v>
      </c>
      <c r="G228" s="88">
        <f t="shared" si="28"/>
        <v>0.65208653000000005</v>
      </c>
      <c r="H228" s="77">
        <v>366.35</v>
      </c>
      <c r="I228" s="79" t="s">
        <v>89</v>
      </c>
      <c r="J228" s="98">
        <f t="shared" si="26"/>
        <v>366350000</v>
      </c>
      <c r="K228" s="77">
        <v>12.71</v>
      </c>
      <c r="L228" s="79" t="s">
        <v>89</v>
      </c>
      <c r="M228" s="98">
        <f t="shared" si="27"/>
        <v>12710000</v>
      </c>
      <c r="N228" s="77">
        <v>1.1200000000000001</v>
      </c>
      <c r="O228" s="79" t="s">
        <v>89</v>
      </c>
      <c r="P228" s="98">
        <f t="shared" si="29"/>
        <v>1120000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srim40Ar_Kapton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105</v>
      </c>
      <c r="P6" s="137" t="s">
        <v>107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103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82</v>
      </c>
      <c r="F13" s="49"/>
      <c r="G13" s="50"/>
      <c r="H13" s="50"/>
      <c r="I13" s="51"/>
      <c r="J13" s="4">
        <v>8</v>
      </c>
      <c r="K13" s="52">
        <v>8.2902000000000003E-2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227</v>
      </c>
      <c r="C14" s="102"/>
      <c r="D14" s="21" t="s">
        <v>238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225</v>
      </c>
      <c r="C15" s="103"/>
      <c r="D15" s="101" t="s">
        <v>239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97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88" t="s">
        <v>59</v>
      </c>
      <c r="F18" s="189"/>
      <c r="G18" s="190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0.1489</v>
      </c>
      <c r="F20" s="87">
        <v>1.5489999999999999</v>
      </c>
      <c r="G20" s="88">
        <f>E20+F20</f>
        <v>1.6979</v>
      </c>
      <c r="H20" s="84">
        <v>26</v>
      </c>
      <c r="I20" s="85" t="s">
        <v>64</v>
      </c>
      <c r="J20" s="97">
        <f>H20/1000/10</f>
        <v>2.5999999999999999E-3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0.15790000000000001</v>
      </c>
      <c r="F21" s="92">
        <v>1.625</v>
      </c>
      <c r="G21" s="88">
        <f t="shared" ref="G21:G84" si="3">E21+F21</f>
        <v>1.7828999999999999</v>
      </c>
      <c r="H21" s="89">
        <v>27</v>
      </c>
      <c r="I21" s="90" t="s">
        <v>64</v>
      </c>
      <c r="J21" s="74">
        <f t="shared" ref="J21:J84" si="4">H21/1000/10</f>
        <v>2.7000000000000001E-3</v>
      </c>
      <c r="K21" s="89">
        <v>10</v>
      </c>
      <c r="L21" s="90" t="s">
        <v>64</v>
      </c>
      <c r="M21" s="74">
        <f t="shared" si="0"/>
        <v>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0.16650000000000001</v>
      </c>
      <c r="F22" s="92">
        <v>1.6950000000000001</v>
      </c>
      <c r="G22" s="88">
        <f t="shared" si="3"/>
        <v>1.8615000000000002</v>
      </c>
      <c r="H22" s="89">
        <v>29</v>
      </c>
      <c r="I22" s="90" t="s">
        <v>64</v>
      </c>
      <c r="J22" s="74">
        <f t="shared" si="4"/>
        <v>2.9000000000000002E-3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0.17460000000000001</v>
      </c>
      <c r="F23" s="92">
        <v>1.7589999999999999</v>
      </c>
      <c r="G23" s="88">
        <f t="shared" si="3"/>
        <v>1.9336</v>
      </c>
      <c r="H23" s="89">
        <v>30</v>
      </c>
      <c r="I23" s="90" t="s">
        <v>64</v>
      </c>
      <c r="J23" s="74">
        <f t="shared" si="4"/>
        <v>3.0000000000000001E-3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0.18240000000000001</v>
      </c>
      <c r="F24" s="92">
        <v>1.819</v>
      </c>
      <c r="G24" s="88">
        <f t="shared" si="3"/>
        <v>2.0013999999999998</v>
      </c>
      <c r="H24" s="89">
        <v>32</v>
      </c>
      <c r="I24" s="90" t="s">
        <v>64</v>
      </c>
      <c r="J24" s="74">
        <f t="shared" si="4"/>
        <v>3.2000000000000002E-3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0.1898</v>
      </c>
      <c r="F25" s="92">
        <v>1.8740000000000001</v>
      </c>
      <c r="G25" s="88">
        <f t="shared" si="3"/>
        <v>2.0638000000000001</v>
      </c>
      <c r="H25" s="89">
        <v>33</v>
      </c>
      <c r="I25" s="90" t="s">
        <v>64</v>
      </c>
      <c r="J25" s="74">
        <f t="shared" si="4"/>
        <v>3.3E-3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0.19700000000000001</v>
      </c>
      <c r="F26" s="92">
        <v>1.9259999999999999</v>
      </c>
      <c r="G26" s="88">
        <f t="shared" si="3"/>
        <v>2.1229999999999998</v>
      </c>
      <c r="H26" s="89">
        <v>35</v>
      </c>
      <c r="I26" s="90" t="s">
        <v>64</v>
      </c>
      <c r="J26" s="74">
        <f t="shared" si="4"/>
        <v>3.5000000000000005E-3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0.21060000000000001</v>
      </c>
      <c r="F27" s="92">
        <v>2.0209999999999999</v>
      </c>
      <c r="G27" s="88">
        <f t="shared" si="3"/>
        <v>2.2315999999999998</v>
      </c>
      <c r="H27" s="89">
        <v>37</v>
      </c>
      <c r="I27" s="90" t="s">
        <v>64</v>
      </c>
      <c r="J27" s="74">
        <f t="shared" si="4"/>
        <v>3.6999999999999997E-3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0.2233</v>
      </c>
      <c r="F28" s="92">
        <v>2.1059999999999999</v>
      </c>
      <c r="G28" s="88">
        <f t="shared" si="3"/>
        <v>2.3292999999999999</v>
      </c>
      <c r="H28" s="89">
        <v>40</v>
      </c>
      <c r="I28" s="90" t="s">
        <v>64</v>
      </c>
      <c r="J28" s="74">
        <f t="shared" si="4"/>
        <v>4.0000000000000001E-3</v>
      </c>
      <c r="K28" s="89">
        <v>14</v>
      </c>
      <c r="L28" s="90" t="s">
        <v>64</v>
      </c>
      <c r="M28" s="74">
        <f t="shared" si="0"/>
        <v>1.4E-3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0.2354</v>
      </c>
      <c r="F29" s="92">
        <v>2.1829999999999998</v>
      </c>
      <c r="G29" s="88">
        <f t="shared" si="3"/>
        <v>2.4183999999999997</v>
      </c>
      <c r="H29" s="89">
        <v>42</v>
      </c>
      <c r="I29" s="90" t="s">
        <v>64</v>
      </c>
      <c r="J29" s="74">
        <f t="shared" si="4"/>
        <v>4.2000000000000006E-3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0.24690000000000001</v>
      </c>
      <c r="F30" s="92">
        <v>2.254</v>
      </c>
      <c r="G30" s="88">
        <f t="shared" si="3"/>
        <v>2.5009000000000001</v>
      </c>
      <c r="H30" s="89">
        <v>44</v>
      </c>
      <c r="I30" s="90" t="s">
        <v>64</v>
      </c>
      <c r="J30" s="74">
        <f t="shared" si="4"/>
        <v>4.3999999999999994E-3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0.25790000000000002</v>
      </c>
      <c r="F31" s="92">
        <v>2.3180000000000001</v>
      </c>
      <c r="G31" s="88">
        <f t="shared" si="3"/>
        <v>2.5758999999999999</v>
      </c>
      <c r="H31" s="89">
        <v>47</v>
      </c>
      <c r="I31" s="90" t="s">
        <v>64</v>
      </c>
      <c r="J31" s="74">
        <f t="shared" si="4"/>
        <v>4.7000000000000002E-3</v>
      </c>
      <c r="K31" s="89">
        <v>16</v>
      </c>
      <c r="L31" s="90" t="s">
        <v>64</v>
      </c>
      <c r="M31" s="74">
        <f t="shared" si="0"/>
        <v>1.6000000000000001E-3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0.26840000000000003</v>
      </c>
      <c r="F32" s="92">
        <v>2.3769999999999998</v>
      </c>
      <c r="G32" s="88">
        <f t="shared" si="3"/>
        <v>2.6454</v>
      </c>
      <c r="H32" s="89">
        <v>49</v>
      </c>
      <c r="I32" s="90" t="s">
        <v>64</v>
      </c>
      <c r="J32" s="74">
        <f t="shared" si="4"/>
        <v>4.8999999999999998E-3</v>
      </c>
      <c r="K32" s="89">
        <v>17</v>
      </c>
      <c r="L32" s="90" t="s">
        <v>64</v>
      </c>
      <c r="M32" s="74">
        <f t="shared" si="0"/>
        <v>1.7000000000000001E-3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0.27850000000000003</v>
      </c>
      <c r="F33" s="92">
        <v>2.4319999999999999</v>
      </c>
      <c r="G33" s="88">
        <f t="shared" si="3"/>
        <v>2.7105000000000001</v>
      </c>
      <c r="H33" s="89">
        <v>51</v>
      </c>
      <c r="I33" s="90" t="s">
        <v>64</v>
      </c>
      <c r="J33" s="74">
        <f t="shared" si="4"/>
        <v>5.0999999999999995E-3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0.2883</v>
      </c>
      <c r="F34" s="92">
        <v>2.4830000000000001</v>
      </c>
      <c r="G34" s="88">
        <f t="shared" si="3"/>
        <v>2.7713000000000001</v>
      </c>
      <c r="H34" s="89">
        <v>53</v>
      </c>
      <c r="I34" s="90" t="s">
        <v>64</v>
      </c>
      <c r="J34" s="74">
        <f t="shared" si="4"/>
        <v>5.3E-3</v>
      </c>
      <c r="K34" s="89">
        <v>18</v>
      </c>
      <c r="L34" s="90" t="s">
        <v>64</v>
      </c>
      <c r="M34" s="74">
        <f t="shared" si="0"/>
        <v>1.8E-3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0.29780000000000001</v>
      </c>
      <c r="F35" s="92">
        <v>2.5310000000000001</v>
      </c>
      <c r="G35" s="88">
        <f t="shared" si="3"/>
        <v>2.8288000000000002</v>
      </c>
      <c r="H35" s="89">
        <v>55</v>
      </c>
      <c r="I35" s="90" t="s">
        <v>64</v>
      </c>
      <c r="J35" s="74">
        <f t="shared" si="4"/>
        <v>5.4999999999999997E-3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0.30690000000000001</v>
      </c>
      <c r="F36" s="92">
        <v>2.5760000000000001</v>
      </c>
      <c r="G36" s="88">
        <f t="shared" si="3"/>
        <v>2.8829000000000002</v>
      </c>
      <c r="H36" s="89">
        <v>57</v>
      </c>
      <c r="I36" s="90" t="s">
        <v>64</v>
      </c>
      <c r="J36" s="74">
        <f t="shared" si="4"/>
        <v>5.7000000000000002E-3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0.31580000000000003</v>
      </c>
      <c r="F37" s="92">
        <v>2.6179999999999999</v>
      </c>
      <c r="G37" s="88">
        <f t="shared" si="3"/>
        <v>2.9337999999999997</v>
      </c>
      <c r="H37" s="89">
        <v>59</v>
      </c>
      <c r="I37" s="90" t="s">
        <v>64</v>
      </c>
      <c r="J37" s="74">
        <f t="shared" si="4"/>
        <v>5.8999999999999999E-3</v>
      </c>
      <c r="K37" s="89">
        <v>20</v>
      </c>
      <c r="L37" s="90" t="s">
        <v>64</v>
      </c>
      <c r="M37" s="74">
        <f t="shared" si="0"/>
        <v>2E-3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0.33289999999999997</v>
      </c>
      <c r="F38" s="92">
        <v>2.6960000000000002</v>
      </c>
      <c r="G38" s="88">
        <f t="shared" si="3"/>
        <v>3.0289000000000001</v>
      </c>
      <c r="H38" s="89">
        <v>63</v>
      </c>
      <c r="I38" s="90" t="s">
        <v>64</v>
      </c>
      <c r="J38" s="74">
        <f t="shared" si="4"/>
        <v>6.3E-3</v>
      </c>
      <c r="K38" s="89">
        <v>21</v>
      </c>
      <c r="L38" s="90" t="s">
        <v>64</v>
      </c>
      <c r="M38" s="74">
        <f t="shared" si="0"/>
        <v>2.1000000000000003E-3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0.35310000000000002</v>
      </c>
      <c r="F39" s="92">
        <v>2.7810000000000001</v>
      </c>
      <c r="G39" s="88">
        <f t="shared" si="3"/>
        <v>3.1341000000000001</v>
      </c>
      <c r="H39" s="89">
        <v>68</v>
      </c>
      <c r="I39" s="90" t="s">
        <v>64</v>
      </c>
      <c r="J39" s="74">
        <f t="shared" si="4"/>
        <v>6.8000000000000005E-3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0.37219999999999998</v>
      </c>
      <c r="F40" s="92">
        <v>2.8570000000000002</v>
      </c>
      <c r="G40" s="88">
        <f t="shared" si="3"/>
        <v>3.2292000000000001</v>
      </c>
      <c r="H40" s="89">
        <v>72</v>
      </c>
      <c r="I40" s="90" t="s">
        <v>64</v>
      </c>
      <c r="J40" s="74">
        <f t="shared" si="4"/>
        <v>7.1999999999999998E-3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0.39040000000000002</v>
      </c>
      <c r="F41" s="92">
        <v>2.9239999999999999</v>
      </c>
      <c r="G41" s="88">
        <f t="shared" si="3"/>
        <v>3.3144</v>
      </c>
      <c r="H41" s="89">
        <v>77</v>
      </c>
      <c r="I41" s="90" t="s">
        <v>64</v>
      </c>
      <c r="J41" s="74">
        <f t="shared" si="4"/>
        <v>7.7000000000000002E-3</v>
      </c>
      <c r="K41" s="89">
        <v>25</v>
      </c>
      <c r="L41" s="90" t="s">
        <v>64</v>
      </c>
      <c r="M41" s="74">
        <f t="shared" si="0"/>
        <v>2.5000000000000001E-3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0.4078</v>
      </c>
      <c r="F42" s="92">
        <v>2.984</v>
      </c>
      <c r="G42" s="88">
        <f t="shared" si="3"/>
        <v>3.3917999999999999</v>
      </c>
      <c r="H42" s="89">
        <v>81</v>
      </c>
      <c r="I42" s="90" t="s">
        <v>64</v>
      </c>
      <c r="J42" s="74">
        <f t="shared" si="4"/>
        <v>8.0999999999999996E-3</v>
      </c>
      <c r="K42" s="89">
        <v>26</v>
      </c>
      <c r="L42" s="90" t="s">
        <v>64</v>
      </c>
      <c r="M42" s="74">
        <f t="shared" si="0"/>
        <v>2.5999999999999999E-3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0.4244</v>
      </c>
      <c r="F43" s="92">
        <v>3.0379999999999998</v>
      </c>
      <c r="G43" s="88">
        <f t="shared" si="3"/>
        <v>3.4623999999999997</v>
      </c>
      <c r="H43" s="89">
        <v>85</v>
      </c>
      <c r="I43" s="90" t="s">
        <v>64</v>
      </c>
      <c r="J43" s="74">
        <f t="shared" si="4"/>
        <v>8.5000000000000006E-3</v>
      </c>
      <c r="K43" s="89">
        <v>27</v>
      </c>
      <c r="L43" s="90" t="s">
        <v>64</v>
      </c>
      <c r="M43" s="74">
        <f t="shared" si="0"/>
        <v>2.7000000000000001E-3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0.44040000000000001</v>
      </c>
      <c r="F44" s="92">
        <v>3.0870000000000002</v>
      </c>
      <c r="G44" s="88">
        <f t="shared" si="3"/>
        <v>3.5274000000000001</v>
      </c>
      <c r="H44" s="89">
        <v>90</v>
      </c>
      <c r="I44" s="90" t="s">
        <v>64</v>
      </c>
      <c r="J44" s="74">
        <f t="shared" si="4"/>
        <v>8.9999999999999993E-3</v>
      </c>
      <c r="K44" s="89">
        <v>29</v>
      </c>
      <c r="L44" s="90" t="s">
        <v>64</v>
      </c>
      <c r="M44" s="74">
        <f t="shared" si="0"/>
        <v>2.9000000000000002E-3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0.45590000000000003</v>
      </c>
      <c r="F45" s="92">
        <v>3.1320000000000001</v>
      </c>
      <c r="G45" s="88">
        <f t="shared" si="3"/>
        <v>3.5879000000000003</v>
      </c>
      <c r="H45" s="89">
        <v>94</v>
      </c>
      <c r="I45" s="90" t="s">
        <v>64</v>
      </c>
      <c r="J45" s="74">
        <f t="shared" si="4"/>
        <v>9.4000000000000004E-3</v>
      </c>
      <c r="K45" s="89">
        <v>30</v>
      </c>
      <c r="L45" s="90" t="s">
        <v>64</v>
      </c>
      <c r="M45" s="74">
        <f t="shared" si="0"/>
        <v>3.0000000000000001E-3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0.4708</v>
      </c>
      <c r="F46" s="92">
        <v>3.173</v>
      </c>
      <c r="G46" s="88">
        <f t="shared" si="3"/>
        <v>3.6438000000000001</v>
      </c>
      <c r="H46" s="89">
        <v>98</v>
      </c>
      <c r="I46" s="90" t="s">
        <v>64</v>
      </c>
      <c r="J46" s="74">
        <f t="shared" si="4"/>
        <v>9.7999999999999997E-3</v>
      </c>
      <c r="K46" s="89">
        <v>31</v>
      </c>
      <c r="L46" s="90" t="s">
        <v>64</v>
      </c>
      <c r="M46" s="74">
        <f t="shared" si="0"/>
        <v>3.0999999999999999E-3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0.49940000000000001</v>
      </c>
      <c r="F47" s="92">
        <v>3.2450000000000001</v>
      </c>
      <c r="G47" s="88">
        <f t="shared" si="3"/>
        <v>3.7444000000000002</v>
      </c>
      <c r="H47" s="89">
        <v>106</v>
      </c>
      <c r="I47" s="90" t="s">
        <v>64</v>
      </c>
      <c r="J47" s="74">
        <f t="shared" si="4"/>
        <v>1.06E-2</v>
      </c>
      <c r="K47" s="89">
        <v>33</v>
      </c>
      <c r="L47" s="90" t="s">
        <v>64</v>
      </c>
      <c r="M47" s="74">
        <f t="shared" si="0"/>
        <v>3.3E-3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0.52639999999999998</v>
      </c>
      <c r="F48" s="92">
        <v>3.3069999999999999</v>
      </c>
      <c r="G48" s="88">
        <f t="shared" si="3"/>
        <v>3.8334000000000001</v>
      </c>
      <c r="H48" s="89">
        <v>114</v>
      </c>
      <c r="I48" s="90" t="s">
        <v>64</v>
      </c>
      <c r="J48" s="74">
        <f t="shared" si="4"/>
        <v>1.14E-2</v>
      </c>
      <c r="K48" s="89">
        <v>35</v>
      </c>
      <c r="L48" s="90" t="s">
        <v>64</v>
      </c>
      <c r="M48" s="74">
        <f t="shared" si="0"/>
        <v>3.5000000000000005E-3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0.55210000000000004</v>
      </c>
      <c r="F49" s="92">
        <v>3.36</v>
      </c>
      <c r="G49" s="88">
        <f t="shared" si="3"/>
        <v>3.9120999999999997</v>
      </c>
      <c r="H49" s="89">
        <v>121</v>
      </c>
      <c r="I49" s="90" t="s">
        <v>64</v>
      </c>
      <c r="J49" s="74">
        <f t="shared" si="4"/>
        <v>1.21E-2</v>
      </c>
      <c r="K49" s="89">
        <v>37</v>
      </c>
      <c r="L49" s="90" t="s">
        <v>64</v>
      </c>
      <c r="M49" s="74">
        <f t="shared" si="0"/>
        <v>3.6999999999999997E-3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0.57669999999999999</v>
      </c>
      <c r="F50" s="92">
        <v>3.4049999999999998</v>
      </c>
      <c r="G50" s="88">
        <f t="shared" si="3"/>
        <v>3.9817</v>
      </c>
      <c r="H50" s="89">
        <v>129</v>
      </c>
      <c r="I50" s="90" t="s">
        <v>64</v>
      </c>
      <c r="J50" s="74">
        <f t="shared" si="4"/>
        <v>1.29E-2</v>
      </c>
      <c r="K50" s="89">
        <v>39</v>
      </c>
      <c r="L50" s="90" t="s">
        <v>64</v>
      </c>
      <c r="M50" s="74">
        <f t="shared" si="0"/>
        <v>3.8999999999999998E-3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0.60019999999999996</v>
      </c>
      <c r="F51" s="92">
        <v>3.4449999999999998</v>
      </c>
      <c r="G51" s="88">
        <f t="shared" si="3"/>
        <v>4.0451999999999995</v>
      </c>
      <c r="H51" s="89">
        <v>136</v>
      </c>
      <c r="I51" s="90" t="s">
        <v>64</v>
      </c>
      <c r="J51" s="74">
        <f t="shared" si="4"/>
        <v>1.3600000000000001E-2</v>
      </c>
      <c r="K51" s="89">
        <v>41</v>
      </c>
      <c r="L51" s="90" t="s">
        <v>64</v>
      </c>
      <c r="M51" s="74">
        <f t="shared" si="0"/>
        <v>4.1000000000000003E-3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0.62290000000000001</v>
      </c>
      <c r="F52" s="92">
        <v>3.48</v>
      </c>
      <c r="G52" s="88">
        <f t="shared" si="3"/>
        <v>4.1029</v>
      </c>
      <c r="H52" s="89">
        <v>144</v>
      </c>
      <c r="I52" s="90" t="s">
        <v>64</v>
      </c>
      <c r="J52" s="74">
        <f t="shared" si="4"/>
        <v>1.44E-2</v>
      </c>
      <c r="K52" s="89">
        <v>43</v>
      </c>
      <c r="L52" s="90" t="s">
        <v>64</v>
      </c>
      <c r="M52" s="74">
        <f t="shared" si="0"/>
        <v>4.3E-3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0.66590000000000005</v>
      </c>
      <c r="F53" s="92">
        <v>3.536</v>
      </c>
      <c r="G53" s="88">
        <f t="shared" si="3"/>
        <v>4.2019000000000002</v>
      </c>
      <c r="H53" s="89">
        <v>158</v>
      </c>
      <c r="I53" s="90" t="s">
        <v>64</v>
      </c>
      <c r="J53" s="74">
        <f t="shared" si="4"/>
        <v>1.5800000000000002E-2</v>
      </c>
      <c r="K53" s="89">
        <v>46</v>
      </c>
      <c r="L53" s="90" t="s">
        <v>64</v>
      </c>
      <c r="M53" s="74">
        <f t="shared" si="0"/>
        <v>4.5999999999999999E-3</v>
      </c>
      <c r="N53" s="89">
        <v>37</v>
      </c>
      <c r="O53" s="90" t="s">
        <v>64</v>
      </c>
      <c r="P53" s="74">
        <f t="shared" si="1"/>
        <v>3.6999999999999997E-3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0.70630000000000004</v>
      </c>
      <c r="F54" s="92">
        <v>3.58</v>
      </c>
      <c r="G54" s="88">
        <f t="shared" si="3"/>
        <v>4.2862999999999998</v>
      </c>
      <c r="H54" s="89">
        <v>173</v>
      </c>
      <c r="I54" s="90" t="s">
        <v>64</v>
      </c>
      <c r="J54" s="74">
        <f t="shared" si="4"/>
        <v>1.7299999999999999E-2</v>
      </c>
      <c r="K54" s="89">
        <v>50</v>
      </c>
      <c r="L54" s="90" t="s">
        <v>64</v>
      </c>
      <c r="M54" s="74">
        <f t="shared" si="0"/>
        <v>5.0000000000000001E-3</v>
      </c>
      <c r="N54" s="89">
        <v>39</v>
      </c>
      <c r="O54" s="90" t="s">
        <v>64</v>
      </c>
      <c r="P54" s="74">
        <f t="shared" si="1"/>
        <v>3.8999999999999998E-3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0.74450000000000005</v>
      </c>
      <c r="F55" s="92">
        <v>3.6139999999999999</v>
      </c>
      <c r="G55" s="88">
        <f t="shared" si="3"/>
        <v>4.3585000000000003</v>
      </c>
      <c r="H55" s="89">
        <v>187</v>
      </c>
      <c r="I55" s="90" t="s">
        <v>64</v>
      </c>
      <c r="J55" s="74">
        <f t="shared" si="4"/>
        <v>1.8700000000000001E-2</v>
      </c>
      <c r="K55" s="89">
        <v>53</v>
      </c>
      <c r="L55" s="90" t="s">
        <v>64</v>
      </c>
      <c r="M55" s="74">
        <f t="shared" si="0"/>
        <v>5.3E-3</v>
      </c>
      <c r="N55" s="89">
        <v>42</v>
      </c>
      <c r="O55" s="90" t="s">
        <v>64</v>
      </c>
      <c r="P55" s="74">
        <f t="shared" si="1"/>
        <v>4.2000000000000006E-3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0.78080000000000005</v>
      </c>
      <c r="F56" s="92">
        <v>3.64</v>
      </c>
      <c r="G56" s="88">
        <f t="shared" si="3"/>
        <v>4.4207999999999998</v>
      </c>
      <c r="H56" s="89">
        <v>201</v>
      </c>
      <c r="I56" s="90" t="s">
        <v>64</v>
      </c>
      <c r="J56" s="74">
        <f t="shared" si="4"/>
        <v>2.01E-2</v>
      </c>
      <c r="K56" s="89">
        <v>56</v>
      </c>
      <c r="L56" s="90" t="s">
        <v>64</v>
      </c>
      <c r="M56" s="74">
        <f t="shared" si="0"/>
        <v>5.5999999999999999E-3</v>
      </c>
      <c r="N56" s="89">
        <v>45</v>
      </c>
      <c r="O56" s="90" t="s">
        <v>64</v>
      </c>
      <c r="P56" s="74">
        <f t="shared" si="1"/>
        <v>4.4999999999999997E-3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0.8155</v>
      </c>
      <c r="F57" s="92">
        <v>3.66</v>
      </c>
      <c r="G57" s="88">
        <f t="shared" si="3"/>
        <v>4.4755000000000003</v>
      </c>
      <c r="H57" s="89">
        <v>214</v>
      </c>
      <c r="I57" s="90" t="s">
        <v>64</v>
      </c>
      <c r="J57" s="74">
        <f t="shared" si="4"/>
        <v>2.1399999999999999E-2</v>
      </c>
      <c r="K57" s="89">
        <v>60</v>
      </c>
      <c r="L57" s="90" t="s">
        <v>64</v>
      </c>
      <c r="M57" s="74">
        <f t="shared" si="0"/>
        <v>6.0000000000000001E-3</v>
      </c>
      <c r="N57" s="89">
        <v>48</v>
      </c>
      <c r="O57" s="90" t="s">
        <v>64</v>
      </c>
      <c r="P57" s="74">
        <f t="shared" si="1"/>
        <v>4.8000000000000004E-3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0.8488</v>
      </c>
      <c r="F58" s="92">
        <v>3.6739999999999999</v>
      </c>
      <c r="G58" s="88">
        <f t="shared" si="3"/>
        <v>4.5228000000000002</v>
      </c>
      <c r="H58" s="89">
        <v>228</v>
      </c>
      <c r="I58" s="90" t="s">
        <v>64</v>
      </c>
      <c r="J58" s="74">
        <f t="shared" si="4"/>
        <v>2.2800000000000001E-2</v>
      </c>
      <c r="K58" s="89">
        <v>63</v>
      </c>
      <c r="L58" s="90" t="s">
        <v>64</v>
      </c>
      <c r="M58" s="74">
        <f t="shared" si="0"/>
        <v>6.3E-3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0.88090000000000002</v>
      </c>
      <c r="F59" s="92">
        <v>3.6840000000000002</v>
      </c>
      <c r="G59" s="88">
        <f t="shared" si="3"/>
        <v>4.5648999999999997</v>
      </c>
      <c r="H59" s="89">
        <v>241</v>
      </c>
      <c r="I59" s="90" t="s">
        <v>64</v>
      </c>
      <c r="J59" s="74">
        <f t="shared" si="4"/>
        <v>2.41E-2</v>
      </c>
      <c r="K59" s="89">
        <v>66</v>
      </c>
      <c r="L59" s="90" t="s">
        <v>64</v>
      </c>
      <c r="M59" s="74">
        <f t="shared" si="0"/>
        <v>6.6E-3</v>
      </c>
      <c r="N59" s="89">
        <v>53</v>
      </c>
      <c r="O59" s="90" t="s">
        <v>64</v>
      </c>
      <c r="P59" s="74">
        <f t="shared" si="1"/>
        <v>5.3E-3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0.91180000000000005</v>
      </c>
      <c r="F60" s="92">
        <v>3.6909999999999998</v>
      </c>
      <c r="G60" s="88">
        <f t="shared" si="3"/>
        <v>4.6028000000000002</v>
      </c>
      <c r="H60" s="89">
        <v>255</v>
      </c>
      <c r="I60" s="90" t="s">
        <v>64</v>
      </c>
      <c r="J60" s="74">
        <f t="shared" si="4"/>
        <v>2.5500000000000002E-2</v>
      </c>
      <c r="K60" s="89">
        <v>69</v>
      </c>
      <c r="L60" s="90" t="s">
        <v>64</v>
      </c>
      <c r="M60" s="74">
        <f t="shared" si="0"/>
        <v>6.9000000000000008E-3</v>
      </c>
      <c r="N60" s="89">
        <v>55</v>
      </c>
      <c r="O60" s="90" t="s">
        <v>64</v>
      </c>
      <c r="P60" s="74">
        <f t="shared" si="1"/>
        <v>5.4999999999999997E-3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0.94169999999999998</v>
      </c>
      <c r="F61" s="92">
        <v>3.694</v>
      </c>
      <c r="G61" s="88">
        <f t="shared" si="3"/>
        <v>4.6356999999999999</v>
      </c>
      <c r="H61" s="89">
        <v>268</v>
      </c>
      <c r="I61" s="90" t="s">
        <v>64</v>
      </c>
      <c r="J61" s="74">
        <f t="shared" si="4"/>
        <v>2.6800000000000001E-2</v>
      </c>
      <c r="K61" s="89">
        <v>72</v>
      </c>
      <c r="L61" s="90" t="s">
        <v>64</v>
      </c>
      <c r="M61" s="74">
        <f t="shared" si="0"/>
        <v>7.1999999999999998E-3</v>
      </c>
      <c r="N61" s="89">
        <v>58</v>
      </c>
      <c r="O61" s="90" t="s">
        <v>64</v>
      </c>
      <c r="P61" s="74">
        <f t="shared" si="1"/>
        <v>5.8000000000000005E-3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0.97070000000000001</v>
      </c>
      <c r="F62" s="92">
        <v>3.6949999999999998</v>
      </c>
      <c r="G62" s="88">
        <f t="shared" si="3"/>
        <v>4.6657000000000002</v>
      </c>
      <c r="H62" s="89">
        <v>282</v>
      </c>
      <c r="I62" s="90" t="s">
        <v>64</v>
      </c>
      <c r="J62" s="74">
        <f t="shared" si="4"/>
        <v>2.8199999999999996E-2</v>
      </c>
      <c r="K62" s="89">
        <v>75</v>
      </c>
      <c r="L62" s="90" t="s">
        <v>64</v>
      </c>
      <c r="M62" s="74">
        <f t="shared" si="0"/>
        <v>7.4999999999999997E-3</v>
      </c>
      <c r="N62" s="89">
        <v>60</v>
      </c>
      <c r="O62" s="90" t="s">
        <v>64</v>
      </c>
      <c r="P62" s="74">
        <f t="shared" si="1"/>
        <v>6.0000000000000001E-3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0.99880000000000002</v>
      </c>
      <c r="F63" s="92">
        <v>3.694</v>
      </c>
      <c r="G63" s="88">
        <f t="shared" si="3"/>
        <v>4.6928000000000001</v>
      </c>
      <c r="H63" s="89">
        <v>295</v>
      </c>
      <c r="I63" s="90" t="s">
        <v>64</v>
      </c>
      <c r="J63" s="74">
        <f t="shared" si="4"/>
        <v>2.9499999999999998E-2</v>
      </c>
      <c r="K63" s="89">
        <v>78</v>
      </c>
      <c r="L63" s="90" t="s">
        <v>64</v>
      </c>
      <c r="M63" s="74">
        <f t="shared" si="0"/>
        <v>7.7999999999999996E-3</v>
      </c>
      <c r="N63" s="89">
        <v>63</v>
      </c>
      <c r="O63" s="90" t="s">
        <v>64</v>
      </c>
      <c r="P63" s="74">
        <f t="shared" si="1"/>
        <v>6.3E-3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1.0529999999999999</v>
      </c>
      <c r="F64" s="92">
        <v>3.6869999999999998</v>
      </c>
      <c r="G64" s="88">
        <f t="shared" si="3"/>
        <v>4.74</v>
      </c>
      <c r="H64" s="89">
        <v>321</v>
      </c>
      <c r="I64" s="90" t="s">
        <v>64</v>
      </c>
      <c r="J64" s="74">
        <f t="shared" si="4"/>
        <v>3.2100000000000004E-2</v>
      </c>
      <c r="K64" s="89">
        <v>84</v>
      </c>
      <c r="L64" s="90" t="s">
        <v>64</v>
      </c>
      <c r="M64" s="74">
        <f t="shared" si="0"/>
        <v>8.4000000000000012E-3</v>
      </c>
      <c r="N64" s="89">
        <v>67</v>
      </c>
      <c r="O64" s="90" t="s">
        <v>64</v>
      </c>
      <c r="P64" s="74">
        <f t="shared" si="1"/>
        <v>6.7000000000000002E-3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1.117</v>
      </c>
      <c r="F65" s="92">
        <v>3.67</v>
      </c>
      <c r="G65" s="88">
        <f t="shared" si="3"/>
        <v>4.7869999999999999</v>
      </c>
      <c r="H65" s="89">
        <v>354</v>
      </c>
      <c r="I65" s="90" t="s">
        <v>64</v>
      </c>
      <c r="J65" s="74">
        <f t="shared" si="4"/>
        <v>3.5400000000000001E-2</v>
      </c>
      <c r="K65" s="89">
        <v>91</v>
      </c>
      <c r="L65" s="90" t="s">
        <v>64</v>
      </c>
      <c r="M65" s="74">
        <f t="shared" si="0"/>
        <v>9.1000000000000004E-3</v>
      </c>
      <c r="N65" s="89">
        <v>73</v>
      </c>
      <c r="O65" s="90" t="s">
        <v>64</v>
      </c>
      <c r="P65" s="74">
        <f t="shared" si="1"/>
        <v>7.2999999999999992E-3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1.177</v>
      </c>
      <c r="F66" s="92">
        <v>3.6480000000000001</v>
      </c>
      <c r="G66" s="88">
        <f t="shared" si="3"/>
        <v>4.8250000000000002</v>
      </c>
      <c r="H66" s="89">
        <v>386</v>
      </c>
      <c r="I66" s="90" t="s">
        <v>64</v>
      </c>
      <c r="J66" s="74">
        <f t="shared" si="4"/>
        <v>3.8600000000000002E-2</v>
      </c>
      <c r="K66" s="89">
        <v>98</v>
      </c>
      <c r="L66" s="90" t="s">
        <v>64</v>
      </c>
      <c r="M66" s="74">
        <f t="shared" si="0"/>
        <v>9.7999999999999997E-3</v>
      </c>
      <c r="N66" s="89">
        <v>79</v>
      </c>
      <c r="O66" s="90" t="s">
        <v>64</v>
      </c>
      <c r="P66" s="74">
        <f t="shared" si="1"/>
        <v>7.9000000000000008E-3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1.2350000000000001</v>
      </c>
      <c r="F67" s="92">
        <v>3.621</v>
      </c>
      <c r="G67" s="88">
        <f t="shared" si="3"/>
        <v>4.8559999999999999</v>
      </c>
      <c r="H67" s="89">
        <v>419</v>
      </c>
      <c r="I67" s="90" t="s">
        <v>64</v>
      </c>
      <c r="J67" s="74">
        <f t="shared" si="4"/>
        <v>4.19E-2</v>
      </c>
      <c r="K67" s="89">
        <v>105</v>
      </c>
      <c r="L67" s="90" t="s">
        <v>64</v>
      </c>
      <c r="M67" s="74">
        <f t="shared" si="0"/>
        <v>1.0499999999999999E-2</v>
      </c>
      <c r="N67" s="89">
        <v>84</v>
      </c>
      <c r="O67" s="90" t="s">
        <v>64</v>
      </c>
      <c r="P67" s="74">
        <f t="shared" si="1"/>
        <v>8.4000000000000012E-3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1.2889999999999999</v>
      </c>
      <c r="F68" s="92">
        <v>3.5920000000000001</v>
      </c>
      <c r="G68" s="88">
        <f t="shared" si="3"/>
        <v>4.8810000000000002</v>
      </c>
      <c r="H68" s="89">
        <v>451</v>
      </c>
      <c r="I68" s="90" t="s">
        <v>64</v>
      </c>
      <c r="J68" s="74">
        <f t="shared" si="4"/>
        <v>4.5100000000000001E-2</v>
      </c>
      <c r="K68" s="89">
        <v>112</v>
      </c>
      <c r="L68" s="90" t="s">
        <v>64</v>
      </c>
      <c r="M68" s="74">
        <f t="shared" si="0"/>
        <v>1.12E-2</v>
      </c>
      <c r="N68" s="89">
        <v>90</v>
      </c>
      <c r="O68" s="90" t="s">
        <v>64</v>
      </c>
      <c r="P68" s="74">
        <f t="shared" si="1"/>
        <v>8.9999999999999993E-3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1.3420000000000001</v>
      </c>
      <c r="F69" s="92">
        <v>3.5609999999999999</v>
      </c>
      <c r="G69" s="88">
        <f t="shared" si="3"/>
        <v>4.9030000000000005</v>
      </c>
      <c r="H69" s="89">
        <v>483</v>
      </c>
      <c r="I69" s="90" t="s">
        <v>64</v>
      </c>
      <c r="J69" s="74">
        <f t="shared" si="4"/>
        <v>4.8299999999999996E-2</v>
      </c>
      <c r="K69" s="89">
        <v>119</v>
      </c>
      <c r="L69" s="90" t="s">
        <v>64</v>
      </c>
      <c r="M69" s="74">
        <f t="shared" si="0"/>
        <v>1.1899999999999999E-2</v>
      </c>
      <c r="N69" s="89">
        <v>95</v>
      </c>
      <c r="O69" s="90" t="s">
        <v>64</v>
      </c>
      <c r="P69" s="74">
        <f t="shared" si="1"/>
        <v>9.4999999999999998E-3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1.393</v>
      </c>
      <c r="F70" s="92">
        <v>3.528</v>
      </c>
      <c r="G70" s="88">
        <f t="shared" si="3"/>
        <v>4.9210000000000003</v>
      </c>
      <c r="H70" s="89">
        <v>515</v>
      </c>
      <c r="I70" s="90" t="s">
        <v>64</v>
      </c>
      <c r="J70" s="74">
        <f t="shared" si="4"/>
        <v>5.1500000000000004E-2</v>
      </c>
      <c r="K70" s="89">
        <v>125</v>
      </c>
      <c r="L70" s="90" t="s">
        <v>64</v>
      </c>
      <c r="M70" s="74">
        <f t="shared" si="0"/>
        <v>1.2500000000000001E-2</v>
      </c>
      <c r="N70" s="89">
        <v>100</v>
      </c>
      <c r="O70" s="90" t="s">
        <v>64</v>
      </c>
      <c r="P70" s="74">
        <f t="shared" si="1"/>
        <v>0.01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1.4419999999999999</v>
      </c>
      <c r="F71" s="92">
        <v>3.4950000000000001</v>
      </c>
      <c r="G71" s="88">
        <f t="shared" si="3"/>
        <v>4.9370000000000003</v>
      </c>
      <c r="H71" s="89">
        <v>548</v>
      </c>
      <c r="I71" s="90" t="s">
        <v>64</v>
      </c>
      <c r="J71" s="74">
        <f t="shared" si="4"/>
        <v>5.4800000000000001E-2</v>
      </c>
      <c r="K71" s="89">
        <v>132</v>
      </c>
      <c r="L71" s="90" t="s">
        <v>64</v>
      </c>
      <c r="M71" s="74">
        <f t="shared" si="0"/>
        <v>1.32E-2</v>
      </c>
      <c r="N71" s="89">
        <v>106</v>
      </c>
      <c r="O71" s="90" t="s">
        <v>64</v>
      </c>
      <c r="P71" s="74">
        <f t="shared" si="1"/>
        <v>1.06E-2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1.4890000000000001</v>
      </c>
      <c r="F72" s="92">
        <v>3.4609999999999999</v>
      </c>
      <c r="G72" s="88">
        <f t="shared" si="3"/>
        <v>4.95</v>
      </c>
      <c r="H72" s="89">
        <v>580</v>
      </c>
      <c r="I72" s="90" t="s">
        <v>64</v>
      </c>
      <c r="J72" s="74">
        <f t="shared" si="4"/>
        <v>5.7999999999999996E-2</v>
      </c>
      <c r="K72" s="89">
        <v>138</v>
      </c>
      <c r="L72" s="90" t="s">
        <v>64</v>
      </c>
      <c r="M72" s="74">
        <f t="shared" si="0"/>
        <v>1.3800000000000002E-2</v>
      </c>
      <c r="N72" s="89">
        <v>111</v>
      </c>
      <c r="O72" s="90" t="s">
        <v>64</v>
      </c>
      <c r="P72" s="74">
        <f t="shared" si="1"/>
        <v>1.11E-2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1.579</v>
      </c>
      <c r="F73" s="92">
        <v>3.3929999999999998</v>
      </c>
      <c r="G73" s="88">
        <f t="shared" si="3"/>
        <v>4.9719999999999995</v>
      </c>
      <c r="H73" s="89">
        <v>644</v>
      </c>
      <c r="I73" s="90" t="s">
        <v>64</v>
      </c>
      <c r="J73" s="74">
        <f t="shared" si="4"/>
        <v>6.4399999999999999E-2</v>
      </c>
      <c r="K73" s="89">
        <v>151</v>
      </c>
      <c r="L73" s="90" t="s">
        <v>64</v>
      </c>
      <c r="M73" s="74">
        <f t="shared" si="0"/>
        <v>1.5099999999999999E-2</v>
      </c>
      <c r="N73" s="89">
        <v>121</v>
      </c>
      <c r="O73" s="90" t="s">
        <v>64</v>
      </c>
      <c r="P73" s="74">
        <f t="shared" si="1"/>
        <v>1.21E-2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1.665</v>
      </c>
      <c r="F74" s="92">
        <v>3.3250000000000002</v>
      </c>
      <c r="G74" s="88">
        <f t="shared" si="3"/>
        <v>4.99</v>
      </c>
      <c r="H74" s="89">
        <v>708</v>
      </c>
      <c r="I74" s="90" t="s">
        <v>64</v>
      </c>
      <c r="J74" s="74">
        <f t="shared" si="4"/>
        <v>7.0800000000000002E-2</v>
      </c>
      <c r="K74" s="89">
        <v>163</v>
      </c>
      <c r="L74" s="90" t="s">
        <v>64</v>
      </c>
      <c r="M74" s="74">
        <f t="shared" si="0"/>
        <v>1.6300000000000002E-2</v>
      </c>
      <c r="N74" s="89">
        <v>131</v>
      </c>
      <c r="O74" s="90" t="s">
        <v>64</v>
      </c>
      <c r="P74" s="74">
        <f t="shared" si="1"/>
        <v>1.3100000000000001E-2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1.746</v>
      </c>
      <c r="F75" s="92">
        <v>3.258</v>
      </c>
      <c r="G75" s="88">
        <f t="shared" si="3"/>
        <v>5.0039999999999996</v>
      </c>
      <c r="H75" s="89">
        <v>772</v>
      </c>
      <c r="I75" s="90" t="s">
        <v>64</v>
      </c>
      <c r="J75" s="74">
        <f t="shared" si="4"/>
        <v>7.7200000000000005E-2</v>
      </c>
      <c r="K75" s="89">
        <v>175</v>
      </c>
      <c r="L75" s="90" t="s">
        <v>64</v>
      </c>
      <c r="M75" s="74">
        <f t="shared" si="0"/>
        <v>1.7499999999999998E-2</v>
      </c>
      <c r="N75" s="89">
        <v>141</v>
      </c>
      <c r="O75" s="90" t="s">
        <v>64</v>
      </c>
      <c r="P75" s="74">
        <f t="shared" si="1"/>
        <v>1.4099999999999998E-2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1.8240000000000001</v>
      </c>
      <c r="F76" s="92">
        <v>3.194</v>
      </c>
      <c r="G76" s="88">
        <f t="shared" si="3"/>
        <v>5.0179999999999998</v>
      </c>
      <c r="H76" s="89">
        <v>836</v>
      </c>
      <c r="I76" s="90" t="s">
        <v>64</v>
      </c>
      <c r="J76" s="74">
        <f t="shared" si="4"/>
        <v>8.3599999999999994E-2</v>
      </c>
      <c r="K76" s="89">
        <v>187</v>
      </c>
      <c r="L76" s="90" t="s">
        <v>64</v>
      </c>
      <c r="M76" s="74">
        <f t="shared" si="0"/>
        <v>1.8700000000000001E-2</v>
      </c>
      <c r="N76" s="89">
        <v>151</v>
      </c>
      <c r="O76" s="90" t="s">
        <v>64</v>
      </c>
      <c r="P76" s="74">
        <f t="shared" si="1"/>
        <v>1.5099999999999999E-2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1.8979999999999999</v>
      </c>
      <c r="F77" s="92">
        <v>3.1309999999999998</v>
      </c>
      <c r="G77" s="88">
        <f t="shared" si="3"/>
        <v>5.0289999999999999</v>
      </c>
      <c r="H77" s="89">
        <v>900</v>
      </c>
      <c r="I77" s="90" t="s">
        <v>64</v>
      </c>
      <c r="J77" s="74">
        <f t="shared" si="4"/>
        <v>0.09</v>
      </c>
      <c r="K77" s="89">
        <v>198</v>
      </c>
      <c r="L77" s="90" t="s">
        <v>64</v>
      </c>
      <c r="M77" s="74">
        <f t="shared" si="0"/>
        <v>1.9800000000000002E-2</v>
      </c>
      <c r="N77" s="89">
        <v>161</v>
      </c>
      <c r="O77" s="90" t="s">
        <v>64</v>
      </c>
      <c r="P77" s="74">
        <f t="shared" si="1"/>
        <v>1.61E-2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1.97</v>
      </c>
      <c r="F78" s="92">
        <v>3.0710000000000002</v>
      </c>
      <c r="G78" s="88">
        <f t="shared" si="3"/>
        <v>5.0410000000000004</v>
      </c>
      <c r="H78" s="89">
        <v>964</v>
      </c>
      <c r="I78" s="90" t="s">
        <v>64</v>
      </c>
      <c r="J78" s="74">
        <f t="shared" si="4"/>
        <v>9.64E-2</v>
      </c>
      <c r="K78" s="89">
        <v>210</v>
      </c>
      <c r="L78" s="90" t="s">
        <v>64</v>
      </c>
      <c r="M78" s="74">
        <f t="shared" si="0"/>
        <v>2.0999999999999998E-2</v>
      </c>
      <c r="N78" s="89">
        <v>170</v>
      </c>
      <c r="O78" s="90" t="s">
        <v>64</v>
      </c>
      <c r="P78" s="74">
        <f t="shared" si="1"/>
        <v>1.7000000000000001E-2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2.1059999999999999</v>
      </c>
      <c r="F79" s="92">
        <v>2.9569999999999999</v>
      </c>
      <c r="G79" s="88">
        <f t="shared" si="3"/>
        <v>5.0629999999999997</v>
      </c>
      <c r="H79" s="89">
        <v>1093</v>
      </c>
      <c r="I79" s="90" t="s">
        <v>64</v>
      </c>
      <c r="J79" s="74">
        <f t="shared" si="4"/>
        <v>0.10929999999999999</v>
      </c>
      <c r="K79" s="89">
        <v>232</v>
      </c>
      <c r="L79" s="90" t="s">
        <v>64</v>
      </c>
      <c r="M79" s="74">
        <f t="shared" si="0"/>
        <v>2.3200000000000002E-2</v>
      </c>
      <c r="N79" s="89">
        <v>189</v>
      </c>
      <c r="O79" s="90" t="s">
        <v>64</v>
      </c>
      <c r="P79" s="74">
        <f t="shared" si="1"/>
        <v>1.89E-2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2.1949999999999998</v>
      </c>
      <c r="F80" s="92">
        <v>2.851</v>
      </c>
      <c r="G80" s="88">
        <f t="shared" si="3"/>
        <v>5.0459999999999994</v>
      </c>
      <c r="H80" s="89">
        <v>1221</v>
      </c>
      <c r="I80" s="90" t="s">
        <v>64</v>
      </c>
      <c r="J80" s="74">
        <f t="shared" si="4"/>
        <v>0.12210000000000001</v>
      </c>
      <c r="K80" s="89">
        <v>253</v>
      </c>
      <c r="L80" s="90" t="s">
        <v>64</v>
      </c>
      <c r="M80" s="74">
        <f t="shared" si="0"/>
        <v>2.53E-2</v>
      </c>
      <c r="N80" s="89">
        <v>208</v>
      </c>
      <c r="O80" s="90" t="s">
        <v>64</v>
      </c>
      <c r="P80" s="74">
        <f t="shared" si="1"/>
        <v>2.0799999999999999E-2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2.286</v>
      </c>
      <c r="F81" s="92">
        <v>2.754</v>
      </c>
      <c r="G81" s="88">
        <f t="shared" si="3"/>
        <v>5.04</v>
      </c>
      <c r="H81" s="89">
        <v>1351</v>
      </c>
      <c r="I81" s="90" t="s">
        <v>64</v>
      </c>
      <c r="J81" s="74">
        <f t="shared" si="4"/>
        <v>0.1351</v>
      </c>
      <c r="K81" s="89">
        <v>274</v>
      </c>
      <c r="L81" s="90" t="s">
        <v>64</v>
      </c>
      <c r="M81" s="74">
        <f t="shared" si="0"/>
        <v>2.7400000000000001E-2</v>
      </c>
      <c r="N81" s="89">
        <v>226</v>
      </c>
      <c r="O81" s="90" t="s">
        <v>64</v>
      </c>
      <c r="P81" s="74">
        <f t="shared" si="1"/>
        <v>2.2600000000000002E-2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2.3740000000000001</v>
      </c>
      <c r="F82" s="92">
        <v>2.6629999999999998</v>
      </c>
      <c r="G82" s="88">
        <f t="shared" si="3"/>
        <v>5.0369999999999999</v>
      </c>
      <c r="H82" s="89">
        <v>1481</v>
      </c>
      <c r="I82" s="90" t="s">
        <v>64</v>
      </c>
      <c r="J82" s="74">
        <f t="shared" si="4"/>
        <v>0.14810000000000001</v>
      </c>
      <c r="K82" s="89">
        <v>294</v>
      </c>
      <c r="L82" s="90" t="s">
        <v>64</v>
      </c>
      <c r="M82" s="74">
        <f t="shared" si="0"/>
        <v>2.9399999999999999E-2</v>
      </c>
      <c r="N82" s="89">
        <v>244</v>
      </c>
      <c r="O82" s="90" t="s">
        <v>64</v>
      </c>
      <c r="P82" s="74">
        <f t="shared" si="1"/>
        <v>2.4399999999999998E-2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2.4580000000000002</v>
      </c>
      <c r="F83" s="92">
        <v>2.5790000000000002</v>
      </c>
      <c r="G83" s="88">
        <f t="shared" si="3"/>
        <v>5.0370000000000008</v>
      </c>
      <c r="H83" s="89">
        <v>1611</v>
      </c>
      <c r="I83" s="90" t="s">
        <v>64</v>
      </c>
      <c r="J83" s="74">
        <f t="shared" si="4"/>
        <v>0.16109999999999999</v>
      </c>
      <c r="K83" s="89">
        <v>313</v>
      </c>
      <c r="L83" s="90" t="s">
        <v>64</v>
      </c>
      <c r="M83" s="74">
        <f t="shared" si="0"/>
        <v>3.1300000000000001E-2</v>
      </c>
      <c r="N83" s="89">
        <v>261</v>
      </c>
      <c r="O83" s="90" t="s">
        <v>64</v>
      </c>
      <c r="P83" s="74">
        <f t="shared" si="1"/>
        <v>2.6100000000000002E-2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2.5369999999999999</v>
      </c>
      <c r="F84" s="92">
        <v>2.5009999999999999</v>
      </c>
      <c r="G84" s="88">
        <f t="shared" si="3"/>
        <v>5.0380000000000003</v>
      </c>
      <c r="H84" s="89">
        <v>1742</v>
      </c>
      <c r="I84" s="90" t="s">
        <v>64</v>
      </c>
      <c r="J84" s="74">
        <f t="shared" si="4"/>
        <v>0.17419999999999999</v>
      </c>
      <c r="K84" s="89">
        <v>332</v>
      </c>
      <c r="L84" s="90" t="s">
        <v>64</v>
      </c>
      <c r="M84" s="74">
        <f t="shared" ref="M84:M147" si="6">K84/1000/10</f>
        <v>3.32E-2</v>
      </c>
      <c r="N84" s="89">
        <v>279</v>
      </c>
      <c r="O84" s="90" t="s">
        <v>64</v>
      </c>
      <c r="P84" s="74">
        <f t="shared" ref="P84:P147" si="7">N84/1000/10</f>
        <v>2.7900000000000001E-2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2.6110000000000002</v>
      </c>
      <c r="F85" s="92">
        <v>2.4289999999999998</v>
      </c>
      <c r="G85" s="88">
        <f t="shared" ref="G85:G148" si="8">E85+F85</f>
        <v>5.04</v>
      </c>
      <c r="H85" s="89">
        <v>1873</v>
      </c>
      <c r="I85" s="90" t="s">
        <v>64</v>
      </c>
      <c r="J85" s="74">
        <f t="shared" ref="J85:J104" si="9">H85/1000/10</f>
        <v>0.18729999999999999</v>
      </c>
      <c r="K85" s="89">
        <v>351</v>
      </c>
      <c r="L85" s="90" t="s">
        <v>64</v>
      </c>
      <c r="M85" s="74">
        <f t="shared" si="6"/>
        <v>3.5099999999999999E-2</v>
      </c>
      <c r="N85" s="89">
        <v>296</v>
      </c>
      <c r="O85" s="90" t="s">
        <v>64</v>
      </c>
      <c r="P85" s="74">
        <f t="shared" si="7"/>
        <v>2.9599999999999998E-2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2.68</v>
      </c>
      <c r="F86" s="92">
        <v>2.3610000000000002</v>
      </c>
      <c r="G86" s="88">
        <f t="shared" si="8"/>
        <v>5.0410000000000004</v>
      </c>
      <c r="H86" s="89">
        <v>2004</v>
      </c>
      <c r="I86" s="90" t="s">
        <v>64</v>
      </c>
      <c r="J86" s="74">
        <f t="shared" si="9"/>
        <v>0.20039999999999999</v>
      </c>
      <c r="K86" s="89">
        <v>369</v>
      </c>
      <c r="L86" s="90" t="s">
        <v>64</v>
      </c>
      <c r="M86" s="74">
        <f t="shared" si="6"/>
        <v>3.6900000000000002E-2</v>
      </c>
      <c r="N86" s="89">
        <v>314</v>
      </c>
      <c r="O86" s="90" t="s">
        <v>64</v>
      </c>
      <c r="P86" s="74">
        <f t="shared" si="7"/>
        <v>3.1399999999999997E-2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2.746</v>
      </c>
      <c r="F87" s="92">
        <v>2.2970000000000002</v>
      </c>
      <c r="G87" s="88">
        <f t="shared" si="8"/>
        <v>5.0430000000000001</v>
      </c>
      <c r="H87" s="89">
        <v>2135</v>
      </c>
      <c r="I87" s="90" t="s">
        <v>64</v>
      </c>
      <c r="J87" s="74">
        <f t="shared" si="9"/>
        <v>0.21349999999999997</v>
      </c>
      <c r="K87" s="89">
        <v>386</v>
      </c>
      <c r="L87" s="90" t="s">
        <v>64</v>
      </c>
      <c r="M87" s="74">
        <f t="shared" si="6"/>
        <v>3.8600000000000002E-2</v>
      </c>
      <c r="N87" s="89">
        <v>330</v>
      </c>
      <c r="O87" s="90" t="s">
        <v>64</v>
      </c>
      <c r="P87" s="74">
        <f t="shared" si="7"/>
        <v>3.3000000000000002E-2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2.8079999999999998</v>
      </c>
      <c r="F88" s="92">
        <v>2.2370000000000001</v>
      </c>
      <c r="G88" s="88">
        <f t="shared" si="8"/>
        <v>5.0449999999999999</v>
      </c>
      <c r="H88" s="89">
        <v>2266</v>
      </c>
      <c r="I88" s="90" t="s">
        <v>64</v>
      </c>
      <c r="J88" s="74">
        <f t="shared" si="9"/>
        <v>0.2266</v>
      </c>
      <c r="K88" s="89">
        <v>404</v>
      </c>
      <c r="L88" s="90" t="s">
        <v>64</v>
      </c>
      <c r="M88" s="74">
        <f t="shared" si="6"/>
        <v>4.0400000000000005E-2</v>
      </c>
      <c r="N88" s="89">
        <v>347</v>
      </c>
      <c r="O88" s="90" t="s">
        <v>64</v>
      </c>
      <c r="P88" s="74">
        <f t="shared" si="7"/>
        <v>3.4699999999999995E-2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2.867</v>
      </c>
      <c r="F89" s="92">
        <v>2.181</v>
      </c>
      <c r="G89" s="88">
        <f t="shared" si="8"/>
        <v>5.048</v>
      </c>
      <c r="H89" s="89">
        <v>2398</v>
      </c>
      <c r="I89" s="90" t="s">
        <v>64</v>
      </c>
      <c r="J89" s="74">
        <f t="shared" si="9"/>
        <v>0.23980000000000001</v>
      </c>
      <c r="K89" s="89">
        <v>421</v>
      </c>
      <c r="L89" s="90" t="s">
        <v>64</v>
      </c>
      <c r="M89" s="74">
        <f t="shared" si="6"/>
        <v>4.2099999999999999E-2</v>
      </c>
      <c r="N89" s="89">
        <v>364</v>
      </c>
      <c r="O89" s="90" t="s">
        <v>64</v>
      </c>
      <c r="P89" s="74">
        <f t="shared" si="7"/>
        <v>3.6400000000000002E-2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2.976</v>
      </c>
      <c r="F90" s="92">
        <v>2.0790000000000002</v>
      </c>
      <c r="G90" s="88">
        <f t="shared" si="8"/>
        <v>5.0549999999999997</v>
      </c>
      <c r="H90" s="89">
        <v>2661</v>
      </c>
      <c r="I90" s="90" t="s">
        <v>64</v>
      </c>
      <c r="J90" s="74">
        <f t="shared" si="9"/>
        <v>0.2661</v>
      </c>
      <c r="K90" s="89">
        <v>454</v>
      </c>
      <c r="L90" s="90" t="s">
        <v>64</v>
      </c>
      <c r="M90" s="74">
        <f t="shared" si="6"/>
        <v>4.5400000000000003E-2</v>
      </c>
      <c r="N90" s="89">
        <v>397</v>
      </c>
      <c r="O90" s="90" t="s">
        <v>64</v>
      </c>
      <c r="P90" s="74">
        <f t="shared" si="7"/>
        <v>3.9699999999999999E-2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3.1019999999999999</v>
      </c>
      <c r="F91" s="92">
        <v>1.9650000000000001</v>
      </c>
      <c r="G91" s="88">
        <f t="shared" si="8"/>
        <v>5.0670000000000002</v>
      </c>
      <c r="H91" s="89">
        <v>2991</v>
      </c>
      <c r="I91" s="90" t="s">
        <v>64</v>
      </c>
      <c r="J91" s="74">
        <f t="shared" si="9"/>
        <v>0.29910000000000003</v>
      </c>
      <c r="K91" s="89">
        <v>494</v>
      </c>
      <c r="L91" s="90" t="s">
        <v>64</v>
      </c>
      <c r="M91" s="74">
        <f t="shared" si="6"/>
        <v>4.9399999999999999E-2</v>
      </c>
      <c r="N91" s="89">
        <v>437</v>
      </c>
      <c r="O91" s="90" t="s">
        <v>64</v>
      </c>
      <c r="P91" s="74">
        <f t="shared" si="7"/>
        <v>4.3700000000000003E-2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3.218</v>
      </c>
      <c r="F92" s="92">
        <v>1.865</v>
      </c>
      <c r="G92" s="88">
        <f t="shared" si="8"/>
        <v>5.0830000000000002</v>
      </c>
      <c r="H92" s="89">
        <v>3321</v>
      </c>
      <c r="I92" s="90" t="s">
        <v>64</v>
      </c>
      <c r="J92" s="74">
        <f t="shared" si="9"/>
        <v>0.33210000000000001</v>
      </c>
      <c r="K92" s="89">
        <v>532</v>
      </c>
      <c r="L92" s="90" t="s">
        <v>64</v>
      </c>
      <c r="M92" s="74">
        <f t="shared" si="6"/>
        <v>5.3200000000000004E-2</v>
      </c>
      <c r="N92" s="89">
        <v>476</v>
      </c>
      <c r="O92" s="90" t="s">
        <v>64</v>
      </c>
      <c r="P92" s="74">
        <f t="shared" si="7"/>
        <v>4.7599999999999996E-2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3.3260000000000001</v>
      </c>
      <c r="F93" s="92">
        <v>1.7769999999999999</v>
      </c>
      <c r="G93" s="88">
        <f t="shared" si="8"/>
        <v>5.1029999999999998</v>
      </c>
      <c r="H93" s="89">
        <v>3651</v>
      </c>
      <c r="I93" s="90" t="s">
        <v>64</v>
      </c>
      <c r="J93" s="74">
        <f t="shared" si="9"/>
        <v>0.36509999999999998</v>
      </c>
      <c r="K93" s="89">
        <v>568</v>
      </c>
      <c r="L93" s="90" t="s">
        <v>64</v>
      </c>
      <c r="M93" s="74">
        <f t="shared" si="6"/>
        <v>5.6799999999999996E-2</v>
      </c>
      <c r="N93" s="89">
        <v>515</v>
      </c>
      <c r="O93" s="90" t="s">
        <v>64</v>
      </c>
      <c r="P93" s="74">
        <f t="shared" si="7"/>
        <v>5.1500000000000004E-2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3.43</v>
      </c>
      <c r="F94" s="92">
        <v>1.6970000000000001</v>
      </c>
      <c r="G94" s="88">
        <f t="shared" si="8"/>
        <v>5.1270000000000007</v>
      </c>
      <c r="H94" s="89">
        <v>3979</v>
      </c>
      <c r="I94" s="90" t="s">
        <v>64</v>
      </c>
      <c r="J94" s="74">
        <f t="shared" si="9"/>
        <v>0.39790000000000003</v>
      </c>
      <c r="K94" s="89">
        <v>602</v>
      </c>
      <c r="L94" s="90" t="s">
        <v>64</v>
      </c>
      <c r="M94" s="74">
        <f t="shared" si="6"/>
        <v>6.0199999999999997E-2</v>
      </c>
      <c r="N94" s="89">
        <v>552</v>
      </c>
      <c r="O94" s="90" t="s">
        <v>64</v>
      </c>
      <c r="P94" s="74">
        <f t="shared" si="7"/>
        <v>5.5200000000000006E-2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3.528</v>
      </c>
      <c r="F95" s="92">
        <v>1.6259999999999999</v>
      </c>
      <c r="G95" s="88">
        <f t="shared" si="8"/>
        <v>5.1539999999999999</v>
      </c>
      <c r="H95" s="89">
        <v>4307</v>
      </c>
      <c r="I95" s="90" t="s">
        <v>64</v>
      </c>
      <c r="J95" s="74">
        <f t="shared" si="9"/>
        <v>0.43070000000000003</v>
      </c>
      <c r="K95" s="89">
        <v>635</v>
      </c>
      <c r="L95" s="90" t="s">
        <v>64</v>
      </c>
      <c r="M95" s="74">
        <f t="shared" si="6"/>
        <v>6.3500000000000001E-2</v>
      </c>
      <c r="N95" s="89">
        <v>589</v>
      </c>
      <c r="O95" s="90" t="s">
        <v>64</v>
      </c>
      <c r="P95" s="74">
        <f t="shared" si="7"/>
        <v>5.8899999999999994E-2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3.6230000000000002</v>
      </c>
      <c r="F96" s="92">
        <v>1.5609999999999999</v>
      </c>
      <c r="G96" s="88">
        <f t="shared" si="8"/>
        <v>5.1840000000000002</v>
      </c>
      <c r="H96" s="89">
        <v>4633</v>
      </c>
      <c r="I96" s="90" t="s">
        <v>64</v>
      </c>
      <c r="J96" s="74">
        <f t="shared" si="9"/>
        <v>0.46329999999999999</v>
      </c>
      <c r="K96" s="89">
        <v>667</v>
      </c>
      <c r="L96" s="90" t="s">
        <v>64</v>
      </c>
      <c r="M96" s="74">
        <f t="shared" si="6"/>
        <v>6.6700000000000009E-2</v>
      </c>
      <c r="N96" s="89">
        <v>625</v>
      </c>
      <c r="O96" s="90" t="s">
        <v>64</v>
      </c>
      <c r="P96" s="74">
        <f t="shared" si="7"/>
        <v>6.25E-2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3.714</v>
      </c>
      <c r="F97" s="92">
        <v>1.502</v>
      </c>
      <c r="G97" s="88">
        <f t="shared" si="8"/>
        <v>5.2160000000000002</v>
      </c>
      <c r="H97" s="89">
        <v>4959</v>
      </c>
      <c r="I97" s="90" t="s">
        <v>64</v>
      </c>
      <c r="J97" s="74">
        <f t="shared" si="9"/>
        <v>0.49589999999999995</v>
      </c>
      <c r="K97" s="89">
        <v>697</v>
      </c>
      <c r="L97" s="90" t="s">
        <v>64</v>
      </c>
      <c r="M97" s="74">
        <f t="shared" si="6"/>
        <v>6.9699999999999998E-2</v>
      </c>
      <c r="N97" s="89">
        <v>660</v>
      </c>
      <c r="O97" s="90" t="s">
        <v>64</v>
      </c>
      <c r="P97" s="74">
        <f t="shared" si="7"/>
        <v>6.6000000000000003E-2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3.802</v>
      </c>
      <c r="F98" s="92">
        <v>1.4490000000000001</v>
      </c>
      <c r="G98" s="88">
        <f t="shared" si="8"/>
        <v>5.2510000000000003</v>
      </c>
      <c r="H98" s="89">
        <v>5282</v>
      </c>
      <c r="I98" s="90" t="s">
        <v>64</v>
      </c>
      <c r="J98" s="74">
        <f t="shared" si="9"/>
        <v>0.5282</v>
      </c>
      <c r="K98" s="89">
        <v>726</v>
      </c>
      <c r="L98" s="90" t="s">
        <v>64</v>
      </c>
      <c r="M98" s="74">
        <f t="shared" si="6"/>
        <v>7.2599999999999998E-2</v>
      </c>
      <c r="N98" s="89">
        <v>694</v>
      </c>
      <c r="O98" s="90" t="s">
        <v>64</v>
      </c>
      <c r="P98" s="74">
        <f t="shared" si="7"/>
        <v>6.9399999999999989E-2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3.9689999999999999</v>
      </c>
      <c r="F99" s="92">
        <v>1.353</v>
      </c>
      <c r="G99" s="88">
        <f t="shared" si="8"/>
        <v>5.3220000000000001</v>
      </c>
      <c r="H99" s="89">
        <v>5924</v>
      </c>
      <c r="I99" s="90" t="s">
        <v>64</v>
      </c>
      <c r="J99" s="74">
        <f t="shared" si="9"/>
        <v>0.59240000000000004</v>
      </c>
      <c r="K99" s="89">
        <v>784</v>
      </c>
      <c r="L99" s="90" t="s">
        <v>64</v>
      </c>
      <c r="M99" s="74">
        <f t="shared" si="6"/>
        <v>7.8399999999999997E-2</v>
      </c>
      <c r="N99" s="89">
        <v>761</v>
      </c>
      <c r="O99" s="90" t="s">
        <v>64</v>
      </c>
      <c r="P99" s="74">
        <f t="shared" si="7"/>
        <v>7.6100000000000001E-2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4.1260000000000003</v>
      </c>
      <c r="F100" s="92">
        <v>1.2709999999999999</v>
      </c>
      <c r="G100" s="88">
        <f t="shared" si="8"/>
        <v>5.3970000000000002</v>
      </c>
      <c r="H100" s="89">
        <v>6559</v>
      </c>
      <c r="I100" s="90" t="s">
        <v>64</v>
      </c>
      <c r="J100" s="74">
        <f t="shared" si="9"/>
        <v>0.65590000000000004</v>
      </c>
      <c r="K100" s="89">
        <v>837</v>
      </c>
      <c r="L100" s="90" t="s">
        <v>64</v>
      </c>
      <c r="M100" s="74">
        <f t="shared" si="6"/>
        <v>8.3699999999999997E-2</v>
      </c>
      <c r="N100" s="89">
        <v>824</v>
      </c>
      <c r="O100" s="90" t="s">
        <v>64</v>
      </c>
      <c r="P100" s="74">
        <f t="shared" si="7"/>
        <v>8.2400000000000001E-2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4.2759999999999998</v>
      </c>
      <c r="F101" s="92">
        <v>1.2</v>
      </c>
      <c r="G101" s="88">
        <f t="shared" si="8"/>
        <v>5.476</v>
      </c>
      <c r="H101" s="89">
        <v>7185</v>
      </c>
      <c r="I101" s="90" t="s">
        <v>64</v>
      </c>
      <c r="J101" s="74">
        <f t="shared" si="9"/>
        <v>0.71849999999999992</v>
      </c>
      <c r="K101" s="89">
        <v>886</v>
      </c>
      <c r="L101" s="90" t="s">
        <v>64</v>
      </c>
      <c r="M101" s="74">
        <f t="shared" si="6"/>
        <v>8.8599999999999998E-2</v>
      </c>
      <c r="N101" s="89">
        <v>885</v>
      </c>
      <c r="O101" s="90" t="s">
        <v>64</v>
      </c>
      <c r="P101" s="74">
        <f t="shared" si="7"/>
        <v>8.8499999999999995E-2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4.4210000000000003</v>
      </c>
      <c r="F102" s="92">
        <v>1.1379999999999999</v>
      </c>
      <c r="G102" s="88">
        <f t="shared" si="8"/>
        <v>5.5590000000000002</v>
      </c>
      <c r="H102" s="89">
        <v>7804</v>
      </c>
      <c r="I102" s="90" t="s">
        <v>64</v>
      </c>
      <c r="J102" s="74">
        <f t="shared" si="9"/>
        <v>0.78039999999999998</v>
      </c>
      <c r="K102" s="89">
        <v>932</v>
      </c>
      <c r="L102" s="90" t="s">
        <v>64</v>
      </c>
      <c r="M102" s="74">
        <f t="shared" si="6"/>
        <v>9.3200000000000005E-2</v>
      </c>
      <c r="N102" s="89">
        <v>944</v>
      </c>
      <c r="O102" s="90" t="s">
        <v>64</v>
      </c>
      <c r="P102" s="74">
        <f t="shared" si="7"/>
        <v>9.4399999999999998E-2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4.5620000000000003</v>
      </c>
      <c r="F103" s="92">
        <v>1.0820000000000001</v>
      </c>
      <c r="G103" s="88">
        <f t="shared" si="8"/>
        <v>5.6440000000000001</v>
      </c>
      <c r="H103" s="89">
        <v>8415</v>
      </c>
      <c r="I103" s="90" t="s">
        <v>64</v>
      </c>
      <c r="J103" s="74">
        <f t="shared" si="9"/>
        <v>0.84149999999999991</v>
      </c>
      <c r="K103" s="89">
        <v>975</v>
      </c>
      <c r="L103" s="90" t="s">
        <v>64</v>
      </c>
      <c r="M103" s="74">
        <f t="shared" si="6"/>
        <v>9.7500000000000003E-2</v>
      </c>
      <c r="N103" s="89">
        <v>1000</v>
      </c>
      <c r="O103" s="90" t="s">
        <v>64</v>
      </c>
      <c r="P103" s="74">
        <f t="shared" si="7"/>
        <v>0.1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4.7</v>
      </c>
      <c r="F104" s="92">
        <v>1.0329999999999999</v>
      </c>
      <c r="G104" s="88">
        <f t="shared" si="8"/>
        <v>5.7330000000000005</v>
      </c>
      <c r="H104" s="89">
        <v>9017</v>
      </c>
      <c r="I104" s="90" t="s">
        <v>64</v>
      </c>
      <c r="J104" s="74">
        <f t="shared" si="9"/>
        <v>0.90169999999999995</v>
      </c>
      <c r="K104" s="89">
        <v>1016</v>
      </c>
      <c r="L104" s="90" t="s">
        <v>64</v>
      </c>
      <c r="M104" s="74">
        <f t="shared" si="6"/>
        <v>0.1016</v>
      </c>
      <c r="N104" s="89">
        <v>1054</v>
      </c>
      <c r="O104" s="90" t="s">
        <v>64</v>
      </c>
      <c r="P104" s="74">
        <f t="shared" si="7"/>
        <v>0.10540000000000001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4.9720000000000004</v>
      </c>
      <c r="F105" s="92">
        <v>0.94750000000000001</v>
      </c>
      <c r="G105" s="88">
        <f t="shared" si="8"/>
        <v>5.9195000000000002</v>
      </c>
      <c r="H105" s="89">
        <v>1.02</v>
      </c>
      <c r="I105" s="93" t="s">
        <v>66</v>
      </c>
      <c r="J105" s="76">
        <f t="shared" ref="J105:J107" si="11">H105</f>
        <v>1.02</v>
      </c>
      <c r="K105" s="89">
        <v>1096</v>
      </c>
      <c r="L105" s="90" t="s">
        <v>64</v>
      </c>
      <c r="M105" s="74">
        <f t="shared" si="6"/>
        <v>0.1096</v>
      </c>
      <c r="N105" s="89">
        <v>1155</v>
      </c>
      <c r="O105" s="90" t="s">
        <v>64</v>
      </c>
      <c r="P105" s="74">
        <f t="shared" si="7"/>
        <v>0.11550000000000001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5.2350000000000003</v>
      </c>
      <c r="F106" s="92">
        <v>0.877</v>
      </c>
      <c r="G106" s="88">
        <f t="shared" si="8"/>
        <v>6.1120000000000001</v>
      </c>
      <c r="H106" s="89">
        <v>1.1299999999999999</v>
      </c>
      <c r="I106" s="90" t="s">
        <v>66</v>
      </c>
      <c r="J106" s="76">
        <f t="shared" si="11"/>
        <v>1.1299999999999999</v>
      </c>
      <c r="K106" s="89">
        <v>1166</v>
      </c>
      <c r="L106" s="90" t="s">
        <v>64</v>
      </c>
      <c r="M106" s="74">
        <f t="shared" si="6"/>
        <v>0.1166</v>
      </c>
      <c r="N106" s="89">
        <v>1249</v>
      </c>
      <c r="O106" s="90" t="s">
        <v>64</v>
      </c>
      <c r="P106" s="74">
        <f t="shared" si="7"/>
        <v>0.12490000000000001</v>
      </c>
    </row>
    <row r="107" spans="2:16">
      <c r="B107" s="89">
        <v>1</v>
      </c>
      <c r="C107" s="93" t="s">
        <v>65</v>
      </c>
      <c r="D107" s="74">
        <f t="shared" ref="D107:D170" si="12">B107/$C$5</f>
        <v>2.5000000000000001E-2</v>
      </c>
      <c r="E107" s="91">
        <v>5.4909999999999997</v>
      </c>
      <c r="F107" s="92">
        <v>0.8175</v>
      </c>
      <c r="G107" s="88">
        <f t="shared" si="8"/>
        <v>6.3084999999999996</v>
      </c>
      <c r="H107" s="89">
        <v>1.24</v>
      </c>
      <c r="I107" s="90" t="s">
        <v>66</v>
      </c>
      <c r="J107" s="76">
        <f t="shared" si="11"/>
        <v>1.24</v>
      </c>
      <c r="K107" s="89">
        <v>1230</v>
      </c>
      <c r="L107" s="90" t="s">
        <v>64</v>
      </c>
      <c r="M107" s="74">
        <f t="shared" si="6"/>
        <v>0.123</v>
      </c>
      <c r="N107" s="89">
        <v>1336</v>
      </c>
      <c r="O107" s="90" t="s">
        <v>64</v>
      </c>
      <c r="P107" s="74">
        <f t="shared" si="7"/>
        <v>0.1336</v>
      </c>
    </row>
    <row r="108" spans="2:16">
      <c r="B108" s="89">
        <v>1.1000000000000001</v>
      </c>
      <c r="C108" s="90" t="s">
        <v>65</v>
      </c>
      <c r="D108" s="74">
        <f t="shared" si="12"/>
        <v>2.7500000000000004E-2</v>
      </c>
      <c r="E108" s="91">
        <v>5.7389999999999999</v>
      </c>
      <c r="F108" s="92">
        <v>0.76649999999999996</v>
      </c>
      <c r="G108" s="88">
        <f t="shared" si="8"/>
        <v>6.5054999999999996</v>
      </c>
      <c r="H108" s="89">
        <v>1.35</v>
      </c>
      <c r="I108" s="90" t="s">
        <v>66</v>
      </c>
      <c r="J108" s="76">
        <f t="shared" ref="J108:J171" si="13">H108</f>
        <v>1.35</v>
      </c>
      <c r="K108" s="89">
        <v>1287</v>
      </c>
      <c r="L108" s="90" t="s">
        <v>64</v>
      </c>
      <c r="M108" s="74">
        <f t="shared" si="6"/>
        <v>0.12869999999999998</v>
      </c>
      <c r="N108" s="89">
        <v>1417</v>
      </c>
      <c r="O108" s="90" t="s">
        <v>64</v>
      </c>
      <c r="P108" s="74">
        <f t="shared" si="7"/>
        <v>0.14169999999999999</v>
      </c>
    </row>
    <row r="109" spans="2:16">
      <c r="B109" s="89">
        <v>1.2</v>
      </c>
      <c r="C109" s="90" t="s">
        <v>65</v>
      </c>
      <c r="D109" s="74">
        <f t="shared" si="12"/>
        <v>0.03</v>
      </c>
      <c r="E109" s="91">
        <v>5.9779999999999998</v>
      </c>
      <c r="F109" s="92">
        <v>0.72219999999999995</v>
      </c>
      <c r="G109" s="88">
        <f t="shared" si="8"/>
        <v>6.7001999999999997</v>
      </c>
      <c r="H109" s="89">
        <v>1.46</v>
      </c>
      <c r="I109" s="90" t="s">
        <v>66</v>
      </c>
      <c r="J109" s="76">
        <f t="shared" si="13"/>
        <v>1.46</v>
      </c>
      <c r="K109" s="89">
        <v>1338</v>
      </c>
      <c r="L109" s="90" t="s">
        <v>64</v>
      </c>
      <c r="M109" s="74">
        <f t="shared" si="6"/>
        <v>0.1338</v>
      </c>
      <c r="N109" s="89">
        <v>1492</v>
      </c>
      <c r="O109" s="90" t="s">
        <v>64</v>
      </c>
      <c r="P109" s="74">
        <f t="shared" si="7"/>
        <v>0.1492</v>
      </c>
    </row>
    <row r="110" spans="2:16">
      <c r="B110" s="89">
        <v>1.3</v>
      </c>
      <c r="C110" s="90" t="s">
        <v>65</v>
      </c>
      <c r="D110" s="74">
        <f t="shared" si="12"/>
        <v>3.2500000000000001E-2</v>
      </c>
      <c r="E110" s="91">
        <v>6.2089999999999996</v>
      </c>
      <c r="F110" s="92">
        <v>0.68330000000000002</v>
      </c>
      <c r="G110" s="88">
        <f t="shared" si="8"/>
        <v>6.8922999999999996</v>
      </c>
      <c r="H110" s="89">
        <v>1.56</v>
      </c>
      <c r="I110" s="90" t="s">
        <v>66</v>
      </c>
      <c r="J110" s="76">
        <f t="shared" si="13"/>
        <v>1.56</v>
      </c>
      <c r="K110" s="89">
        <v>1385</v>
      </c>
      <c r="L110" s="90" t="s">
        <v>64</v>
      </c>
      <c r="M110" s="74">
        <f t="shared" si="6"/>
        <v>0.13850000000000001</v>
      </c>
      <c r="N110" s="89">
        <v>1563</v>
      </c>
      <c r="O110" s="90" t="s">
        <v>64</v>
      </c>
      <c r="P110" s="74">
        <f t="shared" si="7"/>
        <v>0.15629999999999999</v>
      </c>
    </row>
    <row r="111" spans="2:16">
      <c r="B111" s="89">
        <v>1.4</v>
      </c>
      <c r="C111" s="90" t="s">
        <v>65</v>
      </c>
      <c r="D111" s="74">
        <f t="shared" si="12"/>
        <v>3.4999999999999996E-2</v>
      </c>
      <c r="E111" s="91">
        <v>6.4320000000000004</v>
      </c>
      <c r="F111" s="92">
        <v>0.64890000000000003</v>
      </c>
      <c r="G111" s="88">
        <f t="shared" si="8"/>
        <v>7.0809000000000006</v>
      </c>
      <c r="H111" s="89">
        <v>1.66</v>
      </c>
      <c r="I111" s="90" t="s">
        <v>66</v>
      </c>
      <c r="J111" s="76">
        <f t="shared" si="13"/>
        <v>1.66</v>
      </c>
      <c r="K111" s="89">
        <v>1429</v>
      </c>
      <c r="L111" s="90" t="s">
        <v>64</v>
      </c>
      <c r="M111" s="74">
        <f t="shared" si="6"/>
        <v>0.1429</v>
      </c>
      <c r="N111" s="89">
        <v>1629</v>
      </c>
      <c r="O111" s="90" t="s">
        <v>64</v>
      </c>
      <c r="P111" s="74">
        <f t="shared" si="7"/>
        <v>0.16289999999999999</v>
      </c>
    </row>
    <row r="112" spans="2:16">
      <c r="B112" s="89">
        <v>1.5</v>
      </c>
      <c r="C112" s="90" t="s">
        <v>65</v>
      </c>
      <c r="D112" s="74">
        <f t="shared" si="12"/>
        <v>3.7499999999999999E-2</v>
      </c>
      <c r="E112" s="91">
        <v>6.6479999999999997</v>
      </c>
      <c r="F112" s="92">
        <v>0.61819999999999997</v>
      </c>
      <c r="G112" s="88">
        <f t="shared" si="8"/>
        <v>7.2661999999999995</v>
      </c>
      <c r="H112" s="89">
        <v>1.75</v>
      </c>
      <c r="I112" s="90" t="s">
        <v>66</v>
      </c>
      <c r="J112" s="76">
        <f t="shared" si="13"/>
        <v>1.75</v>
      </c>
      <c r="K112" s="89">
        <v>1468</v>
      </c>
      <c r="L112" s="90" t="s">
        <v>64</v>
      </c>
      <c r="M112" s="74">
        <f t="shared" si="6"/>
        <v>0.14679999999999999</v>
      </c>
      <c r="N112" s="89">
        <v>1691</v>
      </c>
      <c r="O112" s="90" t="s">
        <v>64</v>
      </c>
      <c r="P112" s="74">
        <f t="shared" si="7"/>
        <v>0.1691</v>
      </c>
    </row>
    <row r="113" spans="1:16">
      <c r="B113" s="89">
        <v>1.6</v>
      </c>
      <c r="C113" s="90" t="s">
        <v>65</v>
      </c>
      <c r="D113" s="74">
        <f t="shared" si="12"/>
        <v>0.04</v>
      </c>
      <c r="E113" s="91">
        <v>6.859</v>
      </c>
      <c r="F113" s="92">
        <v>0.59050000000000002</v>
      </c>
      <c r="G113" s="88">
        <f t="shared" si="8"/>
        <v>7.4495000000000005</v>
      </c>
      <c r="H113" s="89">
        <v>1.85</v>
      </c>
      <c r="I113" s="90" t="s">
        <v>66</v>
      </c>
      <c r="J113" s="76">
        <f t="shared" si="13"/>
        <v>1.85</v>
      </c>
      <c r="K113" s="89">
        <v>1505</v>
      </c>
      <c r="L113" s="90" t="s">
        <v>64</v>
      </c>
      <c r="M113" s="74">
        <f t="shared" si="6"/>
        <v>0.15049999999999999</v>
      </c>
      <c r="N113" s="89">
        <v>1750</v>
      </c>
      <c r="O113" s="90" t="s">
        <v>64</v>
      </c>
      <c r="P113" s="74">
        <f t="shared" si="7"/>
        <v>0.17499999999999999</v>
      </c>
    </row>
    <row r="114" spans="1:16">
      <c r="B114" s="89">
        <v>1.7</v>
      </c>
      <c r="C114" s="90" t="s">
        <v>65</v>
      </c>
      <c r="D114" s="74">
        <f t="shared" si="12"/>
        <v>4.2499999999999996E-2</v>
      </c>
      <c r="E114" s="91">
        <v>7.0640000000000001</v>
      </c>
      <c r="F114" s="92">
        <v>0.56559999999999999</v>
      </c>
      <c r="G114" s="88">
        <f t="shared" si="8"/>
        <v>7.6295999999999999</v>
      </c>
      <c r="H114" s="89">
        <v>1.94</v>
      </c>
      <c r="I114" s="90" t="s">
        <v>66</v>
      </c>
      <c r="J114" s="76">
        <f t="shared" si="13"/>
        <v>1.94</v>
      </c>
      <c r="K114" s="89">
        <v>1540</v>
      </c>
      <c r="L114" s="90" t="s">
        <v>64</v>
      </c>
      <c r="M114" s="74">
        <f t="shared" si="6"/>
        <v>0.154</v>
      </c>
      <c r="N114" s="89">
        <v>1806</v>
      </c>
      <c r="O114" s="90" t="s">
        <v>64</v>
      </c>
      <c r="P114" s="74">
        <f t="shared" si="7"/>
        <v>0.18060000000000001</v>
      </c>
    </row>
    <row r="115" spans="1:16">
      <c r="B115" s="89">
        <v>1.8</v>
      </c>
      <c r="C115" s="90" t="s">
        <v>65</v>
      </c>
      <c r="D115" s="74">
        <f t="shared" si="12"/>
        <v>4.4999999999999998E-2</v>
      </c>
      <c r="E115" s="91">
        <v>7.2640000000000002</v>
      </c>
      <c r="F115" s="92">
        <v>0.54290000000000005</v>
      </c>
      <c r="G115" s="88">
        <f t="shared" si="8"/>
        <v>7.8069000000000006</v>
      </c>
      <c r="H115" s="89">
        <v>2.0299999999999998</v>
      </c>
      <c r="I115" s="90" t="s">
        <v>66</v>
      </c>
      <c r="J115" s="76">
        <f t="shared" si="13"/>
        <v>2.0299999999999998</v>
      </c>
      <c r="K115" s="89">
        <v>1571</v>
      </c>
      <c r="L115" s="90" t="s">
        <v>64</v>
      </c>
      <c r="M115" s="74">
        <f t="shared" si="6"/>
        <v>0.15709999999999999</v>
      </c>
      <c r="N115" s="89">
        <v>1858</v>
      </c>
      <c r="O115" s="90" t="s">
        <v>64</v>
      </c>
      <c r="P115" s="74">
        <f t="shared" si="7"/>
        <v>0.18580000000000002</v>
      </c>
    </row>
    <row r="116" spans="1:16">
      <c r="B116" s="89">
        <v>2</v>
      </c>
      <c r="C116" s="90" t="s">
        <v>65</v>
      </c>
      <c r="D116" s="74">
        <f t="shared" si="12"/>
        <v>0.05</v>
      </c>
      <c r="E116" s="91">
        <v>7.6539999999999999</v>
      </c>
      <c r="F116" s="92">
        <v>0.503</v>
      </c>
      <c r="G116" s="88">
        <f t="shared" si="8"/>
        <v>8.157</v>
      </c>
      <c r="H116" s="89">
        <v>2.21</v>
      </c>
      <c r="I116" s="90" t="s">
        <v>66</v>
      </c>
      <c r="J116" s="76">
        <f t="shared" si="13"/>
        <v>2.21</v>
      </c>
      <c r="K116" s="89">
        <v>1638</v>
      </c>
      <c r="L116" s="90" t="s">
        <v>64</v>
      </c>
      <c r="M116" s="74">
        <f t="shared" si="6"/>
        <v>0.1638</v>
      </c>
      <c r="N116" s="89">
        <v>1955</v>
      </c>
      <c r="O116" s="90" t="s">
        <v>64</v>
      </c>
      <c r="P116" s="74">
        <f t="shared" si="7"/>
        <v>0.19550000000000001</v>
      </c>
    </row>
    <row r="117" spans="1:16">
      <c r="B117" s="89">
        <v>2.25</v>
      </c>
      <c r="C117" s="90" t="s">
        <v>65</v>
      </c>
      <c r="D117" s="74">
        <f t="shared" si="12"/>
        <v>5.6250000000000001E-2</v>
      </c>
      <c r="E117" s="91">
        <v>8.1240000000000006</v>
      </c>
      <c r="F117" s="92">
        <v>0.46160000000000001</v>
      </c>
      <c r="G117" s="88">
        <f t="shared" si="8"/>
        <v>8.5856000000000012</v>
      </c>
      <c r="H117" s="89">
        <v>2.41</v>
      </c>
      <c r="I117" s="90" t="s">
        <v>66</v>
      </c>
      <c r="J117" s="76">
        <f t="shared" si="13"/>
        <v>2.41</v>
      </c>
      <c r="K117" s="89">
        <v>1716</v>
      </c>
      <c r="L117" s="90" t="s">
        <v>64</v>
      </c>
      <c r="M117" s="74">
        <f t="shared" si="6"/>
        <v>0.1716</v>
      </c>
      <c r="N117" s="89">
        <v>2064</v>
      </c>
      <c r="O117" s="90" t="s">
        <v>64</v>
      </c>
      <c r="P117" s="74">
        <f t="shared" si="7"/>
        <v>0.2064</v>
      </c>
    </row>
    <row r="118" spans="1:16">
      <c r="B118" s="89">
        <v>2.5</v>
      </c>
      <c r="C118" s="90" t="s">
        <v>65</v>
      </c>
      <c r="D118" s="74">
        <f t="shared" si="12"/>
        <v>6.25E-2</v>
      </c>
      <c r="E118" s="91">
        <v>8.5830000000000002</v>
      </c>
      <c r="F118" s="92">
        <v>0.42699999999999999</v>
      </c>
      <c r="G118" s="88">
        <f t="shared" si="8"/>
        <v>9.01</v>
      </c>
      <c r="H118" s="89">
        <v>2.61</v>
      </c>
      <c r="I118" s="90" t="s">
        <v>66</v>
      </c>
      <c r="J118" s="76">
        <f t="shared" si="13"/>
        <v>2.61</v>
      </c>
      <c r="K118" s="89">
        <v>1782</v>
      </c>
      <c r="L118" s="90" t="s">
        <v>64</v>
      </c>
      <c r="M118" s="74">
        <f t="shared" si="6"/>
        <v>0.1782</v>
      </c>
      <c r="N118" s="89">
        <v>2161</v>
      </c>
      <c r="O118" s="90" t="s">
        <v>64</v>
      </c>
      <c r="P118" s="74">
        <f t="shared" si="7"/>
        <v>0.21610000000000001</v>
      </c>
    </row>
    <row r="119" spans="1:16">
      <c r="B119" s="89">
        <v>2.75</v>
      </c>
      <c r="C119" s="90" t="s">
        <v>65</v>
      </c>
      <c r="D119" s="74">
        <f t="shared" si="12"/>
        <v>6.8750000000000006E-2</v>
      </c>
      <c r="E119" s="91">
        <v>9.0329999999999995</v>
      </c>
      <c r="F119" s="92">
        <v>0.39779999999999999</v>
      </c>
      <c r="G119" s="88">
        <f t="shared" si="8"/>
        <v>9.4307999999999996</v>
      </c>
      <c r="H119" s="89">
        <v>2.8</v>
      </c>
      <c r="I119" s="90" t="s">
        <v>66</v>
      </c>
      <c r="J119" s="76">
        <f t="shared" si="13"/>
        <v>2.8</v>
      </c>
      <c r="K119" s="89">
        <v>1840</v>
      </c>
      <c r="L119" s="90" t="s">
        <v>64</v>
      </c>
      <c r="M119" s="74">
        <f t="shared" si="6"/>
        <v>0.184</v>
      </c>
      <c r="N119" s="89">
        <v>2248</v>
      </c>
      <c r="O119" s="90" t="s">
        <v>64</v>
      </c>
      <c r="P119" s="74">
        <f t="shared" si="7"/>
        <v>0.22480000000000003</v>
      </c>
    </row>
    <row r="120" spans="1:16">
      <c r="B120" s="89">
        <v>3</v>
      </c>
      <c r="C120" s="90" t="s">
        <v>65</v>
      </c>
      <c r="D120" s="74">
        <f t="shared" si="12"/>
        <v>7.4999999999999997E-2</v>
      </c>
      <c r="E120" s="91">
        <v>9.4789999999999992</v>
      </c>
      <c r="F120" s="92">
        <v>0.37269999999999998</v>
      </c>
      <c r="G120" s="88">
        <f t="shared" si="8"/>
        <v>9.8516999999999992</v>
      </c>
      <c r="H120" s="89">
        <v>2.98</v>
      </c>
      <c r="I120" s="90" t="s">
        <v>66</v>
      </c>
      <c r="J120" s="76">
        <f t="shared" si="13"/>
        <v>2.98</v>
      </c>
      <c r="K120" s="89">
        <v>1892</v>
      </c>
      <c r="L120" s="90" t="s">
        <v>64</v>
      </c>
      <c r="M120" s="74">
        <f t="shared" si="6"/>
        <v>0.18919999999999998</v>
      </c>
      <c r="N120" s="89">
        <v>2327</v>
      </c>
      <c r="O120" s="90" t="s">
        <v>64</v>
      </c>
      <c r="P120" s="74">
        <f t="shared" si="7"/>
        <v>0.23269999999999999</v>
      </c>
    </row>
    <row r="121" spans="1:16">
      <c r="B121" s="89">
        <v>3.25</v>
      </c>
      <c r="C121" s="90" t="s">
        <v>65</v>
      </c>
      <c r="D121" s="74">
        <f t="shared" si="12"/>
        <v>8.1250000000000003E-2</v>
      </c>
      <c r="E121" s="91">
        <v>9.9209999999999994</v>
      </c>
      <c r="F121" s="92">
        <v>0.3508</v>
      </c>
      <c r="G121" s="88">
        <f t="shared" si="8"/>
        <v>10.271799999999999</v>
      </c>
      <c r="H121" s="89">
        <v>3.16</v>
      </c>
      <c r="I121" s="90" t="s">
        <v>66</v>
      </c>
      <c r="J121" s="76">
        <f t="shared" si="13"/>
        <v>3.16</v>
      </c>
      <c r="K121" s="89">
        <v>1937</v>
      </c>
      <c r="L121" s="90" t="s">
        <v>64</v>
      </c>
      <c r="M121" s="74">
        <f t="shared" si="6"/>
        <v>0.19370000000000001</v>
      </c>
      <c r="N121" s="89">
        <v>2398</v>
      </c>
      <c r="O121" s="90" t="s">
        <v>64</v>
      </c>
      <c r="P121" s="74">
        <f t="shared" si="7"/>
        <v>0.23980000000000001</v>
      </c>
    </row>
    <row r="122" spans="1:16">
      <c r="B122" s="89">
        <v>3.5</v>
      </c>
      <c r="C122" s="90" t="s">
        <v>65</v>
      </c>
      <c r="D122" s="74">
        <f t="shared" si="12"/>
        <v>8.7499999999999994E-2</v>
      </c>
      <c r="E122" s="91">
        <v>10.36</v>
      </c>
      <c r="F122" s="92">
        <v>0.33169999999999999</v>
      </c>
      <c r="G122" s="88">
        <f t="shared" si="8"/>
        <v>10.691699999999999</v>
      </c>
      <c r="H122" s="89">
        <v>3.32</v>
      </c>
      <c r="I122" s="90" t="s">
        <v>66</v>
      </c>
      <c r="J122" s="76">
        <f t="shared" si="13"/>
        <v>3.32</v>
      </c>
      <c r="K122" s="89">
        <v>1978</v>
      </c>
      <c r="L122" s="90" t="s">
        <v>64</v>
      </c>
      <c r="M122" s="74">
        <f t="shared" si="6"/>
        <v>0.1978</v>
      </c>
      <c r="N122" s="89">
        <v>2464</v>
      </c>
      <c r="O122" s="90" t="s">
        <v>64</v>
      </c>
      <c r="P122" s="74">
        <f t="shared" si="7"/>
        <v>0.24640000000000001</v>
      </c>
    </row>
    <row r="123" spans="1:16">
      <c r="B123" s="89">
        <v>3.75</v>
      </c>
      <c r="C123" s="90" t="s">
        <v>65</v>
      </c>
      <c r="D123" s="74">
        <f t="shared" si="12"/>
        <v>9.375E-2</v>
      </c>
      <c r="E123" s="91">
        <v>10.8</v>
      </c>
      <c r="F123" s="92">
        <v>0.31469999999999998</v>
      </c>
      <c r="G123" s="88">
        <f t="shared" si="8"/>
        <v>11.114700000000001</v>
      </c>
      <c r="H123" s="89">
        <v>3.48</v>
      </c>
      <c r="I123" s="90" t="s">
        <v>66</v>
      </c>
      <c r="J123" s="76">
        <f t="shared" si="13"/>
        <v>3.48</v>
      </c>
      <c r="K123" s="89">
        <v>2015</v>
      </c>
      <c r="L123" s="90" t="s">
        <v>64</v>
      </c>
      <c r="M123" s="74">
        <f t="shared" si="6"/>
        <v>0.20150000000000001</v>
      </c>
      <c r="N123" s="89">
        <v>2524</v>
      </c>
      <c r="O123" s="90" t="s">
        <v>64</v>
      </c>
      <c r="P123" s="74">
        <f t="shared" si="7"/>
        <v>0.25240000000000001</v>
      </c>
    </row>
    <row r="124" spans="1:16">
      <c r="B124" s="89">
        <v>4</v>
      </c>
      <c r="C124" s="90" t="s">
        <v>65</v>
      </c>
      <c r="D124" s="74">
        <f t="shared" si="12"/>
        <v>0.1</v>
      </c>
      <c r="E124" s="91">
        <v>11.23</v>
      </c>
      <c r="F124" s="92">
        <v>0.29949999999999999</v>
      </c>
      <c r="G124" s="88">
        <f t="shared" si="8"/>
        <v>11.529500000000001</v>
      </c>
      <c r="H124" s="89">
        <v>3.64</v>
      </c>
      <c r="I124" s="90" t="s">
        <v>66</v>
      </c>
      <c r="J124" s="76">
        <f t="shared" si="13"/>
        <v>3.64</v>
      </c>
      <c r="K124" s="89">
        <v>2048</v>
      </c>
      <c r="L124" s="90" t="s">
        <v>64</v>
      </c>
      <c r="M124" s="74">
        <f t="shared" si="6"/>
        <v>0.20480000000000001</v>
      </c>
      <c r="N124" s="89">
        <v>2579</v>
      </c>
      <c r="O124" s="90" t="s">
        <v>64</v>
      </c>
      <c r="P124" s="74">
        <f t="shared" si="7"/>
        <v>0.25790000000000002</v>
      </c>
    </row>
    <row r="125" spans="1:16">
      <c r="B125" s="77">
        <v>4.5</v>
      </c>
      <c r="C125" s="79" t="s">
        <v>65</v>
      </c>
      <c r="D125" s="74">
        <f t="shared" si="12"/>
        <v>0.1125</v>
      </c>
      <c r="E125" s="91">
        <v>12.09</v>
      </c>
      <c r="F125" s="92">
        <v>0.27350000000000002</v>
      </c>
      <c r="G125" s="88">
        <f t="shared" si="8"/>
        <v>12.3635</v>
      </c>
      <c r="H125" s="89">
        <v>3.93</v>
      </c>
      <c r="I125" s="90" t="s">
        <v>66</v>
      </c>
      <c r="J125" s="76">
        <f t="shared" si="13"/>
        <v>3.93</v>
      </c>
      <c r="K125" s="89">
        <v>2126</v>
      </c>
      <c r="L125" s="90" t="s">
        <v>64</v>
      </c>
      <c r="M125" s="74">
        <f t="shared" si="6"/>
        <v>0.21259999999999998</v>
      </c>
      <c r="N125" s="89">
        <v>2677</v>
      </c>
      <c r="O125" s="90" t="s">
        <v>64</v>
      </c>
      <c r="P125" s="74">
        <f t="shared" si="7"/>
        <v>0.26769999999999999</v>
      </c>
    </row>
    <row r="126" spans="1:16">
      <c r="B126" s="77">
        <v>5</v>
      </c>
      <c r="C126" s="79" t="s">
        <v>65</v>
      </c>
      <c r="D126" s="74">
        <f t="shared" si="12"/>
        <v>0.125</v>
      </c>
      <c r="E126" s="91">
        <v>12.94</v>
      </c>
      <c r="F126" s="92">
        <v>0.252</v>
      </c>
      <c r="G126" s="88">
        <f t="shared" si="8"/>
        <v>13.192</v>
      </c>
      <c r="H126" s="77">
        <v>4.2</v>
      </c>
      <c r="I126" s="79" t="s">
        <v>66</v>
      </c>
      <c r="J126" s="76">
        <f t="shared" si="13"/>
        <v>4.2</v>
      </c>
      <c r="K126" s="77">
        <v>2191</v>
      </c>
      <c r="L126" s="79" t="s">
        <v>64</v>
      </c>
      <c r="M126" s="74">
        <f t="shared" si="6"/>
        <v>0.21909999999999999</v>
      </c>
      <c r="N126" s="77">
        <v>2761</v>
      </c>
      <c r="O126" s="79" t="s">
        <v>64</v>
      </c>
      <c r="P126" s="74">
        <f t="shared" si="7"/>
        <v>0.27610000000000001</v>
      </c>
    </row>
    <row r="127" spans="1:16">
      <c r="B127" s="77">
        <v>5.5</v>
      </c>
      <c r="C127" s="79" t="s">
        <v>65</v>
      </c>
      <c r="D127" s="74">
        <f t="shared" si="12"/>
        <v>0.13750000000000001</v>
      </c>
      <c r="E127" s="91">
        <v>13.76</v>
      </c>
      <c r="F127" s="92">
        <v>0.2339</v>
      </c>
      <c r="G127" s="88">
        <f t="shared" si="8"/>
        <v>13.9939</v>
      </c>
      <c r="H127" s="77">
        <v>4.46</v>
      </c>
      <c r="I127" s="79" t="s">
        <v>66</v>
      </c>
      <c r="J127" s="76">
        <f t="shared" si="13"/>
        <v>4.46</v>
      </c>
      <c r="K127" s="77">
        <v>2247</v>
      </c>
      <c r="L127" s="79" t="s">
        <v>64</v>
      </c>
      <c r="M127" s="74">
        <f t="shared" si="6"/>
        <v>0.22469999999999998</v>
      </c>
      <c r="N127" s="77">
        <v>2835</v>
      </c>
      <c r="O127" s="79" t="s">
        <v>64</v>
      </c>
      <c r="P127" s="74">
        <f t="shared" si="7"/>
        <v>0.28349999999999997</v>
      </c>
    </row>
    <row r="128" spans="1:16">
      <c r="A128" s="94"/>
      <c r="B128" s="89">
        <v>6</v>
      </c>
      <c r="C128" s="90" t="s">
        <v>65</v>
      </c>
      <c r="D128" s="74">
        <f t="shared" si="12"/>
        <v>0.15</v>
      </c>
      <c r="E128" s="91">
        <v>14.56</v>
      </c>
      <c r="F128" s="92">
        <v>0.2185</v>
      </c>
      <c r="G128" s="88">
        <f t="shared" si="8"/>
        <v>14.778500000000001</v>
      </c>
      <c r="H128" s="89">
        <v>4.71</v>
      </c>
      <c r="I128" s="90" t="s">
        <v>66</v>
      </c>
      <c r="J128" s="76">
        <f t="shared" si="13"/>
        <v>4.71</v>
      </c>
      <c r="K128" s="77">
        <v>2295</v>
      </c>
      <c r="L128" s="79" t="s">
        <v>64</v>
      </c>
      <c r="M128" s="74">
        <f t="shared" si="6"/>
        <v>0.22949999999999998</v>
      </c>
      <c r="N128" s="77">
        <v>2900</v>
      </c>
      <c r="O128" s="79" t="s">
        <v>64</v>
      </c>
      <c r="P128" s="74">
        <f t="shared" si="7"/>
        <v>0.28999999999999998</v>
      </c>
    </row>
    <row r="129" spans="1:16">
      <c r="A129" s="94"/>
      <c r="B129" s="89">
        <v>6.5</v>
      </c>
      <c r="C129" s="90" t="s">
        <v>65</v>
      </c>
      <c r="D129" s="74">
        <f t="shared" si="12"/>
        <v>0.16250000000000001</v>
      </c>
      <c r="E129" s="91">
        <v>15.33</v>
      </c>
      <c r="F129" s="92">
        <v>0.2051</v>
      </c>
      <c r="G129" s="88">
        <f t="shared" si="8"/>
        <v>15.5351</v>
      </c>
      <c r="H129" s="89">
        <v>4.9400000000000004</v>
      </c>
      <c r="I129" s="90" t="s">
        <v>66</v>
      </c>
      <c r="J129" s="76">
        <f t="shared" si="13"/>
        <v>4.9400000000000004</v>
      </c>
      <c r="K129" s="77">
        <v>2337</v>
      </c>
      <c r="L129" s="79" t="s">
        <v>64</v>
      </c>
      <c r="M129" s="74">
        <f t="shared" si="6"/>
        <v>0.23370000000000002</v>
      </c>
      <c r="N129" s="77">
        <v>2958</v>
      </c>
      <c r="O129" s="79" t="s">
        <v>64</v>
      </c>
      <c r="P129" s="74">
        <f t="shared" si="7"/>
        <v>0.29580000000000001</v>
      </c>
    </row>
    <row r="130" spans="1:16">
      <c r="A130" s="94"/>
      <c r="B130" s="89">
        <v>7</v>
      </c>
      <c r="C130" s="90" t="s">
        <v>65</v>
      </c>
      <c r="D130" s="74">
        <f t="shared" si="12"/>
        <v>0.17499999999999999</v>
      </c>
      <c r="E130" s="91">
        <v>16.07</v>
      </c>
      <c r="F130" s="92">
        <v>0.19339999999999999</v>
      </c>
      <c r="G130" s="88">
        <f t="shared" si="8"/>
        <v>16.263400000000001</v>
      </c>
      <c r="H130" s="89">
        <v>5.16</v>
      </c>
      <c r="I130" s="90" t="s">
        <v>66</v>
      </c>
      <c r="J130" s="76">
        <f t="shared" si="13"/>
        <v>5.16</v>
      </c>
      <c r="K130" s="77">
        <v>2374</v>
      </c>
      <c r="L130" s="79" t="s">
        <v>64</v>
      </c>
      <c r="M130" s="74">
        <f t="shared" si="6"/>
        <v>0.2374</v>
      </c>
      <c r="N130" s="77">
        <v>3010</v>
      </c>
      <c r="O130" s="79" t="s">
        <v>64</v>
      </c>
      <c r="P130" s="74">
        <f t="shared" si="7"/>
        <v>0.30099999999999999</v>
      </c>
    </row>
    <row r="131" spans="1:16">
      <c r="A131" s="94"/>
      <c r="B131" s="89">
        <v>8</v>
      </c>
      <c r="C131" s="90" t="s">
        <v>65</v>
      </c>
      <c r="D131" s="74">
        <f t="shared" si="12"/>
        <v>0.2</v>
      </c>
      <c r="E131" s="91">
        <v>17.45</v>
      </c>
      <c r="F131" s="92">
        <v>0.1739</v>
      </c>
      <c r="G131" s="88">
        <f t="shared" si="8"/>
        <v>17.623899999999999</v>
      </c>
      <c r="H131" s="89">
        <v>5.57</v>
      </c>
      <c r="I131" s="90" t="s">
        <v>66</v>
      </c>
      <c r="J131" s="76">
        <f t="shared" si="13"/>
        <v>5.57</v>
      </c>
      <c r="K131" s="77">
        <v>2472</v>
      </c>
      <c r="L131" s="79" t="s">
        <v>64</v>
      </c>
      <c r="M131" s="74">
        <f t="shared" si="6"/>
        <v>0.2472</v>
      </c>
      <c r="N131" s="77">
        <v>3100</v>
      </c>
      <c r="O131" s="79" t="s">
        <v>64</v>
      </c>
      <c r="P131" s="74">
        <f t="shared" si="7"/>
        <v>0.31</v>
      </c>
    </row>
    <row r="132" spans="1:16">
      <c r="A132" s="94"/>
      <c r="B132" s="89">
        <v>9</v>
      </c>
      <c r="C132" s="90" t="s">
        <v>65</v>
      </c>
      <c r="D132" s="74">
        <f t="shared" si="12"/>
        <v>0.22500000000000001</v>
      </c>
      <c r="E132" s="91">
        <v>18.690000000000001</v>
      </c>
      <c r="F132" s="92">
        <v>0.15820000000000001</v>
      </c>
      <c r="G132" s="88">
        <f t="shared" si="8"/>
        <v>18.848200000000002</v>
      </c>
      <c r="H132" s="89">
        <v>5.96</v>
      </c>
      <c r="I132" s="90" t="s">
        <v>66</v>
      </c>
      <c r="J132" s="76">
        <f t="shared" si="13"/>
        <v>5.96</v>
      </c>
      <c r="K132" s="77">
        <v>2553</v>
      </c>
      <c r="L132" s="79" t="s">
        <v>64</v>
      </c>
      <c r="M132" s="74">
        <f t="shared" si="6"/>
        <v>0.25529999999999997</v>
      </c>
      <c r="N132" s="77">
        <v>3175</v>
      </c>
      <c r="O132" s="79" t="s">
        <v>64</v>
      </c>
      <c r="P132" s="74">
        <f t="shared" si="7"/>
        <v>0.3175</v>
      </c>
    </row>
    <row r="133" spans="1:16">
      <c r="A133" s="94"/>
      <c r="B133" s="89">
        <v>10</v>
      </c>
      <c r="C133" s="90" t="s">
        <v>65</v>
      </c>
      <c r="D133" s="74">
        <f t="shared" si="12"/>
        <v>0.25</v>
      </c>
      <c r="E133" s="91">
        <v>19.809999999999999</v>
      </c>
      <c r="F133" s="92">
        <v>0.14530000000000001</v>
      </c>
      <c r="G133" s="88">
        <f t="shared" si="8"/>
        <v>19.955299999999998</v>
      </c>
      <c r="H133" s="89">
        <v>6.32</v>
      </c>
      <c r="I133" s="90" t="s">
        <v>66</v>
      </c>
      <c r="J133" s="76">
        <f t="shared" si="13"/>
        <v>6.32</v>
      </c>
      <c r="K133" s="77">
        <v>2622</v>
      </c>
      <c r="L133" s="79" t="s">
        <v>64</v>
      </c>
      <c r="M133" s="74">
        <f t="shared" si="6"/>
        <v>0.26219999999999999</v>
      </c>
      <c r="N133" s="77">
        <v>3239</v>
      </c>
      <c r="O133" s="79" t="s">
        <v>64</v>
      </c>
      <c r="P133" s="74">
        <f t="shared" si="7"/>
        <v>0.32389999999999997</v>
      </c>
    </row>
    <row r="134" spans="1:16">
      <c r="A134" s="94"/>
      <c r="B134" s="89">
        <v>11</v>
      </c>
      <c r="C134" s="90" t="s">
        <v>65</v>
      </c>
      <c r="D134" s="74">
        <f t="shared" si="12"/>
        <v>0.27500000000000002</v>
      </c>
      <c r="E134" s="91">
        <v>20.81</v>
      </c>
      <c r="F134" s="92">
        <v>0.13450000000000001</v>
      </c>
      <c r="G134" s="88">
        <f t="shared" si="8"/>
        <v>20.944499999999998</v>
      </c>
      <c r="H134" s="89">
        <v>6.66</v>
      </c>
      <c r="I134" s="90" t="s">
        <v>66</v>
      </c>
      <c r="J134" s="76">
        <f t="shared" si="13"/>
        <v>6.66</v>
      </c>
      <c r="K134" s="77">
        <v>2681</v>
      </c>
      <c r="L134" s="79" t="s">
        <v>64</v>
      </c>
      <c r="M134" s="74">
        <f t="shared" si="6"/>
        <v>0.2681</v>
      </c>
      <c r="N134" s="77">
        <v>3295</v>
      </c>
      <c r="O134" s="79" t="s">
        <v>64</v>
      </c>
      <c r="P134" s="74">
        <f t="shared" si="7"/>
        <v>0.32950000000000002</v>
      </c>
    </row>
    <row r="135" spans="1:16">
      <c r="A135" s="94"/>
      <c r="B135" s="89">
        <v>12</v>
      </c>
      <c r="C135" s="90" t="s">
        <v>65</v>
      </c>
      <c r="D135" s="74">
        <f t="shared" si="12"/>
        <v>0.3</v>
      </c>
      <c r="E135" s="91">
        <v>21.69</v>
      </c>
      <c r="F135" s="92">
        <v>0.12529999999999999</v>
      </c>
      <c r="G135" s="88">
        <f t="shared" si="8"/>
        <v>21.815300000000001</v>
      </c>
      <c r="H135" s="89">
        <v>6.99</v>
      </c>
      <c r="I135" s="90" t="s">
        <v>66</v>
      </c>
      <c r="J135" s="76">
        <f t="shared" si="13"/>
        <v>6.99</v>
      </c>
      <c r="K135" s="77">
        <v>2734</v>
      </c>
      <c r="L135" s="79" t="s">
        <v>64</v>
      </c>
      <c r="M135" s="74">
        <f t="shared" si="6"/>
        <v>0.27339999999999998</v>
      </c>
      <c r="N135" s="77">
        <v>3345</v>
      </c>
      <c r="O135" s="79" t="s">
        <v>64</v>
      </c>
      <c r="P135" s="74">
        <f t="shared" si="7"/>
        <v>0.33450000000000002</v>
      </c>
    </row>
    <row r="136" spans="1:16">
      <c r="A136" s="94"/>
      <c r="B136" s="89">
        <v>13</v>
      </c>
      <c r="C136" s="90" t="s">
        <v>65</v>
      </c>
      <c r="D136" s="74">
        <f t="shared" si="12"/>
        <v>0.32500000000000001</v>
      </c>
      <c r="E136" s="91">
        <v>22.48</v>
      </c>
      <c r="F136" s="92">
        <v>0.1174</v>
      </c>
      <c r="G136" s="88">
        <f t="shared" si="8"/>
        <v>22.5974</v>
      </c>
      <c r="H136" s="89">
        <v>7.31</v>
      </c>
      <c r="I136" s="90" t="s">
        <v>66</v>
      </c>
      <c r="J136" s="76">
        <f t="shared" si="13"/>
        <v>7.31</v>
      </c>
      <c r="K136" s="77">
        <v>2782</v>
      </c>
      <c r="L136" s="79" t="s">
        <v>64</v>
      </c>
      <c r="M136" s="74">
        <f t="shared" si="6"/>
        <v>0.2782</v>
      </c>
      <c r="N136" s="77">
        <v>3389</v>
      </c>
      <c r="O136" s="79" t="s">
        <v>64</v>
      </c>
      <c r="P136" s="74">
        <f t="shared" si="7"/>
        <v>0.33889999999999998</v>
      </c>
    </row>
    <row r="137" spans="1:16">
      <c r="A137" s="94"/>
      <c r="B137" s="89">
        <v>14</v>
      </c>
      <c r="C137" s="90" t="s">
        <v>65</v>
      </c>
      <c r="D137" s="74">
        <f t="shared" si="12"/>
        <v>0.35</v>
      </c>
      <c r="E137" s="91">
        <v>23.18</v>
      </c>
      <c r="F137" s="92">
        <v>0.1105</v>
      </c>
      <c r="G137" s="88">
        <f t="shared" si="8"/>
        <v>23.290499999999998</v>
      </c>
      <c r="H137" s="89">
        <v>7.62</v>
      </c>
      <c r="I137" s="90" t="s">
        <v>66</v>
      </c>
      <c r="J137" s="76">
        <f t="shared" si="13"/>
        <v>7.62</v>
      </c>
      <c r="K137" s="77">
        <v>2826</v>
      </c>
      <c r="L137" s="79" t="s">
        <v>64</v>
      </c>
      <c r="M137" s="74">
        <f t="shared" si="6"/>
        <v>0.28260000000000002</v>
      </c>
      <c r="N137" s="77">
        <v>3430</v>
      </c>
      <c r="O137" s="79" t="s">
        <v>64</v>
      </c>
      <c r="P137" s="74">
        <f t="shared" si="7"/>
        <v>0.34300000000000003</v>
      </c>
    </row>
    <row r="138" spans="1:16">
      <c r="A138" s="94"/>
      <c r="B138" s="89">
        <v>15</v>
      </c>
      <c r="C138" s="90" t="s">
        <v>65</v>
      </c>
      <c r="D138" s="74">
        <f t="shared" si="12"/>
        <v>0.375</v>
      </c>
      <c r="E138" s="91">
        <v>23.8</v>
      </c>
      <c r="F138" s="92">
        <v>0.10440000000000001</v>
      </c>
      <c r="G138" s="88">
        <f t="shared" si="8"/>
        <v>23.904399999999999</v>
      </c>
      <c r="H138" s="89">
        <v>7.91</v>
      </c>
      <c r="I138" s="90" t="s">
        <v>66</v>
      </c>
      <c r="J138" s="76">
        <f t="shared" si="13"/>
        <v>7.91</v>
      </c>
      <c r="K138" s="77">
        <v>2866</v>
      </c>
      <c r="L138" s="79" t="s">
        <v>64</v>
      </c>
      <c r="M138" s="74">
        <f t="shared" si="6"/>
        <v>0.28660000000000002</v>
      </c>
      <c r="N138" s="77">
        <v>3466</v>
      </c>
      <c r="O138" s="79" t="s">
        <v>64</v>
      </c>
      <c r="P138" s="74">
        <f t="shared" si="7"/>
        <v>0.34660000000000002</v>
      </c>
    </row>
    <row r="139" spans="1:16">
      <c r="A139" s="94"/>
      <c r="B139" s="89">
        <v>16</v>
      </c>
      <c r="C139" s="90" t="s">
        <v>65</v>
      </c>
      <c r="D139" s="74">
        <f t="shared" si="12"/>
        <v>0.4</v>
      </c>
      <c r="E139" s="91">
        <v>24.35</v>
      </c>
      <c r="F139" s="92">
        <v>9.9010000000000001E-2</v>
      </c>
      <c r="G139" s="88">
        <f t="shared" si="8"/>
        <v>24.449010000000001</v>
      </c>
      <c r="H139" s="89">
        <v>8.1999999999999993</v>
      </c>
      <c r="I139" s="90" t="s">
        <v>66</v>
      </c>
      <c r="J139" s="76">
        <f t="shared" si="13"/>
        <v>8.1999999999999993</v>
      </c>
      <c r="K139" s="77">
        <v>2904</v>
      </c>
      <c r="L139" s="79" t="s">
        <v>64</v>
      </c>
      <c r="M139" s="74">
        <f t="shared" si="6"/>
        <v>0.29039999999999999</v>
      </c>
      <c r="N139" s="77">
        <v>3500</v>
      </c>
      <c r="O139" s="79" t="s">
        <v>64</v>
      </c>
      <c r="P139" s="74">
        <f t="shared" si="7"/>
        <v>0.35</v>
      </c>
    </row>
    <row r="140" spans="1:16">
      <c r="A140" s="94"/>
      <c r="B140" s="89">
        <v>17</v>
      </c>
      <c r="C140" s="95" t="s">
        <v>65</v>
      </c>
      <c r="D140" s="74">
        <f t="shared" si="12"/>
        <v>0.42499999999999999</v>
      </c>
      <c r="E140" s="91">
        <v>24.83</v>
      </c>
      <c r="F140" s="92">
        <v>9.418E-2</v>
      </c>
      <c r="G140" s="88">
        <f t="shared" si="8"/>
        <v>24.92418</v>
      </c>
      <c r="H140" s="89">
        <v>8.49</v>
      </c>
      <c r="I140" s="90" t="s">
        <v>66</v>
      </c>
      <c r="J140" s="76">
        <f t="shared" si="13"/>
        <v>8.49</v>
      </c>
      <c r="K140" s="77">
        <v>2939</v>
      </c>
      <c r="L140" s="79" t="s">
        <v>64</v>
      </c>
      <c r="M140" s="74">
        <f t="shared" si="6"/>
        <v>0.29389999999999999</v>
      </c>
      <c r="N140" s="77">
        <v>3532</v>
      </c>
      <c r="O140" s="79" t="s">
        <v>64</v>
      </c>
      <c r="P140" s="74">
        <f t="shared" si="7"/>
        <v>0.35320000000000001</v>
      </c>
    </row>
    <row r="141" spans="1:16">
      <c r="B141" s="89">
        <v>18</v>
      </c>
      <c r="C141" s="79" t="s">
        <v>65</v>
      </c>
      <c r="D141" s="74">
        <f t="shared" si="12"/>
        <v>0.45</v>
      </c>
      <c r="E141" s="91">
        <v>25.25</v>
      </c>
      <c r="F141" s="92">
        <v>8.9829999999999993E-2</v>
      </c>
      <c r="G141" s="88">
        <f t="shared" si="8"/>
        <v>25.339829999999999</v>
      </c>
      <c r="H141" s="77">
        <v>8.77</v>
      </c>
      <c r="I141" s="79" t="s">
        <v>66</v>
      </c>
      <c r="J141" s="76">
        <f t="shared" si="13"/>
        <v>8.77</v>
      </c>
      <c r="K141" s="77">
        <v>2973</v>
      </c>
      <c r="L141" s="79" t="s">
        <v>64</v>
      </c>
      <c r="M141" s="74">
        <f t="shared" si="6"/>
        <v>0.29730000000000001</v>
      </c>
      <c r="N141" s="77">
        <v>3561</v>
      </c>
      <c r="O141" s="79" t="s">
        <v>64</v>
      </c>
      <c r="P141" s="74">
        <f t="shared" si="7"/>
        <v>0.35609999999999997</v>
      </c>
    </row>
    <row r="142" spans="1:16">
      <c r="B142" s="89">
        <v>20</v>
      </c>
      <c r="C142" s="79" t="s">
        <v>65</v>
      </c>
      <c r="D142" s="74">
        <f t="shared" si="12"/>
        <v>0.5</v>
      </c>
      <c r="E142" s="91">
        <v>25.94</v>
      </c>
      <c r="F142" s="92">
        <v>8.2320000000000004E-2</v>
      </c>
      <c r="G142" s="88">
        <f t="shared" si="8"/>
        <v>26.022320000000001</v>
      </c>
      <c r="H142" s="77">
        <v>9.32</v>
      </c>
      <c r="I142" s="79" t="s">
        <v>66</v>
      </c>
      <c r="J142" s="76">
        <f t="shared" si="13"/>
        <v>9.32</v>
      </c>
      <c r="K142" s="77">
        <v>3084</v>
      </c>
      <c r="L142" s="79" t="s">
        <v>64</v>
      </c>
      <c r="M142" s="74">
        <f t="shared" si="6"/>
        <v>0.30840000000000001</v>
      </c>
      <c r="N142" s="77">
        <v>3616</v>
      </c>
      <c r="O142" s="79" t="s">
        <v>64</v>
      </c>
      <c r="P142" s="74">
        <f t="shared" si="7"/>
        <v>0.36160000000000003</v>
      </c>
    </row>
    <row r="143" spans="1:16">
      <c r="B143" s="89">
        <v>22.5</v>
      </c>
      <c r="C143" s="79" t="s">
        <v>65</v>
      </c>
      <c r="D143" s="74">
        <f t="shared" si="12"/>
        <v>0.5625</v>
      </c>
      <c r="E143" s="91">
        <v>26.56</v>
      </c>
      <c r="F143" s="92">
        <v>7.4630000000000002E-2</v>
      </c>
      <c r="G143" s="88">
        <f t="shared" si="8"/>
        <v>26.634629999999998</v>
      </c>
      <c r="H143" s="77">
        <v>9.99</v>
      </c>
      <c r="I143" s="79" t="s">
        <v>66</v>
      </c>
      <c r="J143" s="76">
        <f t="shared" si="13"/>
        <v>9.99</v>
      </c>
      <c r="K143" s="77">
        <v>3239</v>
      </c>
      <c r="L143" s="79" t="s">
        <v>64</v>
      </c>
      <c r="M143" s="74">
        <f t="shared" si="6"/>
        <v>0.32389999999999997</v>
      </c>
      <c r="N143" s="77">
        <v>3676</v>
      </c>
      <c r="O143" s="79" t="s">
        <v>64</v>
      </c>
      <c r="P143" s="74">
        <f t="shared" si="7"/>
        <v>0.36760000000000004</v>
      </c>
    </row>
    <row r="144" spans="1:16">
      <c r="B144" s="89">
        <v>25</v>
      </c>
      <c r="C144" s="79" t="s">
        <v>65</v>
      </c>
      <c r="D144" s="74">
        <f t="shared" si="12"/>
        <v>0.625</v>
      </c>
      <c r="E144" s="91">
        <v>26.95</v>
      </c>
      <c r="F144" s="92">
        <v>6.8339999999999998E-2</v>
      </c>
      <c r="G144" s="88">
        <f t="shared" si="8"/>
        <v>27.018339999999998</v>
      </c>
      <c r="H144" s="77">
        <v>10.64</v>
      </c>
      <c r="I144" s="79" t="s">
        <v>66</v>
      </c>
      <c r="J144" s="76">
        <f t="shared" si="13"/>
        <v>10.64</v>
      </c>
      <c r="K144" s="77">
        <v>3380</v>
      </c>
      <c r="L144" s="79" t="s">
        <v>64</v>
      </c>
      <c r="M144" s="74">
        <f t="shared" si="6"/>
        <v>0.33799999999999997</v>
      </c>
      <c r="N144" s="77">
        <v>3730</v>
      </c>
      <c r="O144" s="79" t="s">
        <v>64</v>
      </c>
      <c r="P144" s="74">
        <f t="shared" si="7"/>
        <v>0.373</v>
      </c>
    </row>
    <row r="145" spans="2:16">
      <c r="B145" s="89">
        <v>27.5</v>
      </c>
      <c r="C145" s="79" t="s">
        <v>65</v>
      </c>
      <c r="D145" s="74">
        <f t="shared" si="12"/>
        <v>0.6875</v>
      </c>
      <c r="E145" s="91">
        <v>27.18</v>
      </c>
      <c r="F145" s="92">
        <v>6.3089999999999993E-2</v>
      </c>
      <c r="G145" s="88">
        <f t="shared" si="8"/>
        <v>27.243089999999999</v>
      </c>
      <c r="H145" s="77">
        <v>11.29</v>
      </c>
      <c r="I145" s="79" t="s">
        <v>66</v>
      </c>
      <c r="J145" s="76">
        <f t="shared" si="13"/>
        <v>11.29</v>
      </c>
      <c r="K145" s="77">
        <v>3513</v>
      </c>
      <c r="L145" s="79" t="s">
        <v>64</v>
      </c>
      <c r="M145" s="74">
        <f t="shared" si="6"/>
        <v>0.3513</v>
      </c>
      <c r="N145" s="77">
        <v>3780</v>
      </c>
      <c r="O145" s="79" t="s">
        <v>64</v>
      </c>
      <c r="P145" s="74">
        <f t="shared" si="7"/>
        <v>0.378</v>
      </c>
    </row>
    <row r="146" spans="2:16">
      <c r="B146" s="89">
        <v>30</v>
      </c>
      <c r="C146" s="79" t="s">
        <v>65</v>
      </c>
      <c r="D146" s="74">
        <f t="shared" si="12"/>
        <v>0.75</v>
      </c>
      <c r="E146" s="91">
        <v>27.27</v>
      </c>
      <c r="F146" s="92">
        <v>5.8639999999999998E-2</v>
      </c>
      <c r="G146" s="88">
        <f t="shared" si="8"/>
        <v>27.32864</v>
      </c>
      <c r="H146" s="77">
        <v>11.93</v>
      </c>
      <c r="I146" s="79" t="s">
        <v>66</v>
      </c>
      <c r="J146" s="76">
        <f t="shared" si="13"/>
        <v>11.93</v>
      </c>
      <c r="K146" s="77">
        <v>3638</v>
      </c>
      <c r="L146" s="79" t="s">
        <v>64</v>
      </c>
      <c r="M146" s="74">
        <f t="shared" si="6"/>
        <v>0.36380000000000001</v>
      </c>
      <c r="N146" s="77">
        <v>3826</v>
      </c>
      <c r="O146" s="79" t="s">
        <v>64</v>
      </c>
      <c r="P146" s="74">
        <f t="shared" si="7"/>
        <v>0.3826</v>
      </c>
    </row>
    <row r="147" spans="2:16">
      <c r="B147" s="89">
        <v>32.5</v>
      </c>
      <c r="C147" s="79" t="s">
        <v>65</v>
      </c>
      <c r="D147" s="74">
        <f t="shared" si="12"/>
        <v>0.8125</v>
      </c>
      <c r="E147" s="91">
        <v>27.27</v>
      </c>
      <c r="F147" s="92">
        <v>5.4820000000000001E-2</v>
      </c>
      <c r="G147" s="88">
        <f t="shared" si="8"/>
        <v>27.324819999999999</v>
      </c>
      <c r="H147" s="77">
        <v>12.58</v>
      </c>
      <c r="I147" s="79" t="s">
        <v>66</v>
      </c>
      <c r="J147" s="76">
        <f t="shared" si="13"/>
        <v>12.58</v>
      </c>
      <c r="K147" s="77">
        <v>3759</v>
      </c>
      <c r="L147" s="79" t="s">
        <v>64</v>
      </c>
      <c r="M147" s="74">
        <f t="shared" si="6"/>
        <v>0.37590000000000001</v>
      </c>
      <c r="N147" s="77">
        <v>3869</v>
      </c>
      <c r="O147" s="79" t="s">
        <v>64</v>
      </c>
      <c r="P147" s="74">
        <f t="shared" si="7"/>
        <v>0.38690000000000002</v>
      </c>
    </row>
    <row r="148" spans="2:16">
      <c r="B148" s="89">
        <v>35</v>
      </c>
      <c r="C148" s="79" t="s">
        <v>65</v>
      </c>
      <c r="D148" s="74">
        <f t="shared" si="12"/>
        <v>0.875</v>
      </c>
      <c r="E148" s="91">
        <v>27.2</v>
      </c>
      <c r="F148" s="92">
        <v>5.1490000000000001E-2</v>
      </c>
      <c r="G148" s="88">
        <f t="shared" si="8"/>
        <v>27.25149</v>
      </c>
      <c r="H148" s="77">
        <v>13.22</v>
      </c>
      <c r="I148" s="79" t="s">
        <v>66</v>
      </c>
      <c r="J148" s="76">
        <f t="shared" si="13"/>
        <v>13.22</v>
      </c>
      <c r="K148" s="77">
        <v>3876</v>
      </c>
      <c r="L148" s="79" t="s">
        <v>64</v>
      </c>
      <c r="M148" s="74">
        <f t="shared" ref="M148:M159" si="14">K148/1000/10</f>
        <v>0.3876</v>
      </c>
      <c r="N148" s="77">
        <v>3911</v>
      </c>
      <c r="O148" s="79" t="s">
        <v>64</v>
      </c>
      <c r="P148" s="74">
        <f t="shared" ref="P148:P175" si="15">N148/1000/10</f>
        <v>0.3911</v>
      </c>
    </row>
    <row r="149" spans="2:16">
      <c r="B149" s="89">
        <v>37.5</v>
      </c>
      <c r="C149" s="79" t="s">
        <v>65</v>
      </c>
      <c r="D149" s="74">
        <f t="shared" si="12"/>
        <v>0.9375</v>
      </c>
      <c r="E149" s="91">
        <v>27.07</v>
      </c>
      <c r="F149" s="92">
        <v>4.8570000000000002E-2</v>
      </c>
      <c r="G149" s="88">
        <f t="shared" ref="G149:G212" si="16">E149+F149</f>
        <v>27.118570000000002</v>
      </c>
      <c r="H149" s="77">
        <v>13.87</v>
      </c>
      <c r="I149" s="79" t="s">
        <v>66</v>
      </c>
      <c r="J149" s="76">
        <f t="shared" si="13"/>
        <v>13.87</v>
      </c>
      <c r="K149" s="77">
        <v>3990</v>
      </c>
      <c r="L149" s="79" t="s">
        <v>64</v>
      </c>
      <c r="M149" s="74">
        <f t="shared" si="14"/>
        <v>0.39900000000000002</v>
      </c>
      <c r="N149" s="77">
        <v>3950</v>
      </c>
      <c r="O149" s="79" t="s">
        <v>64</v>
      </c>
      <c r="P149" s="74">
        <f t="shared" si="15"/>
        <v>0.39500000000000002</v>
      </c>
    </row>
    <row r="150" spans="2:16">
      <c r="B150" s="89">
        <v>40</v>
      </c>
      <c r="C150" s="79" t="s">
        <v>65</v>
      </c>
      <c r="D150" s="74">
        <f t="shared" si="12"/>
        <v>1</v>
      </c>
      <c r="E150" s="91">
        <v>26.91</v>
      </c>
      <c r="F150" s="92">
        <v>4.598E-2</v>
      </c>
      <c r="G150" s="88">
        <f t="shared" si="16"/>
        <v>26.95598</v>
      </c>
      <c r="H150" s="77">
        <v>14.52</v>
      </c>
      <c r="I150" s="79" t="s">
        <v>66</v>
      </c>
      <c r="J150" s="76">
        <f t="shared" si="13"/>
        <v>14.52</v>
      </c>
      <c r="K150" s="77">
        <v>4102</v>
      </c>
      <c r="L150" s="79" t="s">
        <v>64</v>
      </c>
      <c r="M150" s="74">
        <f t="shared" si="14"/>
        <v>0.41020000000000001</v>
      </c>
      <c r="N150" s="77">
        <v>3989</v>
      </c>
      <c r="O150" s="79" t="s">
        <v>64</v>
      </c>
      <c r="P150" s="74">
        <f t="shared" si="15"/>
        <v>0.39889999999999998</v>
      </c>
    </row>
    <row r="151" spans="2:16">
      <c r="B151" s="89">
        <v>45</v>
      </c>
      <c r="C151" s="79" t="s">
        <v>65</v>
      </c>
      <c r="D151" s="74">
        <f t="shared" si="12"/>
        <v>1.125</v>
      </c>
      <c r="E151" s="91">
        <v>26.5</v>
      </c>
      <c r="F151" s="92">
        <v>4.1599999999999998E-2</v>
      </c>
      <c r="G151" s="88">
        <f t="shared" si="16"/>
        <v>26.541599999999999</v>
      </c>
      <c r="H151" s="77">
        <v>15.84</v>
      </c>
      <c r="I151" s="79" t="s">
        <v>66</v>
      </c>
      <c r="J151" s="76">
        <f t="shared" si="13"/>
        <v>15.84</v>
      </c>
      <c r="K151" s="77">
        <v>4517</v>
      </c>
      <c r="L151" s="79" t="s">
        <v>64</v>
      </c>
      <c r="M151" s="74">
        <f t="shared" si="14"/>
        <v>0.45170000000000005</v>
      </c>
      <c r="N151" s="77">
        <v>4062</v>
      </c>
      <c r="O151" s="79" t="s">
        <v>64</v>
      </c>
      <c r="P151" s="74">
        <f t="shared" si="15"/>
        <v>0.40620000000000001</v>
      </c>
    </row>
    <row r="152" spans="2:16">
      <c r="B152" s="89">
        <v>50</v>
      </c>
      <c r="C152" s="79" t="s">
        <v>65</v>
      </c>
      <c r="D152" s="74">
        <f t="shared" si="12"/>
        <v>1.25</v>
      </c>
      <c r="E152" s="91">
        <v>26.04</v>
      </c>
      <c r="F152" s="92">
        <v>3.8019999999999998E-2</v>
      </c>
      <c r="G152" s="88">
        <f t="shared" si="16"/>
        <v>26.078019999999999</v>
      </c>
      <c r="H152" s="77">
        <v>17.18</v>
      </c>
      <c r="I152" s="79" t="s">
        <v>66</v>
      </c>
      <c r="J152" s="76">
        <f t="shared" si="13"/>
        <v>17.18</v>
      </c>
      <c r="K152" s="77">
        <v>4909</v>
      </c>
      <c r="L152" s="79" t="s">
        <v>64</v>
      </c>
      <c r="M152" s="74">
        <f t="shared" si="14"/>
        <v>0.4909</v>
      </c>
      <c r="N152" s="77">
        <v>4133</v>
      </c>
      <c r="O152" s="79" t="s">
        <v>64</v>
      </c>
      <c r="P152" s="74">
        <f t="shared" si="15"/>
        <v>0.4133</v>
      </c>
    </row>
    <row r="153" spans="2:16">
      <c r="B153" s="89">
        <v>55</v>
      </c>
      <c r="C153" s="79" t="s">
        <v>65</v>
      </c>
      <c r="D153" s="74">
        <f t="shared" si="12"/>
        <v>1.375</v>
      </c>
      <c r="E153" s="91">
        <v>25.55</v>
      </c>
      <c r="F153" s="92">
        <v>3.5049999999999998E-2</v>
      </c>
      <c r="G153" s="88">
        <f t="shared" si="16"/>
        <v>25.585049999999999</v>
      </c>
      <c r="H153" s="77">
        <v>18.54</v>
      </c>
      <c r="I153" s="79" t="s">
        <v>66</v>
      </c>
      <c r="J153" s="76">
        <f t="shared" si="13"/>
        <v>18.54</v>
      </c>
      <c r="K153" s="77">
        <v>5284</v>
      </c>
      <c r="L153" s="79" t="s">
        <v>64</v>
      </c>
      <c r="M153" s="74">
        <f t="shared" si="14"/>
        <v>0.52839999999999998</v>
      </c>
      <c r="N153" s="77">
        <v>4202</v>
      </c>
      <c r="O153" s="79" t="s">
        <v>64</v>
      </c>
      <c r="P153" s="74">
        <f t="shared" si="15"/>
        <v>0.42020000000000002</v>
      </c>
    </row>
    <row r="154" spans="2:16">
      <c r="B154" s="89">
        <v>60</v>
      </c>
      <c r="C154" s="79" t="s">
        <v>65</v>
      </c>
      <c r="D154" s="74">
        <f t="shared" si="12"/>
        <v>1.5</v>
      </c>
      <c r="E154" s="91">
        <v>25.05</v>
      </c>
      <c r="F154" s="92">
        <v>3.2530000000000003E-2</v>
      </c>
      <c r="G154" s="88">
        <f t="shared" si="16"/>
        <v>25.082530000000002</v>
      </c>
      <c r="H154" s="77">
        <v>19.93</v>
      </c>
      <c r="I154" s="79" t="s">
        <v>66</v>
      </c>
      <c r="J154" s="76">
        <f t="shared" si="13"/>
        <v>19.93</v>
      </c>
      <c r="K154" s="77">
        <v>5648</v>
      </c>
      <c r="L154" s="79" t="s">
        <v>64</v>
      </c>
      <c r="M154" s="74">
        <f t="shared" si="14"/>
        <v>0.56479999999999997</v>
      </c>
      <c r="N154" s="77">
        <v>4269</v>
      </c>
      <c r="O154" s="79" t="s">
        <v>64</v>
      </c>
      <c r="P154" s="74">
        <f t="shared" si="15"/>
        <v>0.4269</v>
      </c>
    </row>
    <row r="155" spans="2:16">
      <c r="B155" s="89">
        <v>65</v>
      </c>
      <c r="C155" s="79" t="s">
        <v>65</v>
      </c>
      <c r="D155" s="74">
        <f t="shared" si="12"/>
        <v>1.625</v>
      </c>
      <c r="E155" s="91">
        <v>24.56</v>
      </c>
      <c r="F155" s="92">
        <v>3.0370000000000001E-2</v>
      </c>
      <c r="G155" s="88">
        <f t="shared" si="16"/>
        <v>24.59037</v>
      </c>
      <c r="H155" s="77">
        <v>21.35</v>
      </c>
      <c r="I155" s="79" t="s">
        <v>66</v>
      </c>
      <c r="J155" s="76">
        <f t="shared" si="13"/>
        <v>21.35</v>
      </c>
      <c r="K155" s="77">
        <v>6002</v>
      </c>
      <c r="L155" s="79" t="s">
        <v>64</v>
      </c>
      <c r="M155" s="74">
        <f t="shared" si="14"/>
        <v>0.60019999999999996</v>
      </c>
      <c r="N155" s="77">
        <v>4335</v>
      </c>
      <c r="O155" s="79" t="s">
        <v>64</v>
      </c>
      <c r="P155" s="74">
        <f t="shared" si="15"/>
        <v>0.4335</v>
      </c>
    </row>
    <row r="156" spans="2:16">
      <c r="B156" s="89">
        <v>70</v>
      </c>
      <c r="C156" s="79" t="s">
        <v>65</v>
      </c>
      <c r="D156" s="74">
        <f t="shared" si="12"/>
        <v>1.75</v>
      </c>
      <c r="E156" s="91">
        <v>24.07</v>
      </c>
      <c r="F156" s="92">
        <v>2.8490000000000001E-2</v>
      </c>
      <c r="G156" s="88">
        <f t="shared" si="16"/>
        <v>24.098490000000002</v>
      </c>
      <c r="H156" s="77">
        <v>22.79</v>
      </c>
      <c r="I156" s="79" t="s">
        <v>66</v>
      </c>
      <c r="J156" s="76">
        <f t="shared" si="13"/>
        <v>22.79</v>
      </c>
      <c r="K156" s="77">
        <v>6350</v>
      </c>
      <c r="L156" s="79" t="s">
        <v>64</v>
      </c>
      <c r="M156" s="74">
        <f t="shared" si="14"/>
        <v>0.63500000000000001</v>
      </c>
      <c r="N156" s="77">
        <v>4402</v>
      </c>
      <c r="O156" s="79" t="s">
        <v>64</v>
      </c>
      <c r="P156" s="74">
        <f t="shared" si="15"/>
        <v>0.44020000000000004</v>
      </c>
    </row>
    <row r="157" spans="2:16">
      <c r="B157" s="89">
        <v>80</v>
      </c>
      <c r="C157" s="79" t="s">
        <v>65</v>
      </c>
      <c r="D157" s="74">
        <f t="shared" si="12"/>
        <v>2</v>
      </c>
      <c r="E157" s="91">
        <v>23.15</v>
      </c>
      <c r="F157" s="92">
        <v>2.5399999999999999E-2</v>
      </c>
      <c r="G157" s="88">
        <f t="shared" si="16"/>
        <v>23.1754</v>
      </c>
      <c r="H157" s="77">
        <v>25.77</v>
      </c>
      <c r="I157" s="79" t="s">
        <v>66</v>
      </c>
      <c r="J157" s="76">
        <f t="shared" si="13"/>
        <v>25.77</v>
      </c>
      <c r="K157" s="77">
        <v>7636</v>
      </c>
      <c r="L157" s="79" t="s">
        <v>64</v>
      </c>
      <c r="M157" s="74">
        <f t="shared" si="14"/>
        <v>0.76360000000000006</v>
      </c>
      <c r="N157" s="77">
        <v>4534</v>
      </c>
      <c r="O157" s="79" t="s">
        <v>64</v>
      </c>
      <c r="P157" s="74">
        <f t="shared" si="15"/>
        <v>0.45339999999999997</v>
      </c>
    </row>
    <row r="158" spans="2:16">
      <c r="B158" s="89">
        <v>90</v>
      </c>
      <c r="C158" s="79" t="s">
        <v>65</v>
      </c>
      <c r="D158" s="74">
        <f t="shared" si="12"/>
        <v>2.25</v>
      </c>
      <c r="E158" s="91">
        <v>22.6</v>
      </c>
      <c r="F158" s="92">
        <v>2.2939999999999999E-2</v>
      </c>
      <c r="G158" s="88">
        <f t="shared" si="16"/>
        <v>22.62294</v>
      </c>
      <c r="H158" s="77">
        <v>28.85</v>
      </c>
      <c r="I158" s="79" t="s">
        <v>66</v>
      </c>
      <c r="J158" s="76">
        <f t="shared" si="13"/>
        <v>28.85</v>
      </c>
      <c r="K158" s="77">
        <v>8801</v>
      </c>
      <c r="L158" s="79" t="s">
        <v>64</v>
      </c>
      <c r="M158" s="74">
        <f t="shared" si="14"/>
        <v>0.88009999999999999</v>
      </c>
      <c r="N158" s="77">
        <v>4666</v>
      </c>
      <c r="O158" s="79" t="s">
        <v>64</v>
      </c>
      <c r="P158" s="74">
        <f t="shared" si="15"/>
        <v>0.46660000000000001</v>
      </c>
    </row>
    <row r="159" spans="2:16">
      <c r="B159" s="89">
        <v>100</v>
      </c>
      <c r="C159" s="79" t="s">
        <v>65</v>
      </c>
      <c r="D159" s="74">
        <f t="shared" si="12"/>
        <v>2.5</v>
      </c>
      <c r="E159" s="91">
        <v>21.83</v>
      </c>
      <c r="F159" s="92">
        <v>2.0930000000000001E-2</v>
      </c>
      <c r="G159" s="88">
        <f t="shared" si="16"/>
        <v>21.850929999999998</v>
      </c>
      <c r="H159" s="77">
        <v>32.020000000000003</v>
      </c>
      <c r="I159" s="79" t="s">
        <v>66</v>
      </c>
      <c r="J159" s="76">
        <f t="shared" si="13"/>
        <v>32.020000000000003</v>
      </c>
      <c r="K159" s="77">
        <v>9889</v>
      </c>
      <c r="L159" s="79" t="s">
        <v>64</v>
      </c>
      <c r="M159" s="74">
        <f t="shared" si="14"/>
        <v>0.98889999999999989</v>
      </c>
      <c r="N159" s="77">
        <v>4800</v>
      </c>
      <c r="O159" s="79" t="s">
        <v>64</v>
      </c>
      <c r="P159" s="74">
        <f t="shared" si="15"/>
        <v>0.48</v>
      </c>
    </row>
    <row r="160" spans="2:16">
      <c r="B160" s="89">
        <v>110</v>
      </c>
      <c r="C160" s="79" t="s">
        <v>65</v>
      </c>
      <c r="D160" s="74">
        <f t="shared" si="12"/>
        <v>2.75</v>
      </c>
      <c r="E160" s="91">
        <v>21.13</v>
      </c>
      <c r="F160" s="92">
        <v>1.9269999999999999E-2</v>
      </c>
      <c r="G160" s="88">
        <f t="shared" si="16"/>
        <v>21.149269999999998</v>
      </c>
      <c r="H160" s="77">
        <v>35.29</v>
      </c>
      <c r="I160" s="79" t="s">
        <v>66</v>
      </c>
      <c r="J160" s="76">
        <f t="shared" si="13"/>
        <v>35.29</v>
      </c>
      <c r="K160" s="77">
        <v>1.0900000000000001</v>
      </c>
      <c r="L160" s="78" t="s">
        <v>66</v>
      </c>
      <c r="M160" s="76">
        <f t="shared" ref="M160:M208" si="17">K160</f>
        <v>1.0900000000000001</v>
      </c>
      <c r="N160" s="77">
        <v>4936</v>
      </c>
      <c r="O160" s="79" t="s">
        <v>64</v>
      </c>
      <c r="P160" s="74">
        <f t="shared" si="15"/>
        <v>0.49359999999999998</v>
      </c>
    </row>
    <row r="161" spans="2:16">
      <c r="B161" s="89">
        <v>120</v>
      </c>
      <c r="C161" s="79" t="s">
        <v>65</v>
      </c>
      <c r="D161" s="74">
        <f t="shared" si="12"/>
        <v>3</v>
      </c>
      <c r="E161" s="91">
        <v>20.49</v>
      </c>
      <c r="F161" s="92">
        <v>1.787E-2</v>
      </c>
      <c r="G161" s="88">
        <f t="shared" si="16"/>
        <v>20.507869999999997</v>
      </c>
      <c r="H161" s="77">
        <v>38.68</v>
      </c>
      <c r="I161" s="79" t="s">
        <v>66</v>
      </c>
      <c r="J161" s="76">
        <f t="shared" si="13"/>
        <v>38.68</v>
      </c>
      <c r="K161" s="77">
        <v>1.19</v>
      </c>
      <c r="L161" s="79" t="s">
        <v>66</v>
      </c>
      <c r="M161" s="76">
        <f t="shared" si="17"/>
        <v>1.19</v>
      </c>
      <c r="N161" s="77">
        <v>5075</v>
      </c>
      <c r="O161" s="79" t="s">
        <v>64</v>
      </c>
      <c r="P161" s="74">
        <f t="shared" si="15"/>
        <v>0.50750000000000006</v>
      </c>
    </row>
    <row r="162" spans="2:16">
      <c r="B162" s="89">
        <v>130</v>
      </c>
      <c r="C162" s="79" t="s">
        <v>65</v>
      </c>
      <c r="D162" s="74">
        <f t="shared" si="12"/>
        <v>3.25</v>
      </c>
      <c r="E162" s="91">
        <v>19.89</v>
      </c>
      <c r="F162" s="92">
        <v>1.6660000000000001E-2</v>
      </c>
      <c r="G162" s="88">
        <f t="shared" si="16"/>
        <v>19.906660000000002</v>
      </c>
      <c r="H162" s="77">
        <v>42.16</v>
      </c>
      <c r="I162" s="79" t="s">
        <v>66</v>
      </c>
      <c r="J162" s="76">
        <f t="shared" si="13"/>
        <v>42.16</v>
      </c>
      <c r="K162" s="77">
        <v>1.29</v>
      </c>
      <c r="L162" s="79" t="s">
        <v>66</v>
      </c>
      <c r="M162" s="76">
        <f t="shared" si="17"/>
        <v>1.29</v>
      </c>
      <c r="N162" s="77">
        <v>5217</v>
      </c>
      <c r="O162" s="79" t="s">
        <v>64</v>
      </c>
      <c r="P162" s="74">
        <f t="shared" si="15"/>
        <v>0.52169999999999994</v>
      </c>
    </row>
    <row r="163" spans="2:16">
      <c r="B163" s="89">
        <v>140</v>
      </c>
      <c r="C163" s="79" t="s">
        <v>65</v>
      </c>
      <c r="D163" s="74">
        <f t="shared" si="12"/>
        <v>3.5</v>
      </c>
      <c r="E163" s="91">
        <v>19.350000000000001</v>
      </c>
      <c r="F163" s="92">
        <v>1.562E-2</v>
      </c>
      <c r="G163" s="88">
        <f t="shared" si="16"/>
        <v>19.36562</v>
      </c>
      <c r="H163" s="77">
        <v>45.75</v>
      </c>
      <c r="I163" s="79" t="s">
        <v>66</v>
      </c>
      <c r="J163" s="76">
        <f t="shared" si="13"/>
        <v>45.75</v>
      </c>
      <c r="K163" s="77">
        <v>1.39</v>
      </c>
      <c r="L163" s="79" t="s">
        <v>66</v>
      </c>
      <c r="M163" s="76">
        <f t="shared" si="17"/>
        <v>1.39</v>
      </c>
      <c r="N163" s="77">
        <v>5363</v>
      </c>
      <c r="O163" s="79" t="s">
        <v>64</v>
      </c>
      <c r="P163" s="74">
        <f t="shared" si="15"/>
        <v>0.5363</v>
      </c>
    </row>
    <row r="164" spans="2:16">
      <c r="B164" s="89">
        <v>150</v>
      </c>
      <c r="C164" s="79" t="s">
        <v>65</v>
      </c>
      <c r="D164" s="74">
        <f t="shared" si="12"/>
        <v>3.75</v>
      </c>
      <c r="E164" s="91">
        <v>18.829999999999998</v>
      </c>
      <c r="F164" s="92">
        <v>1.47E-2</v>
      </c>
      <c r="G164" s="88">
        <f t="shared" si="16"/>
        <v>18.8447</v>
      </c>
      <c r="H164" s="77">
        <v>49.43</v>
      </c>
      <c r="I164" s="79" t="s">
        <v>66</v>
      </c>
      <c r="J164" s="76">
        <f t="shared" si="13"/>
        <v>49.43</v>
      </c>
      <c r="K164" s="77">
        <v>1.49</v>
      </c>
      <c r="L164" s="79" t="s">
        <v>66</v>
      </c>
      <c r="M164" s="76">
        <f t="shared" si="17"/>
        <v>1.49</v>
      </c>
      <c r="N164" s="77">
        <v>5512</v>
      </c>
      <c r="O164" s="79" t="s">
        <v>64</v>
      </c>
      <c r="P164" s="74">
        <f t="shared" si="15"/>
        <v>0.55119999999999991</v>
      </c>
    </row>
    <row r="165" spans="2:16">
      <c r="B165" s="89">
        <v>160</v>
      </c>
      <c r="C165" s="79" t="s">
        <v>65</v>
      </c>
      <c r="D165" s="74">
        <f t="shared" si="12"/>
        <v>4</v>
      </c>
      <c r="E165" s="91">
        <v>18.36</v>
      </c>
      <c r="F165" s="92">
        <v>1.3899999999999999E-2</v>
      </c>
      <c r="G165" s="88">
        <f t="shared" si="16"/>
        <v>18.373899999999999</v>
      </c>
      <c r="H165" s="77">
        <v>53.22</v>
      </c>
      <c r="I165" s="79" t="s">
        <v>66</v>
      </c>
      <c r="J165" s="76">
        <f t="shared" si="13"/>
        <v>53.22</v>
      </c>
      <c r="K165" s="77">
        <v>1.58</v>
      </c>
      <c r="L165" s="79" t="s">
        <v>66</v>
      </c>
      <c r="M165" s="76">
        <f t="shared" si="17"/>
        <v>1.58</v>
      </c>
      <c r="N165" s="77">
        <v>5665</v>
      </c>
      <c r="O165" s="79" t="s">
        <v>64</v>
      </c>
      <c r="P165" s="74">
        <f t="shared" si="15"/>
        <v>0.5665</v>
      </c>
    </row>
    <row r="166" spans="2:16">
      <c r="B166" s="89">
        <v>170</v>
      </c>
      <c r="C166" s="79" t="s">
        <v>65</v>
      </c>
      <c r="D166" s="74">
        <f t="shared" si="12"/>
        <v>4.25</v>
      </c>
      <c r="E166" s="91">
        <v>17.91</v>
      </c>
      <c r="F166" s="92">
        <v>1.3180000000000001E-2</v>
      </c>
      <c r="G166" s="88">
        <f t="shared" si="16"/>
        <v>17.923179999999999</v>
      </c>
      <c r="H166" s="77">
        <v>57.1</v>
      </c>
      <c r="I166" s="79" t="s">
        <v>66</v>
      </c>
      <c r="J166" s="76">
        <f t="shared" si="13"/>
        <v>57.1</v>
      </c>
      <c r="K166" s="77">
        <v>1.67</v>
      </c>
      <c r="L166" s="79" t="s">
        <v>66</v>
      </c>
      <c r="M166" s="76">
        <f t="shared" si="17"/>
        <v>1.67</v>
      </c>
      <c r="N166" s="77">
        <v>5822</v>
      </c>
      <c r="O166" s="79" t="s">
        <v>64</v>
      </c>
      <c r="P166" s="74">
        <f t="shared" si="15"/>
        <v>0.58220000000000005</v>
      </c>
    </row>
    <row r="167" spans="2:16">
      <c r="B167" s="89">
        <v>180</v>
      </c>
      <c r="C167" s="79" t="s">
        <v>65</v>
      </c>
      <c r="D167" s="74">
        <f t="shared" si="12"/>
        <v>4.5</v>
      </c>
      <c r="E167" s="91">
        <v>17.48</v>
      </c>
      <c r="F167" s="92">
        <v>1.2529999999999999E-2</v>
      </c>
      <c r="G167" s="88">
        <f t="shared" si="16"/>
        <v>17.492530000000002</v>
      </c>
      <c r="H167" s="77">
        <v>61.08</v>
      </c>
      <c r="I167" s="79" t="s">
        <v>66</v>
      </c>
      <c r="J167" s="76">
        <f t="shared" si="13"/>
        <v>61.08</v>
      </c>
      <c r="K167" s="77">
        <v>1.77</v>
      </c>
      <c r="L167" s="79" t="s">
        <v>66</v>
      </c>
      <c r="M167" s="76">
        <f t="shared" si="17"/>
        <v>1.77</v>
      </c>
      <c r="N167" s="77">
        <v>5982</v>
      </c>
      <c r="O167" s="79" t="s">
        <v>64</v>
      </c>
      <c r="P167" s="74">
        <f t="shared" si="15"/>
        <v>0.59820000000000007</v>
      </c>
    </row>
    <row r="168" spans="2:16">
      <c r="B168" s="89">
        <v>200</v>
      </c>
      <c r="C168" s="79" t="s">
        <v>65</v>
      </c>
      <c r="D168" s="74">
        <f t="shared" si="12"/>
        <v>5</v>
      </c>
      <c r="E168" s="91">
        <v>16.71</v>
      </c>
      <c r="F168" s="92">
        <v>1.1429999999999999E-2</v>
      </c>
      <c r="G168" s="88">
        <f t="shared" si="16"/>
        <v>16.721430000000002</v>
      </c>
      <c r="H168" s="77">
        <v>69.319999999999993</v>
      </c>
      <c r="I168" s="79" t="s">
        <v>66</v>
      </c>
      <c r="J168" s="76">
        <f t="shared" si="13"/>
        <v>69.319999999999993</v>
      </c>
      <c r="K168" s="77">
        <v>2.12</v>
      </c>
      <c r="L168" s="79" t="s">
        <v>66</v>
      </c>
      <c r="M168" s="76">
        <f t="shared" si="17"/>
        <v>2.12</v>
      </c>
      <c r="N168" s="77">
        <v>6314</v>
      </c>
      <c r="O168" s="79" t="s">
        <v>64</v>
      </c>
      <c r="P168" s="74">
        <f t="shared" si="15"/>
        <v>0.63139999999999996</v>
      </c>
    </row>
    <row r="169" spans="2:16">
      <c r="B169" s="89">
        <v>225</v>
      </c>
      <c r="C169" s="79" t="s">
        <v>65</v>
      </c>
      <c r="D169" s="74">
        <f t="shared" si="12"/>
        <v>5.625</v>
      </c>
      <c r="E169" s="91">
        <v>15.84</v>
      </c>
      <c r="F169" s="92">
        <v>1.03E-2</v>
      </c>
      <c r="G169" s="88">
        <f t="shared" si="16"/>
        <v>15.850300000000001</v>
      </c>
      <c r="H169" s="77">
        <v>80.13</v>
      </c>
      <c r="I169" s="79" t="s">
        <v>66</v>
      </c>
      <c r="J169" s="76">
        <f t="shared" si="13"/>
        <v>80.13</v>
      </c>
      <c r="K169" s="77">
        <v>2.62</v>
      </c>
      <c r="L169" s="79" t="s">
        <v>66</v>
      </c>
      <c r="M169" s="76">
        <f t="shared" si="17"/>
        <v>2.62</v>
      </c>
      <c r="N169" s="77">
        <v>6750</v>
      </c>
      <c r="O169" s="79" t="s">
        <v>64</v>
      </c>
      <c r="P169" s="74">
        <f t="shared" si="15"/>
        <v>0.67500000000000004</v>
      </c>
    </row>
    <row r="170" spans="2:16">
      <c r="B170" s="89">
        <v>250</v>
      </c>
      <c r="C170" s="79" t="s">
        <v>65</v>
      </c>
      <c r="D170" s="74">
        <f t="shared" si="12"/>
        <v>6.25</v>
      </c>
      <c r="E170" s="91">
        <v>15.07</v>
      </c>
      <c r="F170" s="92">
        <v>9.3869999999999995E-3</v>
      </c>
      <c r="G170" s="88">
        <f t="shared" si="16"/>
        <v>15.079387000000001</v>
      </c>
      <c r="H170" s="77">
        <v>91.52</v>
      </c>
      <c r="I170" s="79" t="s">
        <v>66</v>
      </c>
      <c r="J170" s="76">
        <f t="shared" si="13"/>
        <v>91.52</v>
      </c>
      <c r="K170" s="77">
        <v>3.07</v>
      </c>
      <c r="L170" s="79" t="s">
        <v>66</v>
      </c>
      <c r="M170" s="76">
        <f t="shared" si="17"/>
        <v>3.07</v>
      </c>
      <c r="N170" s="77">
        <v>7209</v>
      </c>
      <c r="O170" s="79" t="s">
        <v>64</v>
      </c>
      <c r="P170" s="74">
        <f t="shared" si="15"/>
        <v>0.72089999999999999</v>
      </c>
    </row>
    <row r="171" spans="2:16">
      <c r="B171" s="89">
        <v>275</v>
      </c>
      <c r="C171" s="79" t="s">
        <v>65</v>
      </c>
      <c r="D171" s="74">
        <f t="shared" ref="D171:D184" si="18">B171/$C$5</f>
        <v>6.875</v>
      </c>
      <c r="E171" s="91">
        <v>14.38</v>
      </c>
      <c r="F171" s="92">
        <v>8.6300000000000005E-3</v>
      </c>
      <c r="G171" s="88">
        <f t="shared" si="16"/>
        <v>14.388630000000001</v>
      </c>
      <c r="H171" s="77">
        <v>103.48</v>
      </c>
      <c r="I171" s="79" t="s">
        <v>66</v>
      </c>
      <c r="J171" s="76">
        <f t="shared" si="13"/>
        <v>103.48</v>
      </c>
      <c r="K171" s="77">
        <v>3.51</v>
      </c>
      <c r="L171" s="79" t="s">
        <v>66</v>
      </c>
      <c r="M171" s="76">
        <f t="shared" si="17"/>
        <v>3.51</v>
      </c>
      <c r="N171" s="77">
        <v>7692</v>
      </c>
      <c r="O171" s="79" t="s">
        <v>64</v>
      </c>
      <c r="P171" s="74">
        <f t="shared" si="15"/>
        <v>0.76919999999999999</v>
      </c>
    </row>
    <row r="172" spans="2:16">
      <c r="B172" s="89">
        <v>300</v>
      </c>
      <c r="C172" s="79" t="s">
        <v>65</v>
      </c>
      <c r="D172" s="74">
        <f t="shared" si="18"/>
        <v>7.5</v>
      </c>
      <c r="E172" s="91">
        <v>13.75</v>
      </c>
      <c r="F172" s="92">
        <v>7.9909999999999998E-3</v>
      </c>
      <c r="G172" s="88">
        <f t="shared" si="16"/>
        <v>13.757991000000001</v>
      </c>
      <c r="H172" s="77">
        <v>116</v>
      </c>
      <c r="I172" s="79" t="s">
        <v>66</v>
      </c>
      <c r="J172" s="76">
        <f t="shared" ref="J172:J187" si="19">H172</f>
        <v>116</v>
      </c>
      <c r="K172" s="77">
        <v>3.93</v>
      </c>
      <c r="L172" s="79" t="s">
        <v>66</v>
      </c>
      <c r="M172" s="76">
        <f t="shared" si="17"/>
        <v>3.93</v>
      </c>
      <c r="N172" s="77">
        <v>8197</v>
      </c>
      <c r="O172" s="79" t="s">
        <v>64</v>
      </c>
      <c r="P172" s="74">
        <f t="shared" si="15"/>
        <v>0.81969999999999987</v>
      </c>
    </row>
    <row r="173" spans="2:16">
      <c r="B173" s="89">
        <v>325</v>
      </c>
      <c r="C173" s="79" t="s">
        <v>65</v>
      </c>
      <c r="D173" s="74">
        <f t="shared" si="18"/>
        <v>8.125</v>
      </c>
      <c r="E173" s="91">
        <v>13.18</v>
      </c>
      <c r="F173" s="92">
        <v>7.4440000000000001E-3</v>
      </c>
      <c r="G173" s="88">
        <f t="shared" si="16"/>
        <v>13.187443999999999</v>
      </c>
      <c r="H173" s="77">
        <v>129.07</v>
      </c>
      <c r="I173" s="79" t="s">
        <v>66</v>
      </c>
      <c r="J173" s="76">
        <f t="shared" si="19"/>
        <v>129.07</v>
      </c>
      <c r="K173" s="77">
        <v>4.3499999999999996</v>
      </c>
      <c r="L173" s="79" t="s">
        <v>66</v>
      </c>
      <c r="M173" s="76">
        <f t="shared" si="17"/>
        <v>4.3499999999999996</v>
      </c>
      <c r="N173" s="77">
        <v>8725</v>
      </c>
      <c r="O173" s="79" t="s">
        <v>64</v>
      </c>
      <c r="P173" s="74">
        <f t="shared" si="15"/>
        <v>0.87249999999999994</v>
      </c>
    </row>
    <row r="174" spans="2:16">
      <c r="B174" s="89">
        <v>350</v>
      </c>
      <c r="C174" s="79" t="s">
        <v>65</v>
      </c>
      <c r="D174" s="74">
        <f t="shared" si="18"/>
        <v>8.75</v>
      </c>
      <c r="E174" s="91">
        <v>12.66</v>
      </c>
      <c r="F174" s="92">
        <v>6.9709999999999998E-3</v>
      </c>
      <c r="G174" s="88">
        <f t="shared" si="16"/>
        <v>12.666971</v>
      </c>
      <c r="H174" s="77">
        <v>142.69999999999999</v>
      </c>
      <c r="I174" s="79" t="s">
        <v>66</v>
      </c>
      <c r="J174" s="76">
        <f t="shared" si="19"/>
        <v>142.69999999999999</v>
      </c>
      <c r="K174" s="77">
        <v>4.76</v>
      </c>
      <c r="L174" s="79" t="s">
        <v>66</v>
      </c>
      <c r="M174" s="76">
        <f t="shared" si="17"/>
        <v>4.76</v>
      </c>
      <c r="N174" s="77">
        <v>9275</v>
      </c>
      <c r="O174" s="79" t="s">
        <v>64</v>
      </c>
      <c r="P174" s="74">
        <f t="shared" si="15"/>
        <v>0.92749999999999999</v>
      </c>
    </row>
    <row r="175" spans="2:16">
      <c r="B175" s="89">
        <v>375</v>
      </c>
      <c r="C175" s="79" t="s">
        <v>65</v>
      </c>
      <c r="D175" s="74">
        <f t="shared" si="18"/>
        <v>9.375</v>
      </c>
      <c r="E175" s="91">
        <v>12.17</v>
      </c>
      <c r="F175" s="92">
        <v>6.5570000000000003E-3</v>
      </c>
      <c r="G175" s="88">
        <f t="shared" si="16"/>
        <v>12.176557000000001</v>
      </c>
      <c r="H175" s="77">
        <v>156.88</v>
      </c>
      <c r="I175" s="79" t="s">
        <v>66</v>
      </c>
      <c r="J175" s="76">
        <f t="shared" si="19"/>
        <v>156.88</v>
      </c>
      <c r="K175" s="77">
        <v>5.17</v>
      </c>
      <c r="L175" s="79" t="s">
        <v>66</v>
      </c>
      <c r="M175" s="76">
        <f t="shared" si="17"/>
        <v>5.17</v>
      </c>
      <c r="N175" s="77">
        <v>9846</v>
      </c>
      <c r="O175" s="79" t="s">
        <v>64</v>
      </c>
      <c r="P175" s="74">
        <f t="shared" si="15"/>
        <v>0.98460000000000003</v>
      </c>
    </row>
    <row r="176" spans="2:16">
      <c r="B176" s="89">
        <v>400</v>
      </c>
      <c r="C176" s="79" t="s">
        <v>65</v>
      </c>
      <c r="D176" s="74">
        <f t="shared" si="18"/>
        <v>10</v>
      </c>
      <c r="E176" s="91">
        <v>11.73</v>
      </c>
      <c r="F176" s="92">
        <v>6.1910000000000003E-3</v>
      </c>
      <c r="G176" s="88">
        <f t="shared" si="16"/>
        <v>11.736191</v>
      </c>
      <c r="H176" s="77">
        <v>171.61</v>
      </c>
      <c r="I176" s="79" t="s">
        <v>66</v>
      </c>
      <c r="J176" s="76">
        <f t="shared" si="19"/>
        <v>171.61</v>
      </c>
      <c r="K176" s="77">
        <v>5.57</v>
      </c>
      <c r="L176" s="79" t="s">
        <v>66</v>
      </c>
      <c r="M176" s="76">
        <f t="shared" si="17"/>
        <v>5.57</v>
      </c>
      <c r="N176" s="77">
        <v>1.04</v>
      </c>
      <c r="O176" s="78" t="s">
        <v>66</v>
      </c>
      <c r="P176" s="76">
        <f t="shared" ref="P176:P228" si="20">N176</f>
        <v>1.04</v>
      </c>
    </row>
    <row r="177" spans="1:16">
      <c r="A177" s="4"/>
      <c r="B177" s="89">
        <v>450</v>
      </c>
      <c r="C177" s="79" t="s">
        <v>65</v>
      </c>
      <c r="D177" s="74">
        <f t="shared" si="18"/>
        <v>11.25</v>
      </c>
      <c r="E177" s="91">
        <v>10.93</v>
      </c>
      <c r="F177" s="92">
        <v>5.5760000000000002E-3</v>
      </c>
      <c r="G177" s="88">
        <f t="shared" si="16"/>
        <v>10.935575999999999</v>
      </c>
      <c r="H177" s="77">
        <v>202.71</v>
      </c>
      <c r="I177" s="79" t="s">
        <v>66</v>
      </c>
      <c r="J177" s="76">
        <f t="shared" si="19"/>
        <v>202.71</v>
      </c>
      <c r="K177" s="77">
        <v>7.1</v>
      </c>
      <c r="L177" s="79" t="s">
        <v>66</v>
      </c>
      <c r="M177" s="76">
        <f t="shared" si="17"/>
        <v>7.1</v>
      </c>
      <c r="N177" s="77">
        <v>1.17</v>
      </c>
      <c r="O177" s="79" t="s">
        <v>66</v>
      </c>
      <c r="P177" s="76">
        <f t="shared" si="20"/>
        <v>1.17</v>
      </c>
    </row>
    <row r="178" spans="1:16">
      <c r="B178" s="77">
        <v>500</v>
      </c>
      <c r="C178" s="79" t="s">
        <v>65</v>
      </c>
      <c r="D178" s="74">
        <f t="shared" si="18"/>
        <v>12.5</v>
      </c>
      <c r="E178" s="91">
        <v>10.23</v>
      </c>
      <c r="F178" s="92">
        <v>5.0759999999999998E-3</v>
      </c>
      <c r="G178" s="88">
        <f t="shared" si="16"/>
        <v>10.235076000000001</v>
      </c>
      <c r="H178" s="77">
        <v>236.01</v>
      </c>
      <c r="I178" s="79" t="s">
        <v>66</v>
      </c>
      <c r="J178" s="76">
        <f t="shared" si="19"/>
        <v>236.01</v>
      </c>
      <c r="K178" s="77">
        <v>8.5299999999999994</v>
      </c>
      <c r="L178" s="79" t="s">
        <v>66</v>
      </c>
      <c r="M178" s="76">
        <f t="shared" si="17"/>
        <v>8.5299999999999994</v>
      </c>
      <c r="N178" s="77">
        <v>1.3</v>
      </c>
      <c r="O178" s="79" t="s">
        <v>66</v>
      </c>
      <c r="P178" s="76">
        <f t="shared" si="20"/>
        <v>1.3</v>
      </c>
    </row>
    <row r="179" spans="1:16">
      <c r="B179" s="89">
        <v>550</v>
      </c>
      <c r="C179" s="90" t="s">
        <v>65</v>
      </c>
      <c r="D179" s="74">
        <f t="shared" si="18"/>
        <v>13.75</v>
      </c>
      <c r="E179" s="91">
        <v>9.6199999999999992</v>
      </c>
      <c r="F179" s="92">
        <v>4.6620000000000003E-3</v>
      </c>
      <c r="G179" s="88">
        <f t="shared" si="16"/>
        <v>9.6246619999999989</v>
      </c>
      <c r="H179" s="77">
        <v>271.5</v>
      </c>
      <c r="I179" s="79" t="s">
        <v>66</v>
      </c>
      <c r="J179" s="76">
        <f t="shared" si="19"/>
        <v>271.5</v>
      </c>
      <c r="K179" s="77">
        <v>9.9</v>
      </c>
      <c r="L179" s="79" t="s">
        <v>66</v>
      </c>
      <c r="M179" s="76">
        <f t="shared" si="17"/>
        <v>9.9</v>
      </c>
      <c r="N179" s="77">
        <v>1.44</v>
      </c>
      <c r="O179" s="79" t="s">
        <v>66</v>
      </c>
      <c r="P179" s="76">
        <f t="shared" si="20"/>
        <v>1.44</v>
      </c>
    </row>
    <row r="180" spans="1:16">
      <c r="B180" s="89">
        <v>600</v>
      </c>
      <c r="C180" s="90" t="s">
        <v>65</v>
      </c>
      <c r="D180" s="74">
        <f t="shared" si="18"/>
        <v>15</v>
      </c>
      <c r="E180" s="91">
        <v>9.0809999999999995</v>
      </c>
      <c r="F180" s="92">
        <v>4.3140000000000001E-3</v>
      </c>
      <c r="G180" s="88">
        <f t="shared" si="16"/>
        <v>9.0853140000000003</v>
      </c>
      <c r="H180" s="77">
        <v>309.17</v>
      </c>
      <c r="I180" s="79" t="s">
        <v>66</v>
      </c>
      <c r="J180" s="76">
        <f t="shared" si="19"/>
        <v>309.17</v>
      </c>
      <c r="K180" s="77">
        <v>11.25</v>
      </c>
      <c r="L180" s="79" t="s">
        <v>66</v>
      </c>
      <c r="M180" s="76">
        <f t="shared" si="17"/>
        <v>11.25</v>
      </c>
      <c r="N180" s="77">
        <v>1.59</v>
      </c>
      <c r="O180" s="79" t="s">
        <v>66</v>
      </c>
      <c r="P180" s="76">
        <f t="shared" si="20"/>
        <v>1.59</v>
      </c>
    </row>
    <row r="181" spans="1:16">
      <c r="B181" s="89">
        <v>650</v>
      </c>
      <c r="C181" s="90" t="s">
        <v>65</v>
      </c>
      <c r="D181" s="74">
        <f t="shared" si="18"/>
        <v>16.25</v>
      </c>
      <c r="E181" s="91">
        <v>8.6010000000000009</v>
      </c>
      <c r="F181" s="92">
        <v>4.0159999999999996E-3</v>
      </c>
      <c r="G181" s="88">
        <f t="shared" si="16"/>
        <v>8.6050160000000009</v>
      </c>
      <c r="H181" s="77">
        <v>349.01</v>
      </c>
      <c r="I181" s="79" t="s">
        <v>66</v>
      </c>
      <c r="J181" s="76">
        <f t="shared" si="19"/>
        <v>349.01</v>
      </c>
      <c r="K181" s="77">
        <v>12.58</v>
      </c>
      <c r="L181" s="79" t="s">
        <v>66</v>
      </c>
      <c r="M181" s="76">
        <f t="shared" si="17"/>
        <v>12.58</v>
      </c>
      <c r="N181" s="77">
        <v>1.75</v>
      </c>
      <c r="O181" s="79" t="s">
        <v>66</v>
      </c>
      <c r="P181" s="76">
        <f t="shared" si="20"/>
        <v>1.75</v>
      </c>
    </row>
    <row r="182" spans="1:16">
      <c r="B182" s="89">
        <v>700</v>
      </c>
      <c r="C182" s="90" t="s">
        <v>65</v>
      </c>
      <c r="D182" s="74">
        <f t="shared" si="18"/>
        <v>17.5</v>
      </c>
      <c r="E182" s="91">
        <v>8.1709999999999994</v>
      </c>
      <c r="F182" s="92">
        <v>3.7580000000000001E-3</v>
      </c>
      <c r="G182" s="88">
        <f t="shared" si="16"/>
        <v>8.1747579999999989</v>
      </c>
      <c r="H182" s="77">
        <v>391</v>
      </c>
      <c r="I182" s="79" t="s">
        <v>66</v>
      </c>
      <c r="J182" s="76">
        <f t="shared" si="19"/>
        <v>391</v>
      </c>
      <c r="K182" s="77">
        <v>13.92</v>
      </c>
      <c r="L182" s="79" t="s">
        <v>66</v>
      </c>
      <c r="M182" s="76">
        <f t="shared" si="17"/>
        <v>13.92</v>
      </c>
      <c r="N182" s="77">
        <v>1.92</v>
      </c>
      <c r="O182" s="79" t="s">
        <v>66</v>
      </c>
      <c r="P182" s="76">
        <f t="shared" si="20"/>
        <v>1.92</v>
      </c>
    </row>
    <row r="183" spans="1:16">
      <c r="B183" s="89">
        <v>800</v>
      </c>
      <c r="C183" s="90" t="s">
        <v>65</v>
      </c>
      <c r="D183" s="74">
        <f t="shared" si="18"/>
        <v>20</v>
      </c>
      <c r="E183" s="91">
        <v>7.44</v>
      </c>
      <c r="F183" s="92">
        <v>3.3340000000000002E-3</v>
      </c>
      <c r="G183" s="88">
        <f t="shared" si="16"/>
        <v>7.4433340000000001</v>
      </c>
      <c r="H183" s="77">
        <v>481.33</v>
      </c>
      <c r="I183" s="79" t="s">
        <v>66</v>
      </c>
      <c r="J183" s="76">
        <f t="shared" si="19"/>
        <v>481.33</v>
      </c>
      <c r="K183" s="77">
        <v>18.899999999999999</v>
      </c>
      <c r="L183" s="79" t="s">
        <v>66</v>
      </c>
      <c r="M183" s="76">
        <f t="shared" si="17"/>
        <v>18.899999999999999</v>
      </c>
      <c r="N183" s="77">
        <v>2.27</v>
      </c>
      <c r="O183" s="79" t="s">
        <v>66</v>
      </c>
      <c r="P183" s="76">
        <f t="shared" si="20"/>
        <v>2.27</v>
      </c>
    </row>
    <row r="184" spans="1:16">
      <c r="B184" s="89">
        <v>900</v>
      </c>
      <c r="C184" s="90" t="s">
        <v>65</v>
      </c>
      <c r="D184" s="74">
        <f t="shared" si="18"/>
        <v>22.5</v>
      </c>
      <c r="E184" s="91">
        <v>6.843</v>
      </c>
      <c r="F184" s="92">
        <v>3.0000000000000001E-3</v>
      </c>
      <c r="G184" s="88">
        <f t="shared" si="16"/>
        <v>6.8460000000000001</v>
      </c>
      <c r="H184" s="77">
        <v>580.03</v>
      </c>
      <c r="I184" s="79" t="s">
        <v>66</v>
      </c>
      <c r="J184" s="76">
        <f t="shared" si="19"/>
        <v>580.03</v>
      </c>
      <c r="K184" s="77">
        <v>23.51</v>
      </c>
      <c r="L184" s="79" t="s">
        <v>66</v>
      </c>
      <c r="M184" s="76">
        <f t="shared" si="17"/>
        <v>23.51</v>
      </c>
      <c r="N184" s="77">
        <v>2.65</v>
      </c>
      <c r="O184" s="79" t="s">
        <v>66</v>
      </c>
      <c r="P184" s="76">
        <f t="shared" si="20"/>
        <v>2.65</v>
      </c>
    </row>
    <row r="185" spans="1:16">
      <c r="B185" s="89">
        <v>1</v>
      </c>
      <c r="C185" s="93" t="s">
        <v>67</v>
      </c>
      <c r="D185" s="74">
        <f t="shared" ref="D185:D228" si="21">B185*1000/$C$5</f>
        <v>25</v>
      </c>
      <c r="E185" s="91">
        <v>6.351</v>
      </c>
      <c r="F185" s="92">
        <v>2.7290000000000001E-3</v>
      </c>
      <c r="G185" s="88">
        <f t="shared" si="16"/>
        <v>6.3537290000000004</v>
      </c>
      <c r="H185" s="77">
        <v>686.86</v>
      </c>
      <c r="I185" s="79" t="s">
        <v>66</v>
      </c>
      <c r="J185" s="76">
        <f t="shared" si="19"/>
        <v>686.86</v>
      </c>
      <c r="K185" s="77">
        <v>27.95</v>
      </c>
      <c r="L185" s="79" t="s">
        <v>66</v>
      </c>
      <c r="M185" s="76">
        <f t="shared" si="17"/>
        <v>27.95</v>
      </c>
      <c r="N185" s="77">
        <v>3.07</v>
      </c>
      <c r="O185" s="79" t="s">
        <v>66</v>
      </c>
      <c r="P185" s="76">
        <f t="shared" si="20"/>
        <v>3.07</v>
      </c>
    </row>
    <row r="186" spans="1:16">
      <c r="B186" s="89">
        <v>1.1000000000000001</v>
      </c>
      <c r="C186" s="90" t="s">
        <v>67</v>
      </c>
      <c r="D186" s="74">
        <f t="shared" si="21"/>
        <v>27.5</v>
      </c>
      <c r="E186" s="91">
        <v>5.9429999999999996</v>
      </c>
      <c r="F186" s="92">
        <v>2.5049999999999998E-3</v>
      </c>
      <c r="G186" s="88">
        <f t="shared" si="16"/>
        <v>5.9455049999999998</v>
      </c>
      <c r="H186" s="77">
        <v>801.48</v>
      </c>
      <c r="I186" s="79" t="s">
        <v>66</v>
      </c>
      <c r="J186" s="76">
        <f t="shared" si="19"/>
        <v>801.48</v>
      </c>
      <c r="K186" s="77">
        <v>32.32</v>
      </c>
      <c r="L186" s="79" t="s">
        <v>66</v>
      </c>
      <c r="M186" s="76">
        <f t="shared" si="17"/>
        <v>32.32</v>
      </c>
      <c r="N186" s="77">
        <v>3.51</v>
      </c>
      <c r="O186" s="79" t="s">
        <v>66</v>
      </c>
      <c r="P186" s="76">
        <f t="shared" si="20"/>
        <v>3.51</v>
      </c>
    </row>
    <row r="187" spans="1:16">
      <c r="B187" s="89">
        <v>1.2</v>
      </c>
      <c r="C187" s="90" t="s">
        <v>67</v>
      </c>
      <c r="D187" s="74">
        <f t="shared" si="21"/>
        <v>30</v>
      </c>
      <c r="E187" s="91">
        <v>5.6029999999999998</v>
      </c>
      <c r="F187" s="92">
        <v>2.3159999999999999E-3</v>
      </c>
      <c r="G187" s="88">
        <f t="shared" si="16"/>
        <v>5.6053160000000002</v>
      </c>
      <c r="H187" s="77">
        <v>923.51</v>
      </c>
      <c r="I187" s="79" t="s">
        <v>66</v>
      </c>
      <c r="J187" s="76">
        <f t="shared" si="19"/>
        <v>923.51</v>
      </c>
      <c r="K187" s="77">
        <v>36.65</v>
      </c>
      <c r="L187" s="79" t="s">
        <v>66</v>
      </c>
      <c r="M187" s="76">
        <f t="shared" si="17"/>
        <v>36.65</v>
      </c>
      <c r="N187" s="77">
        <v>3.97</v>
      </c>
      <c r="O187" s="79" t="s">
        <v>66</v>
      </c>
      <c r="P187" s="76">
        <f t="shared" si="20"/>
        <v>3.97</v>
      </c>
    </row>
    <row r="188" spans="1:16">
      <c r="B188" s="89">
        <v>1.3</v>
      </c>
      <c r="C188" s="90" t="s">
        <v>67</v>
      </c>
      <c r="D188" s="74">
        <f t="shared" si="21"/>
        <v>32.5</v>
      </c>
      <c r="E188" s="91">
        <v>5.282</v>
      </c>
      <c r="F188" s="92">
        <v>2.1549999999999998E-3</v>
      </c>
      <c r="G188" s="88">
        <f t="shared" si="16"/>
        <v>5.2841550000000002</v>
      </c>
      <c r="H188" s="77">
        <v>1.05</v>
      </c>
      <c r="I188" s="78" t="s">
        <v>12</v>
      </c>
      <c r="J188" s="80">
        <f t="shared" ref="J188:J190" si="22">H188*1000</f>
        <v>1050</v>
      </c>
      <c r="K188" s="77">
        <v>40.98</v>
      </c>
      <c r="L188" s="79" t="s">
        <v>66</v>
      </c>
      <c r="M188" s="76">
        <f t="shared" si="17"/>
        <v>40.98</v>
      </c>
      <c r="N188" s="77">
        <v>4.46</v>
      </c>
      <c r="O188" s="79" t="s">
        <v>66</v>
      </c>
      <c r="P188" s="76">
        <f t="shared" si="20"/>
        <v>4.46</v>
      </c>
    </row>
    <row r="189" spans="1:16">
      <c r="B189" s="89">
        <v>1.4</v>
      </c>
      <c r="C189" s="90" t="s">
        <v>67</v>
      </c>
      <c r="D189" s="74">
        <f t="shared" si="21"/>
        <v>35</v>
      </c>
      <c r="E189" s="91">
        <v>5.0010000000000003</v>
      </c>
      <c r="F189" s="92">
        <v>2.0149999999999999E-3</v>
      </c>
      <c r="G189" s="88">
        <f t="shared" si="16"/>
        <v>5.0030150000000004</v>
      </c>
      <c r="H189" s="77">
        <v>1.19</v>
      </c>
      <c r="I189" s="79" t="s">
        <v>12</v>
      </c>
      <c r="J189" s="80">
        <f t="shared" si="22"/>
        <v>1190</v>
      </c>
      <c r="K189" s="77">
        <v>45.34</v>
      </c>
      <c r="L189" s="79" t="s">
        <v>66</v>
      </c>
      <c r="M189" s="76">
        <f t="shared" si="17"/>
        <v>45.34</v>
      </c>
      <c r="N189" s="77">
        <v>4.9800000000000004</v>
      </c>
      <c r="O189" s="79" t="s">
        <v>66</v>
      </c>
      <c r="P189" s="76">
        <f t="shared" si="20"/>
        <v>4.9800000000000004</v>
      </c>
    </row>
    <row r="190" spans="1:16">
      <c r="B190" s="89">
        <v>1.5</v>
      </c>
      <c r="C190" s="90" t="s">
        <v>67</v>
      </c>
      <c r="D190" s="74">
        <f t="shared" si="21"/>
        <v>37.5</v>
      </c>
      <c r="E190" s="91">
        <v>4.7519999999999998</v>
      </c>
      <c r="F190" s="92">
        <v>1.8940000000000001E-3</v>
      </c>
      <c r="G190" s="88">
        <f t="shared" si="16"/>
        <v>4.7538939999999998</v>
      </c>
      <c r="H190" s="77">
        <v>1.33</v>
      </c>
      <c r="I190" s="79" t="s">
        <v>12</v>
      </c>
      <c r="J190" s="80">
        <f t="shared" si="22"/>
        <v>1330</v>
      </c>
      <c r="K190" s="77">
        <v>49.74</v>
      </c>
      <c r="L190" s="79" t="s">
        <v>66</v>
      </c>
      <c r="M190" s="76">
        <f t="shared" si="17"/>
        <v>49.74</v>
      </c>
      <c r="N190" s="77">
        <v>5.52</v>
      </c>
      <c r="O190" s="79" t="s">
        <v>66</v>
      </c>
      <c r="P190" s="76">
        <f t="shared" si="20"/>
        <v>5.52</v>
      </c>
    </row>
    <row r="191" spans="1:16">
      <c r="B191" s="89">
        <v>1.6</v>
      </c>
      <c r="C191" s="90" t="s">
        <v>67</v>
      </c>
      <c r="D191" s="74">
        <f t="shared" si="21"/>
        <v>40</v>
      </c>
      <c r="E191" s="91">
        <v>4.53</v>
      </c>
      <c r="F191" s="92">
        <v>1.786E-3</v>
      </c>
      <c r="G191" s="88">
        <f t="shared" si="16"/>
        <v>4.5317860000000003</v>
      </c>
      <c r="H191" s="77">
        <v>1.49</v>
      </c>
      <c r="I191" s="79" t="s">
        <v>12</v>
      </c>
      <c r="J191" s="80">
        <f t="shared" ref="J191:J228" si="23">H191*1000</f>
        <v>1490</v>
      </c>
      <c r="K191" s="77">
        <v>54.19</v>
      </c>
      <c r="L191" s="79" t="s">
        <v>66</v>
      </c>
      <c r="M191" s="76">
        <f t="shared" si="17"/>
        <v>54.19</v>
      </c>
      <c r="N191" s="77">
        <v>6.09</v>
      </c>
      <c r="O191" s="79" t="s">
        <v>66</v>
      </c>
      <c r="P191" s="76">
        <f t="shared" si="20"/>
        <v>6.09</v>
      </c>
    </row>
    <row r="192" spans="1:16">
      <c r="B192" s="89">
        <v>1.7</v>
      </c>
      <c r="C192" s="90" t="s">
        <v>67</v>
      </c>
      <c r="D192" s="74">
        <f t="shared" si="21"/>
        <v>42.5</v>
      </c>
      <c r="E192" s="91">
        <v>4.3310000000000004</v>
      </c>
      <c r="F192" s="92">
        <v>1.691E-3</v>
      </c>
      <c r="G192" s="88">
        <f t="shared" si="16"/>
        <v>4.3326910000000005</v>
      </c>
      <c r="H192" s="77">
        <v>1.65</v>
      </c>
      <c r="I192" s="79" t="s">
        <v>12</v>
      </c>
      <c r="J192" s="80">
        <f t="shared" si="23"/>
        <v>1650</v>
      </c>
      <c r="K192" s="77">
        <v>58.68</v>
      </c>
      <c r="L192" s="79" t="s">
        <v>66</v>
      </c>
      <c r="M192" s="76">
        <f t="shared" si="17"/>
        <v>58.68</v>
      </c>
      <c r="N192" s="77">
        <v>6.68</v>
      </c>
      <c r="O192" s="79" t="s">
        <v>66</v>
      </c>
      <c r="P192" s="76">
        <f t="shared" si="20"/>
        <v>6.68</v>
      </c>
    </row>
    <row r="193" spans="2:16">
      <c r="B193" s="89">
        <v>1.8</v>
      </c>
      <c r="C193" s="90" t="s">
        <v>67</v>
      </c>
      <c r="D193" s="74">
        <f t="shared" si="21"/>
        <v>45</v>
      </c>
      <c r="E193" s="91">
        <v>4.1509999999999998</v>
      </c>
      <c r="F193" s="92">
        <v>1.606E-3</v>
      </c>
      <c r="G193" s="88">
        <f t="shared" si="16"/>
        <v>4.1526059999999996</v>
      </c>
      <c r="H193" s="77">
        <v>1.81</v>
      </c>
      <c r="I193" s="79" t="s">
        <v>12</v>
      </c>
      <c r="J193" s="80">
        <f t="shared" si="23"/>
        <v>1810</v>
      </c>
      <c r="K193" s="77">
        <v>63.22</v>
      </c>
      <c r="L193" s="79" t="s">
        <v>66</v>
      </c>
      <c r="M193" s="76">
        <f t="shared" si="17"/>
        <v>63.22</v>
      </c>
      <c r="N193" s="77">
        <v>7.29</v>
      </c>
      <c r="O193" s="79" t="s">
        <v>66</v>
      </c>
      <c r="P193" s="76">
        <f t="shared" si="20"/>
        <v>7.29</v>
      </c>
    </row>
    <row r="194" spans="2:16">
      <c r="B194" s="89">
        <v>2</v>
      </c>
      <c r="C194" s="90" t="s">
        <v>67</v>
      </c>
      <c r="D194" s="74">
        <f t="shared" si="21"/>
        <v>50</v>
      </c>
      <c r="E194" s="91">
        <v>3.8290000000000002</v>
      </c>
      <c r="F194" s="92">
        <v>1.4599999999999999E-3</v>
      </c>
      <c r="G194" s="88">
        <f t="shared" si="16"/>
        <v>3.83046</v>
      </c>
      <c r="H194" s="77">
        <v>2.16</v>
      </c>
      <c r="I194" s="79" t="s">
        <v>12</v>
      </c>
      <c r="J194" s="80">
        <f t="shared" si="23"/>
        <v>2160</v>
      </c>
      <c r="K194" s="77">
        <v>80.62</v>
      </c>
      <c r="L194" s="79" t="s">
        <v>66</v>
      </c>
      <c r="M194" s="76">
        <f t="shared" si="17"/>
        <v>80.62</v>
      </c>
      <c r="N194" s="77">
        <v>8.59</v>
      </c>
      <c r="O194" s="79" t="s">
        <v>66</v>
      </c>
      <c r="P194" s="76">
        <f t="shared" si="20"/>
        <v>8.59</v>
      </c>
    </row>
    <row r="195" spans="2:16">
      <c r="B195" s="89">
        <v>2.25</v>
      </c>
      <c r="C195" s="90" t="s">
        <v>67</v>
      </c>
      <c r="D195" s="74">
        <f t="shared" si="21"/>
        <v>56.25</v>
      </c>
      <c r="E195" s="91">
        <v>3.4929999999999999</v>
      </c>
      <c r="F195" s="92">
        <v>1.312E-3</v>
      </c>
      <c r="G195" s="88">
        <f t="shared" si="16"/>
        <v>3.4943119999999999</v>
      </c>
      <c r="H195" s="77">
        <v>2.65</v>
      </c>
      <c r="I195" s="79" t="s">
        <v>12</v>
      </c>
      <c r="J195" s="80">
        <f t="shared" si="23"/>
        <v>2650</v>
      </c>
      <c r="K195" s="77">
        <v>105.57</v>
      </c>
      <c r="L195" s="79" t="s">
        <v>66</v>
      </c>
      <c r="M195" s="76">
        <f t="shared" si="17"/>
        <v>105.57</v>
      </c>
      <c r="N195" s="77">
        <v>10.35</v>
      </c>
      <c r="O195" s="79" t="s">
        <v>66</v>
      </c>
      <c r="P195" s="76">
        <f t="shared" si="20"/>
        <v>10.35</v>
      </c>
    </row>
    <row r="196" spans="2:16">
      <c r="B196" s="89">
        <v>2.5</v>
      </c>
      <c r="C196" s="90" t="s">
        <v>67</v>
      </c>
      <c r="D196" s="74">
        <f t="shared" si="21"/>
        <v>62.5</v>
      </c>
      <c r="E196" s="91">
        <v>3.218</v>
      </c>
      <c r="F196" s="92">
        <v>1.1919999999999999E-3</v>
      </c>
      <c r="G196" s="88">
        <f t="shared" si="16"/>
        <v>3.2191920000000001</v>
      </c>
      <c r="H196" s="77">
        <v>3.17</v>
      </c>
      <c r="I196" s="79" t="s">
        <v>12</v>
      </c>
      <c r="J196" s="80">
        <f t="shared" si="23"/>
        <v>3170</v>
      </c>
      <c r="K196" s="77">
        <v>129.12</v>
      </c>
      <c r="L196" s="79" t="s">
        <v>66</v>
      </c>
      <c r="M196" s="76">
        <f t="shared" si="17"/>
        <v>129.12</v>
      </c>
      <c r="N196" s="77">
        <v>12.25</v>
      </c>
      <c r="O196" s="79" t="s">
        <v>66</v>
      </c>
      <c r="P196" s="76">
        <f t="shared" si="20"/>
        <v>12.25</v>
      </c>
    </row>
    <row r="197" spans="2:16">
      <c r="B197" s="89">
        <v>2.75</v>
      </c>
      <c r="C197" s="90" t="s">
        <v>67</v>
      </c>
      <c r="D197" s="74">
        <f t="shared" si="21"/>
        <v>68.75</v>
      </c>
      <c r="E197" s="91">
        <v>2.9889999999999999</v>
      </c>
      <c r="F197" s="92">
        <v>1.093E-3</v>
      </c>
      <c r="G197" s="88">
        <f t="shared" si="16"/>
        <v>2.9900929999999999</v>
      </c>
      <c r="H197" s="77">
        <v>3.74</v>
      </c>
      <c r="I197" s="79" t="s">
        <v>12</v>
      </c>
      <c r="J197" s="80">
        <f t="shared" si="23"/>
        <v>3740</v>
      </c>
      <c r="K197" s="77">
        <v>152.09</v>
      </c>
      <c r="L197" s="79" t="s">
        <v>66</v>
      </c>
      <c r="M197" s="76">
        <f t="shared" si="17"/>
        <v>152.09</v>
      </c>
      <c r="N197" s="77">
        <v>14.3</v>
      </c>
      <c r="O197" s="79" t="s">
        <v>66</v>
      </c>
      <c r="P197" s="76">
        <f t="shared" si="20"/>
        <v>14.3</v>
      </c>
    </row>
    <row r="198" spans="2:16">
      <c r="B198" s="89">
        <v>3</v>
      </c>
      <c r="C198" s="90" t="s">
        <v>67</v>
      </c>
      <c r="D198" s="74">
        <f t="shared" si="21"/>
        <v>75</v>
      </c>
      <c r="E198" s="91">
        <v>2.7959999999999998</v>
      </c>
      <c r="F198" s="92">
        <v>1.01E-3</v>
      </c>
      <c r="G198" s="88">
        <f t="shared" si="16"/>
        <v>2.7970099999999998</v>
      </c>
      <c r="H198" s="77">
        <v>4.3499999999999996</v>
      </c>
      <c r="I198" s="79" t="s">
        <v>12</v>
      </c>
      <c r="J198" s="80">
        <f t="shared" si="23"/>
        <v>4350</v>
      </c>
      <c r="K198" s="77">
        <v>174.83</v>
      </c>
      <c r="L198" s="79" t="s">
        <v>66</v>
      </c>
      <c r="M198" s="76">
        <f t="shared" si="17"/>
        <v>174.83</v>
      </c>
      <c r="N198" s="77">
        <v>16.47</v>
      </c>
      <c r="O198" s="79" t="s">
        <v>66</v>
      </c>
      <c r="P198" s="76">
        <f t="shared" si="20"/>
        <v>16.47</v>
      </c>
    </row>
    <row r="199" spans="2:16">
      <c r="B199" s="89">
        <v>3.25</v>
      </c>
      <c r="C199" s="90" t="s">
        <v>67</v>
      </c>
      <c r="D199" s="74">
        <f t="shared" si="21"/>
        <v>81.25</v>
      </c>
      <c r="E199" s="91">
        <v>2.63</v>
      </c>
      <c r="F199" s="92">
        <v>9.3930000000000001E-4</v>
      </c>
      <c r="G199" s="88">
        <f t="shared" si="16"/>
        <v>2.6309393000000001</v>
      </c>
      <c r="H199" s="77">
        <v>5</v>
      </c>
      <c r="I199" s="79" t="s">
        <v>12</v>
      </c>
      <c r="J199" s="80">
        <f t="shared" si="23"/>
        <v>5000</v>
      </c>
      <c r="K199" s="77">
        <v>197.52</v>
      </c>
      <c r="L199" s="79" t="s">
        <v>66</v>
      </c>
      <c r="M199" s="76">
        <f t="shared" si="17"/>
        <v>197.52</v>
      </c>
      <c r="N199" s="77">
        <v>18.78</v>
      </c>
      <c r="O199" s="79" t="s">
        <v>66</v>
      </c>
      <c r="P199" s="76">
        <f t="shared" si="20"/>
        <v>18.78</v>
      </c>
    </row>
    <row r="200" spans="2:16">
      <c r="B200" s="89">
        <v>3.5</v>
      </c>
      <c r="C200" s="90" t="s">
        <v>67</v>
      </c>
      <c r="D200" s="74">
        <f t="shared" si="21"/>
        <v>87.5</v>
      </c>
      <c r="E200" s="91">
        <v>2.4860000000000002</v>
      </c>
      <c r="F200" s="92">
        <v>8.7810000000000004E-4</v>
      </c>
      <c r="G200" s="88">
        <f t="shared" si="16"/>
        <v>2.4868781000000002</v>
      </c>
      <c r="H200" s="77">
        <v>5.69</v>
      </c>
      <c r="I200" s="79" t="s">
        <v>12</v>
      </c>
      <c r="J200" s="80">
        <f t="shared" si="23"/>
        <v>5690</v>
      </c>
      <c r="K200" s="77">
        <v>220.26</v>
      </c>
      <c r="L200" s="79" t="s">
        <v>66</v>
      </c>
      <c r="M200" s="76">
        <f t="shared" si="17"/>
        <v>220.26</v>
      </c>
      <c r="N200" s="77">
        <v>21.22</v>
      </c>
      <c r="O200" s="79" t="s">
        <v>66</v>
      </c>
      <c r="P200" s="76">
        <f t="shared" si="20"/>
        <v>21.22</v>
      </c>
    </row>
    <row r="201" spans="2:16">
      <c r="B201" s="89">
        <v>3.75</v>
      </c>
      <c r="C201" s="90" t="s">
        <v>67</v>
      </c>
      <c r="D201" s="74">
        <f t="shared" si="21"/>
        <v>93.75</v>
      </c>
      <c r="E201" s="91">
        <v>2.3610000000000002</v>
      </c>
      <c r="F201" s="92">
        <v>8.2459999999999999E-4</v>
      </c>
      <c r="G201" s="88">
        <f t="shared" si="16"/>
        <v>2.3618246000000003</v>
      </c>
      <c r="H201" s="77">
        <v>6.41</v>
      </c>
      <c r="I201" s="79" t="s">
        <v>12</v>
      </c>
      <c r="J201" s="80">
        <f t="shared" si="23"/>
        <v>6410</v>
      </c>
      <c r="K201" s="77">
        <v>243.11</v>
      </c>
      <c r="L201" s="79" t="s">
        <v>66</v>
      </c>
      <c r="M201" s="76">
        <f t="shared" si="17"/>
        <v>243.11</v>
      </c>
      <c r="N201" s="77">
        <v>23.78</v>
      </c>
      <c r="O201" s="79" t="s">
        <v>66</v>
      </c>
      <c r="P201" s="76">
        <f t="shared" si="20"/>
        <v>23.78</v>
      </c>
    </row>
    <row r="202" spans="2:16">
      <c r="B202" s="89">
        <v>4</v>
      </c>
      <c r="C202" s="90" t="s">
        <v>67</v>
      </c>
      <c r="D202" s="74">
        <f t="shared" si="21"/>
        <v>100</v>
      </c>
      <c r="E202" s="91">
        <v>2.2490000000000001</v>
      </c>
      <c r="F202" s="92">
        <v>7.7749999999999998E-4</v>
      </c>
      <c r="G202" s="88">
        <f t="shared" si="16"/>
        <v>2.2497775</v>
      </c>
      <c r="H202" s="77">
        <v>7.18</v>
      </c>
      <c r="I202" s="79" t="s">
        <v>12</v>
      </c>
      <c r="J202" s="80">
        <f t="shared" si="23"/>
        <v>7180</v>
      </c>
      <c r="K202" s="77">
        <v>266.08999999999997</v>
      </c>
      <c r="L202" s="79" t="s">
        <v>66</v>
      </c>
      <c r="M202" s="76">
        <f t="shared" si="17"/>
        <v>266.08999999999997</v>
      </c>
      <c r="N202" s="77">
        <v>26.46</v>
      </c>
      <c r="O202" s="79" t="s">
        <v>66</v>
      </c>
      <c r="P202" s="76">
        <f t="shared" si="20"/>
        <v>26.46</v>
      </c>
    </row>
    <row r="203" spans="2:16">
      <c r="B203" s="89">
        <v>4.5</v>
      </c>
      <c r="C203" s="90" t="s">
        <v>67</v>
      </c>
      <c r="D203" s="74">
        <f t="shared" si="21"/>
        <v>112.5</v>
      </c>
      <c r="E203" s="91">
        <v>2.0619999999999998</v>
      </c>
      <c r="F203" s="92">
        <v>6.9830000000000001E-4</v>
      </c>
      <c r="G203" s="88">
        <f t="shared" si="16"/>
        <v>2.0626982999999997</v>
      </c>
      <c r="H203" s="77">
        <v>8.81</v>
      </c>
      <c r="I203" s="79" t="s">
        <v>12</v>
      </c>
      <c r="J203" s="80">
        <f t="shared" si="23"/>
        <v>8810</v>
      </c>
      <c r="K203" s="77">
        <v>352.66</v>
      </c>
      <c r="L203" s="79" t="s">
        <v>66</v>
      </c>
      <c r="M203" s="76">
        <f t="shared" si="17"/>
        <v>352.66</v>
      </c>
      <c r="N203" s="77">
        <v>32.17</v>
      </c>
      <c r="O203" s="79" t="s">
        <v>66</v>
      </c>
      <c r="P203" s="76">
        <f t="shared" si="20"/>
        <v>32.17</v>
      </c>
    </row>
    <row r="204" spans="2:16">
      <c r="B204" s="89">
        <v>5</v>
      </c>
      <c r="C204" s="90" t="s">
        <v>67</v>
      </c>
      <c r="D204" s="74">
        <f t="shared" si="21"/>
        <v>125</v>
      </c>
      <c r="E204" s="91">
        <v>1.91</v>
      </c>
      <c r="F204" s="92">
        <v>6.3420000000000002E-4</v>
      </c>
      <c r="G204" s="88">
        <f t="shared" si="16"/>
        <v>1.9106341999999998</v>
      </c>
      <c r="H204" s="77">
        <v>10.59</v>
      </c>
      <c r="I204" s="79" t="s">
        <v>12</v>
      </c>
      <c r="J204" s="80">
        <f t="shared" si="23"/>
        <v>10590</v>
      </c>
      <c r="K204" s="77">
        <v>432.94</v>
      </c>
      <c r="L204" s="79" t="s">
        <v>66</v>
      </c>
      <c r="M204" s="76">
        <f t="shared" si="17"/>
        <v>432.94</v>
      </c>
      <c r="N204" s="77">
        <v>38.31</v>
      </c>
      <c r="O204" s="79" t="s">
        <v>66</v>
      </c>
      <c r="P204" s="76">
        <f t="shared" si="20"/>
        <v>38.31</v>
      </c>
    </row>
    <row r="205" spans="2:16">
      <c r="B205" s="89">
        <v>5.5</v>
      </c>
      <c r="C205" s="90" t="s">
        <v>67</v>
      </c>
      <c r="D205" s="74">
        <f t="shared" si="21"/>
        <v>137.5</v>
      </c>
      <c r="E205" s="91">
        <v>1.7849999999999999</v>
      </c>
      <c r="F205" s="92">
        <v>5.8129999999999998E-4</v>
      </c>
      <c r="G205" s="88">
        <f t="shared" si="16"/>
        <v>1.7855812999999998</v>
      </c>
      <c r="H205" s="77">
        <v>12.49</v>
      </c>
      <c r="I205" s="79" t="s">
        <v>12</v>
      </c>
      <c r="J205" s="80">
        <f t="shared" si="23"/>
        <v>12490</v>
      </c>
      <c r="K205" s="77">
        <v>510.21</v>
      </c>
      <c r="L205" s="79" t="s">
        <v>66</v>
      </c>
      <c r="M205" s="76">
        <f t="shared" si="17"/>
        <v>510.21</v>
      </c>
      <c r="N205" s="77">
        <v>44.86</v>
      </c>
      <c r="O205" s="79" t="s">
        <v>66</v>
      </c>
      <c r="P205" s="76">
        <f t="shared" si="20"/>
        <v>44.86</v>
      </c>
    </row>
    <row r="206" spans="2:16">
      <c r="B206" s="89">
        <v>6</v>
      </c>
      <c r="C206" s="90" t="s">
        <v>67</v>
      </c>
      <c r="D206" s="74">
        <f t="shared" si="21"/>
        <v>150</v>
      </c>
      <c r="E206" s="91">
        <v>1.679</v>
      </c>
      <c r="F206" s="92">
        <v>5.3689999999999999E-4</v>
      </c>
      <c r="G206" s="88">
        <f t="shared" si="16"/>
        <v>1.6795369</v>
      </c>
      <c r="H206" s="77">
        <v>14.53</v>
      </c>
      <c r="I206" s="79" t="s">
        <v>12</v>
      </c>
      <c r="J206" s="80">
        <f t="shared" si="23"/>
        <v>14530</v>
      </c>
      <c r="K206" s="77">
        <v>585.86</v>
      </c>
      <c r="L206" s="79" t="s">
        <v>66</v>
      </c>
      <c r="M206" s="76">
        <f t="shared" si="17"/>
        <v>585.86</v>
      </c>
      <c r="N206" s="77">
        <v>51.79</v>
      </c>
      <c r="O206" s="79" t="s">
        <v>66</v>
      </c>
      <c r="P206" s="76">
        <f t="shared" si="20"/>
        <v>51.79</v>
      </c>
    </row>
    <row r="207" spans="2:16">
      <c r="B207" s="89">
        <v>6.5</v>
      </c>
      <c r="C207" s="90" t="s">
        <v>67</v>
      </c>
      <c r="D207" s="74">
        <f t="shared" si="21"/>
        <v>162.5</v>
      </c>
      <c r="E207" s="91">
        <v>1.589</v>
      </c>
      <c r="F207" s="92">
        <v>4.9890000000000004E-4</v>
      </c>
      <c r="G207" s="88">
        <f t="shared" si="16"/>
        <v>1.5894988999999999</v>
      </c>
      <c r="H207" s="77">
        <v>16.68</v>
      </c>
      <c r="I207" s="79" t="s">
        <v>12</v>
      </c>
      <c r="J207" s="80">
        <f t="shared" si="23"/>
        <v>16680</v>
      </c>
      <c r="K207" s="77">
        <v>660.58</v>
      </c>
      <c r="L207" s="79" t="s">
        <v>66</v>
      </c>
      <c r="M207" s="76">
        <f t="shared" si="17"/>
        <v>660.58</v>
      </c>
      <c r="N207" s="77">
        <v>59.09</v>
      </c>
      <c r="O207" s="79" t="s">
        <v>66</v>
      </c>
      <c r="P207" s="76">
        <f t="shared" si="20"/>
        <v>59.09</v>
      </c>
    </row>
    <row r="208" spans="2:16">
      <c r="B208" s="89">
        <v>7</v>
      </c>
      <c r="C208" s="90" t="s">
        <v>67</v>
      </c>
      <c r="D208" s="74">
        <f t="shared" si="21"/>
        <v>175</v>
      </c>
      <c r="E208" s="91">
        <v>1.5109999999999999</v>
      </c>
      <c r="F208" s="92">
        <v>4.662E-4</v>
      </c>
      <c r="G208" s="88">
        <f t="shared" si="16"/>
        <v>1.5114661999999999</v>
      </c>
      <c r="H208" s="77">
        <v>18.96</v>
      </c>
      <c r="I208" s="79" t="s">
        <v>12</v>
      </c>
      <c r="J208" s="80">
        <f t="shared" si="23"/>
        <v>18960</v>
      </c>
      <c r="K208" s="77">
        <v>734.76</v>
      </c>
      <c r="L208" s="79" t="s">
        <v>66</v>
      </c>
      <c r="M208" s="76">
        <f t="shared" si="17"/>
        <v>734.76</v>
      </c>
      <c r="N208" s="77">
        <v>66.72</v>
      </c>
      <c r="O208" s="79" t="s">
        <v>66</v>
      </c>
      <c r="P208" s="76">
        <f t="shared" si="20"/>
        <v>66.72</v>
      </c>
    </row>
    <row r="209" spans="2:16">
      <c r="B209" s="89">
        <v>8</v>
      </c>
      <c r="C209" s="90" t="s">
        <v>67</v>
      </c>
      <c r="D209" s="74">
        <f t="shared" si="21"/>
        <v>200</v>
      </c>
      <c r="E209" s="91">
        <v>1.383</v>
      </c>
      <c r="F209" s="92">
        <v>4.125E-4</v>
      </c>
      <c r="G209" s="88">
        <f t="shared" si="16"/>
        <v>1.3834124999999999</v>
      </c>
      <c r="H209" s="77">
        <v>23.83</v>
      </c>
      <c r="I209" s="79" t="s">
        <v>12</v>
      </c>
      <c r="J209" s="80">
        <f t="shared" si="23"/>
        <v>23830</v>
      </c>
      <c r="K209" s="77">
        <v>1.01</v>
      </c>
      <c r="L209" s="78" t="s">
        <v>12</v>
      </c>
      <c r="M209" s="80">
        <f t="shared" ref="M209:M216" si="24">K209*1000</f>
        <v>1010</v>
      </c>
      <c r="N209" s="77">
        <v>82.94</v>
      </c>
      <c r="O209" s="79" t="s">
        <v>66</v>
      </c>
      <c r="P209" s="76">
        <f t="shared" si="20"/>
        <v>82.94</v>
      </c>
    </row>
    <row r="210" spans="2:16">
      <c r="B210" s="89">
        <v>9</v>
      </c>
      <c r="C210" s="90" t="s">
        <v>67</v>
      </c>
      <c r="D210" s="74">
        <f t="shared" si="21"/>
        <v>225</v>
      </c>
      <c r="E210" s="91">
        <v>1.2829999999999999</v>
      </c>
      <c r="F210" s="92">
        <v>3.703E-4</v>
      </c>
      <c r="G210" s="88">
        <f t="shared" si="16"/>
        <v>1.2833702999999999</v>
      </c>
      <c r="H210" s="77">
        <v>29.12</v>
      </c>
      <c r="I210" s="79" t="s">
        <v>12</v>
      </c>
      <c r="J210" s="80">
        <f t="shared" si="23"/>
        <v>29120</v>
      </c>
      <c r="K210" s="77">
        <v>1.26</v>
      </c>
      <c r="L210" s="79" t="s">
        <v>12</v>
      </c>
      <c r="M210" s="80">
        <f t="shared" si="24"/>
        <v>1260</v>
      </c>
      <c r="N210" s="77">
        <v>100.3</v>
      </c>
      <c r="O210" s="79" t="s">
        <v>66</v>
      </c>
      <c r="P210" s="76">
        <f t="shared" si="20"/>
        <v>100.3</v>
      </c>
    </row>
    <row r="211" spans="2:16">
      <c r="B211" s="89">
        <v>10</v>
      </c>
      <c r="C211" s="90" t="s">
        <v>67</v>
      </c>
      <c r="D211" s="74">
        <f t="shared" si="21"/>
        <v>250</v>
      </c>
      <c r="E211" s="91">
        <v>1.2030000000000001</v>
      </c>
      <c r="F211" s="92">
        <v>3.3609999999999998E-4</v>
      </c>
      <c r="G211" s="88">
        <f t="shared" si="16"/>
        <v>1.2033361</v>
      </c>
      <c r="H211" s="77">
        <v>34.78</v>
      </c>
      <c r="I211" s="79" t="s">
        <v>12</v>
      </c>
      <c r="J211" s="80">
        <f t="shared" si="23"/>
        <v>34780</v>
      </c>
      <c r="K211" s="77">
        <v>1.49</v>
      </c>
      <c r="L211" s="79" t="s">
        <v>12</v>
      </c>
      <c r="M211" s="80">
        <f t="shared" si="24"/>
        <v>1490</v>
      </c>
      <c r="N211" s="77">
        <v>118.68</v>
      </c>
      <c r="O211" s="79" t="s">
        <v>66</v>
      </c>
      <c r="P211" s="76">
        <f t="shared" si="20"/>
        <v>118.68</v>
      </c>
    </row>
    <row r="212" spans="2:16">
      <c r="B212" s="89">
        <v>11</v>
      </c>
      <c r="C212" s="90" t="s">
        <v>67</v>
      </c>
      <c r="D212" s="74">
        <f t="shared" si="21"/>
        <v>275</v>
      </c>
      <c r="E212" s="91">
        <v>1.1359999999999999</v>
      </c>
      <c r="F212" s="92">
        <v>3.079E-4</v>
      </c>
      <c r="G212" s="88">
        <f t="shared" si="16"/>
        <v>1.1363078999999998</v>
      </c>
      <c r="H212" s="77">
        <v>40.81</v>
      </c>
      <c r="I212" s="79" t="s">
        <v>12</v>
      </c>
      <c r="J212" s="80">
        <f t="shared" si="23"/>
        <v>40810</v>
      </c>
      <c r="K212" s="77">
        <v>1.72</v>
      </c>
      <c r="L212" s="79" t="s">
        <v>12</v>
      </c>
      <c r="M212" s="80">
        <f t="shared" si="24"/>
        <v>1720</v>
      </c>
      <c r="N212" s="77">
        <v>137.96</v>
      </c>
      <c r="O212" s="79" t="s">
        <v>66</v>
      </c>
      <c r="P212" s="76">
        <f t="shared" si="20"/>
        <v>137.96</v>
      </c>
    </row>
    <row r="213" spans="2:16">
      <c r="B213" s="89">
        <v>12</v>
      </c>
      <c r="C213" s="90" t="s">
        <v>67</v>
      </c>
      <c r="D213" s="74">
        <f t="shared" si="21"/>
        <v>300</v>
      </c>
      <c r="E213" s="91">
        <v>1.081</v>
      </c>
      <c r="F213" s="92">
        <v>2.8430000000000003E-4</v>
      </c>
      <c r="G213" s="88">
        <f t="shared" ref="G213:G228" si="25">E213+F213</f>
        <v>1.0812842999999999</v>
      </c>
      <c r="H213" s="77">
        <v>47.16</v>
      </c>
      <c r="I213" s="79" t="s">
        <v>12</v>
      </c>
      <c r="J213" s="80">
        <f t="shared" si="23"/>
        <v>47160</v>
      </c>
      <c r="K213" s="77">
        <v>1.94</v>
      </c>
      <c r="L213" s="79" t="s">
        <v>12</v>
      </c>
      <c r="M213" s="80">
        <f t="shared" si="24"/>
        <v>1940</v>
      </c>
      <c r="N213" s="77">
        <v>158.05000000000001</v>
      </c>
      <c r="O213" s="79" t="s">
        <v>66</v>
      </c>
      <c r="P213" s="76">
        <f t="shared" si="20"/>
        <v>158.05000000000001</v>
      </c>
    </row>
    <row r="214" spans="2:16">
      <c r="B214" s="89">
        <v>13</v>
      </c>
      <c r="C214" s="90" t="s">
        <v>67</v>
      </c>
      <c r="D214" s="74">
        <f t="shared" si="21"/>
        <v>325</v>
      </c>
      <c r="E214" s="91">
        <v>1.034</v>
      </c>
      <c r="F214" s="92">
        <v>2.6410000000000002E-4</v>
      </c>
      <c r="G214" s="88">
        <f t="shared" si="25"/>
        <v>1.0342641000000001</v>
      </c>
      <c r="H214" s="77">
        <v>53.82</v>
      </c>
      <c r="I214" s="79" t="s">
        <v>12</v>
      </c>
      <c r="J214" s="80">
        <f t="shared" si="23"/>
        <v>53820</v>
      </c>
      <c r="K214" s="77">
        <v>2.15</v>
      </c>
      <c r="L214" s="79" t="s">
        <v>12</v>
      </c>
      <c r="M214" s="80">
        <f t="shared" si="24"/>
        <v>2150</v>
      </c>
      <c r="N214" s="77">
        <v>178.86</v>
      </c>
      <c r="O214" s="79" t="s">
        <v>66</v>
      </c>
      <c r="P214" s="76">
        <f t="shared" si="20"/>
        <v>178.86</v>
      </c>
    </row>
    <row r="215" spans="2:16">
      <c r="B215" s="89">
        <v>14</v>
      </c>
      <c r="C215" s="90" t="s">
        <v>67</v>
      </c>
      <c r="D215" s="74">
        <f t="shared" si="21"/>
        <v>350</v>
      </c>
      <c r="E215" s="91">
        <v>0.99419999999999997</v>
      </c>
      <c r="F215" s="92">
        <v>2.4669999999999998E-4</v>
      </c>
      <c r="G215" s="88">
        <f t="shared" si="25"/>
        <v>0.99444670000000002</v>
      </c>
      <c r="H215" s="77">
        <v>60.77</v>
      </c>
      <c r="I215" s="79" t="s">
        <v>12</v>
      </c>
      <c r="J215" s="80">
        <f t="shared" si="23"/>
        <v>60770</v>
      </c>
      <c r="K215" s="77">
        <v>2.37</v>
      </c>
      <c r="L215" s="79" t="s">
        <v>12</v>
      </c>
      <c r="M215" s="80">
        <f t="shared" si="24"/>
        <v>2370</v>
      </c>
      <c r="N215" s="77">
        <v>200.31</v>
      </c>
      <c r="O215" s="79" t="s">
        <v>66</v>
      </c>
      <c r="P215" s="76">
        <f t="shared" si="20"/>
        <v>200.31</v>
      </c>
    </row>
    <row r="216" spans="2:16">
      <c r="B216" s="89">
        <v>15</v>
      </c>
      <c r="C216" s="90" t="s">
        <v>67</v>
      </c>
      <c r="D216" s="74">
        <f t="shared" si="21"/>
        <v>375</v>
      </c>
      <c r="E216" s="91">
        <v>0.95940000000000003</v>
      </c>
      <c r="F216" s="92">
        <v>2.3149999999999999E-4</v>
      </c>
      <c r="G216" s="88">
        <f t="shared" si="25"/>
        <v>0.95963150000000008</v>
      </c>
      <c r="H216" s="77">
        <v>67.98</v>
      </c>
      <c r="I216" s="79" t="s">
        <v>12</v>
      </c>
      <c r="J216" s="80">
        <f t="shared" si="23"/>
        <v>67980</v>
      </c>
      <c r="K216" s="77">
        <v>2.58</v>
      </c>
      <c r="L216" s="79" t="s">
        <v>12</v>
      </c>
      <c r="M216" s="80">
        <f t="shared" si="24"/>
        <v>2580</v>
      </c>
      <c r="N216" s="77">
        <v>222.33</v>
      </c>
      <c r="O216" s="79" t="s">
        <v>66</v>
      </c>
      <c r="P216" s="76">
        <f t="shared" si="20"/>
        <v>222.33</v>
      </c>
    </row>
    <row r="217" spans="2:16">
      <c r="B217" s="89">
        <v>16</v>
      </c>
      <c r="C217" s="90" t="s">
        <v>67</v>
      </c>
      <c r="D217" s="74">
        <f t="shared" si="21"/>
        <v>400</v>
      </c>
      <c r="E217" s="91">
        <v>0.92910000000000004</v>
      </c>
      <c r="F217" s="92">
        <v>2.1809999999999999E-4</v>
      </c>
      <c r="G217" s="88">
        <f t="shared" si="25"/>
        <v>0.92931810000000004</v>
      </c>
      <c r="H217" s="77">
        <v>75.44</v>
      </c>
      <c r="I217" s="79" t="s">
        <v>12</v>
      </c>
      <c r="J217" s="80">
        <f t="shared" si="23"/>
        <v>75440</v>
      </c>
      <c r="K217" s="77">
        <v>2.79</v>
      </c>
      <c r="L217" s="79" t="s">
        <v>12</v>
      </c>
      <c r="M217" s="80">
        <f>K217*1000</f>
        <v>2790</v>
      </c>
      <c r="N217" s="77">
        <v>244.85</v>
      </c>
      <c r="O217" s="79" t="s">
        <v>66</v>
      </c>
      <c r="P217" s="76">
        <f t="shared" si="20"/>
        <v>244.85</v>
      </c>
    </row>
    <row r="218" spans="2:16">
      <c r="B218" s="89">
        <v>17</v>
      </c>
      <c r="C218" s="90" t="s">
        <v>67</v>
      </c>
      <c r="D218" s="74">
        <f t="shared" si="21"/>
        <v>425</v>
      </c>
      <c r="E218" s="91">
        <v>0.90239999999999998</v>
      </c>
      <c r="F218" s="92">
        <v>2.063E-4</v>
      </c>
      <c r="G218" s="88">
        <f t="shared" si="25"/>
        <v>0.90260629999999997</v>
      </c>
      <c r="H218" s="77">
        <v>83.13</v>
      </c>
      <c r="I218" s="79" t="s">
        <v>12</v>
      </c>
      <c r="J218" s="80">
        <f t="shared" si="23"/>
        <v>83130</v>
      </c>
      <c r="K218" s="77">
        <v>2.99</v>
      </c>
      <c r="L218" s="79" t="s">
        <v>12</v>
      </c>
      <c r="M218" s="80">
        <f t="shared" ref="M218:M228" si="26">K218*1000</f>
        <v>2990</v>
      </c>
      <c r="N218" s="77">
        <v>267.82</v>
      </c>
      <c r="O218" s="79" t="s">
        <v>66</v>
      </c>
      <c r="P218" s="76">
        <f t="shared" si="20"/>
        <v>267.82</v>
      </c>
    </row>
    <row r="219" spans="2:16">
      <c r="B219" s="89">
        <v>18</v>
      </c>
      <c r="C219" s="90" t="s">
        <v>67</v>
      </c>
      <c r="D219" s="74">
        <f t="shared" si="21"/>
        <v>450</v>
      </c>
      <c r="E219" s="91">
        <v>0.87870000000000004</v>
      </c>
      <c r="F219" s="92">
        <v>1.9570000000000001E-4</v>
      </c>
      <c r="G219" s="88">
        <f t="shared" si="25"/>
        <v>0.87889570000000006</v>
      </c>
      <c r="H219" s="77">
        <v>91.04</v>
      </c>
      <c r="I219" s="79" t="s">
        <v>12</v>
      </c>
      <c r="J219" s="80">
        <f t="shared" si="23"/>
        <v>91040</v>
      </c>
      <c r="K219" s="77">
        <v>3.19</v>
      </c>
      <c r="L219" s="79" t="s">
        <v>12</v>
      </c>
      <c r="M219" s="80">
        <f t="shared" si="26"/>
        <v>3190</v>
      </c>
      <c r="N219" s="77">
        <v>291.19</v>
      </c>
      <c r="O219" s="79" t="s">
        <v>66</v>
      </c>
      <c r="P219" s="76">
        <f t="shared" si="20"/>
        <v>291.19</v>
      </c>
    </row>
    <row r="220" spans="2:16">
      <c r="B220" s="89">
        <v>20</v>
      </c>
      <c r="C220" s="90" t="s">
        <v>67</v>
      </c>
      <c r="D220" s="74">
        <f t="shared" si="21"/>
        <v>500</v>
      </c>
      <c r="E220" s="91">
        <v>0.8387</v>
      </c>
      <c r="F220" s="92">
        <v>1.7760000000000001E-4</v>
      </c>
      <c r="G220" s="88">
        <f t="shared" si="25"/>
        <v>0.8388776</v>
      </c>
      <c r="H220" s="77">
        <v>107.44</v>
      </c>
      <c r="I220" s="79" t="s">
        <v>12</v>
      </c>
      <c r="J220" s="80">
        <f t="shared" si="23"/>
        <v>107440</v>
      </c>
      <c r="K220" s="77">
        <v>3.95</v>
      </c>
      <c r="L220" s="79" t="s">
        <v>12</v>
      </c>
      <c r="M220" s="80">
        <f t="shared" si="26"/>
        <v>3950</v>
      </c>
      <c r="N220" s="77">
        <v>338.94</v>
      </c>
      <c r="O220" s="79" t="s">
        <v>66</v>
      </c>
      <c r="P220" s="76">
        <f t="shared" si="20"/>
        <v>338.94</v>
      </c>
    </row>
    <row r="221" spans="2:16">
      <c r="B221" s="89">
        <v>22.5</v>
      </c>
      <c r="C221" s="90" t="s">
        <v>67</v>
      </c>
      <c r="D221" s="74">
        <f t="shared" si="21"/>
        <v>562.5</v>
      </c>
      <c r="E221" s="91">
        <v>0.79920000000000002</v>
      </c>
      <c r="F221" s="92">
        <v>1.593E-4</v>
      </c>
      <c r="G221" s="88">
        <f t="shared" si="25"/>
        <v>0.79935929999999999</v>
      </c>
      <c r="H221" s="77">
        <v>128.94999999999999</v>
      </c>
      <c r="I221" s="79" t="s">
        <v>12</v>
      </c>
      <c r="J221" s="80">
        <f t="shared" si="23"/>
        <v>128949.99999999999</v>
      </c>
      <c r="K221" s="77">
        <v>4.99</v>
      </c>
      <c r="L221" s="79" t="s">
        <v>12</v>
      </c>
      <c r="M221" s="80">
        <f t="shared" si="26"/>
        <v>4990</v>
      </c>
      <c r="N221" s="77">
        <v>400.13</v>
      </c>
      <c r="O221" s="79" t="s">
        <v>66</v>
      </c>
      <c r="P221" s="76">
        <f t="shared" si="20"/>
        <v>400.13</v>
      </c>
    </row>
    <row r="222" spans="2:16">
      <c r="B222" s="89">
        <v>25</v>
      </c>
      <c r="C222" s="90" t="s">
        <v>67</v>
      </c>
      <c r="D222" s="74">
        <f t="shared" si="21"/>
        <v>625</v>
      </c>
      <c r="E222" s="91">
        <v>0.76819999999999999</v>
      </c>
      <c r="F222" s="92">
        <v>1.4449999999999999E-4</v>
      </c>
      <c r="G222" s="88">
        <f t="shared" si="25"/>
        <v>0.76834449999999999</v>
      </c>
      <c r="H222" s="77">
        <v>151.41999999999999</v>
      </c>
      <c r="I222" s="79" t="s">
        <v>12</v>
      </c>
      <c r="J222" s="80">
        <f t="shared" si="23"/>
        <v>151420</v>
      </c>
      <c r="K222" s="77">
        <v>5.91</v>
      </c>
      <c r="L222" s="79" t="s">
        <v>12</v>
      </c>
      <c r="M222" s="80">
        <f t="shared" si="26"/>
        <v>5910</v>
      </c>
      <c r="N222" s="77">
        <v>462.52</v>
      </c>
      <c r="O222" s="79" t="s">
        <v>66</v>
      </c>
      <c r="P222" s="76">
        <f t="shared" si="20"/>
        <v>462.52</v>
      </c>
    </row>
    <row r="223" spans="2:16">
      <c r="B223" s="89">
        <v>27.5</v>
      </c>
      <c r="C223" s="90" t="s">
        <v>67</v>
      </c>
      <c r="D223" s="74">
        <f t="shared" si="21"/>
        <v>687.5</v>
      </c>
      <c r="E223" s="91">
        <v>0.74319999999999997</v>
      </c>
      <c r="F223" s="92">
        <v>1.3229999999999999E-4</v>
      </c>
      <c r="G223" s="88">
        <f t="shared" si="25"/>
        <v>0.74333229999999995</v>
      </c>
      <c r="H223" s="77">
        <v>174.72</v>
      </c>
      <c r="I223" s="79" t="s">
        <v>12</v>
      </c>
      <c r="J223" s="80">
        <f t="shared" si="23"/>
        <v>174720</v>
      </c>
      <c r="K223" s="77">
        <v>6.77</v>
      </c>
      <c r="L223" s="79" t="s">
        <v>12</v>
      </c>
      <c r="M223" s="80">
        <f t="shared" si="26"/>
        <v>6770</v>
      </c>
      <c r="N223" s="77">
        <v>525.69000000000005</v>
      </c>
      <c r="O223" s="79" t="s">
        <v>66</v>
      </c>
      <c r="P223" s="76">
        <f t="shared" si="20"/>
        <v>525.69000000000005</v>
      </c>
    </row>
    <row r="224" spans="2:16">
      <c r="B224" s="89">
        <v>30</v>
      </c>
      <c r="C224" s="90" t="s">
        <v>67</v>
      </c>
      <c r="D224" s="74">
        <f t="shared" si="21"/>
        <v>750</v>
      </c>
      <c r="E224" s="91">
        <v>0.72289999999999999</v>
      </c>
      <c r="F224" s="92">
        <v>1.2210000000000001E-4</v>
      </c>
      <c r="G224" s="88">
        <f t="shared" si="25"/>
        <v>0.7230221</v>
      </c>
      <c r="H224" s="77">
        <v>198.74</v>
      </c>
      <c r="I224" s="79" t="s">
        <v>12</v>
      </c>
      <c r="J224" s="80">
        <f t="shared" si="23"/>
        <v>198740</v>
      </c>
      <c r="K224" s="77">
        <v>7.57</v>
      </c>
      <c r="L224" s="79" t="s">
        <v>12</v>
      </c>
      <c r="M224" s="80">
        <f t="shared" si="26"/>
        <v>7570</v>
      </c>
      <c r="N224" s="77">
        <v>589.34</v>
      </c>
      <c r="O224" s="79" t="s">
        <v>66</v>
      </c>
      <c r="P224" s="76">
        <f t="shared" si="20"/>
        <v>589.34</v>
      </c>
    </row>
    <row r="225" spans="1:16">
      <c r="B225" s="89">
        <v>32.5</v>
      </c>
      <c r="C225" s="90" t="s">
        <v>67</v>
      </c>
      <c r="D225" s="74">
        <f t="shared" si="21"/>
        <v>812.5</v>
      </c>
      <c r="E225" s="91">
        <v>0.70609999999999995</v>
      </c>
      <c r="F225" s="92">
        <v>1.1340000000000001E-4</v>
      </c>
      <c r="G225" s="88">
        <f t="shared" si="25"/>
        <v>0.70621339999999999</v>
      </c>
      <c r="H225" s="77">
        <v>223.39</v>
      </c>
      <c r="I225" s="79" t="s">
        <v>12</v>
      </c>
      <c r="J225" s="80">
        <f t="shared" si="23"/>
        <v>223390</v>
      </c>
      <c r="K225" s="77">
        <v>8.34</v>
      </c>
      <c r="L225" s="79" t="s">
        <v>12</v>
      </c>
      <c r="M225" s="80">
        <f t="shared" si="26"/>
        <v>8340</v>
      </c>
      <c r="N225" s="77">
        <v>653.22</v>
      </c>
      <c r="O225" s="79" t="s">
        <v>66</v>
      </c>
      <c r="P225" s="76">
        <f t="shared" si="20"/>
        <v>653.22</v>
      </c>
    </row>
    <row r="226" spans="1:16">
      <c r="B226" s="89">
        <v>35</v>
      </c>
      <c r="C226" s="90" t="s">
        <v>67</v>
      </c>
      <c r="D226" s="74">
        <f t="shared" si="21"/>
        <v>875</v>
      </c>
      <c r="E226" s="91">
        <v>0.69210000000000005</v>
      </c>
      <c r="F226" s="92">
        <v>1.058E-4</v>
      </c>
      <c r="G226" s="88">
        <f t="shared" si="25"/>
        <v>0.69220580000000009</v>
      </c>
      <c r="H226" s="77">
        <v>248.57</v>
      </c>
      <c r="I226" s="79" t="s">
        <v>12</v>
      </c>
      <c r="J226" s="80">
        <f t="shared" si="23"/>
        <v>248570</v>
      </c>
      <c r="K226" s="77">
        <v>9.07</v>
      </c>
      <c r="L226" s="79" t="s">
        <v>12</v>
      </c>
      <c r="M226" s="80">
        <f t="shared" si="26"/>
        <v>9070</v>
      </c>
      <c r="N226" s="77">
        <v>717.12</v>
      </c>
      <c r="O226" s="79" t="s">
        <v>66</v>
      </c>
      <c r="P226" s="76">
        <f t="shared" si="20"/>
        <v>717.12</v>
      </c>
    </row>
    <row r="227" spans="1:16">
      <c r="B227" s="89">
        <v>37.5</v>
      </c>
      <c r="C227" s="90" t="s">
        <v>67</v>
      </c>
      <c r="D227" s="74">
        <f t="shared" si="21"/>
        <v>937.5</v>
      </c>
      <c r="E227" s="91">
        <v>0.68030000000000002</v>
      </c>
      <c r="F227" s="92">
        <v>9.9290000000000007E-5</v>
      </c>
      <c r="G227" s="88">
        <f t="shared" si="25"/>
        <v>0.68039928999999999</v>
      </c>
      <c r="H227" s="77">
        <v>274.23</v>
      </c>
      <c r="I227" s="79" t="s">
        <v>12</v>
      </c>
      <c r="J227" s="80">
        <f t="shared" si="23"/>
        <v>274230</v>
      </c>
      <c r="K227" s="77">
        <v>9.77</v>
      </c>
      <c r="L227" s="79" t="s">
        <v>12</v>
      </c>
      <c r="M227" s="80">
        <f t="shared" si="26"/>
        <v>9770</v>
      </c>
      <c r="N227" s="77">
        <v>780.9</v>
      </c>
      <c r="O227" s="79" t="s">
        <v>66</v>
      </c>
      <c r="P227" s="76">
        <f t="shared" si="20"/>
        <v>780.9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1"/>
        <v>1000</v>
      </c>
      <c r="E228" s="91">
        <v>0.67030000000000001</v>
      </c>
      <c r="F228" s="92">
        <v>9.3529999999999994E-5</v>
      </c>
      <c r="G228" s="88">
        <f t="shared" si="25"/>
        <v>0.67039353000000002</v>
      </c>
      <c r="H228" s="77">
        <v>300.3</v>
      </c>
      <c r="I228" s="79" t="s">
        <v>12</v>
      </c>
      <c r="J228" s="80">
        <f t="shared" si="23"/>
        <v>300300</v>
      </c>
      <c r="K228" s="77">
        <v>10.44</v>
      </c>
      <c r="L228" s="79" t="s">
        <v>12</v>
      </c>
      <c r="M228" s="80">
        <f t="shared" si="26"/>
        <v>10440</v>
      </c>
      <c r="N228" s="77">
        <v>844.42</v>
      </c>
      <c r="O228" s="79" t="s">
        <v>66</v>
      </c>
      <c r="P228" s="76">
        <f t="shared" si="20"/>
        <v>844.42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srim40Ar_Mylar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90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105</v>
      </c>
      <c r="P6" s="137" t="s">
        <v>107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91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103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82</v>
      </c>
      <c r="F13" s="49"/>
      <c r="G13" s="50"/>
      <c r="H13" s="50"/>
      <c r="I13" s="51"/>
      <c r="J13" s="4">
        <v>8</v>
      </c>
      <c r="K13" s="52">
        <v>7.9140000000000002E-2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240</v>
      </c>
      <c r="C14" s="102"/>
      <c r="D14" s="21" t="s">
        <v>241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242</v>
      </c>
      <c r="C15" s="103"/>
      <c r="D15" s="101" t="s">
        <v>243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98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8" t="s">
        <v>59</v>
      </c>
      <c r="F18" s="189"/>
      <c r="G18" s="190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0.1467</v>
      </c>
      <c r="F20" s="87">
        <v>1.57</v>
      </c>
      <c r="G20" s="88">
        <f>E20+F20</f>
        <v>1.7167000000000001</v>
      </c>
      <c r="H20" s="84">
        <v>26</v>
      </c>
      <c r="I20" s="85" t="s">
        <v>64</v>
      </c>
      <c r="J20" s="97">
        <f>H20/1000/10</f>
        <v>2.5999999999999999E-3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0.15559999999999999</v>
      </c>
      <c r="F21" s="92">
        <v>1.6479999999999999</v>
      </c>
      <c r="G21" s="88">
        <f t="shared" ref="G21:G84" si="3">E21+F21</f>
        <v>1.8035999999999999</v>
      </c>
      <c r="H21" s="89">
        <v>28</v>
      </c>
      <c r="I21" s="90" t="s">
        <v>64</v>
      </c>
      <c r="J21" s="74">
        <f t="shared" ref="J21:J84" si="4">H21/1000/10</f>
        <v>2.8E-3</v>
      </c>
      <c r="K21" s="89">
        <v>10</v>
      </c>
      <c r="L21" s="90" t="s">
        <v>64</v>
      </c>
      <c r="M21" s="74">
        <f t="shared" si="0"/>
        <v>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0.16400000000000001</v>
      </c>
      <c r="F22" s="92">
        <v>1.7190000000000001</v>
      </c>
      <c r="G22" s="88">
        <f t="shared" si="3"/>
        <v>1.883</v>
      </c>
      <c r="H22" s="89">
        <v>29</v>
      </c>
      <c r="I22" s="90" t="s">
        <v>64</v>
      </c>
      <c r="J22" s="74">
        <f t="shared" si="4"/>
        <v>2.9000000000000002E-3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0.17199999999999999</v>
      </c>
      <c r="F23" s="92">
        <v>1.784</v>
      </c>
      <c r="G23" s="88">
        <f t="shared" si="3"/>
        <v>1.956</v>
      </c>
      <c r="H23" s="89">
        <v>31</v>
      </c>
      <c r="I23" s="90" t="s">
        <v>64</v>
      </c>
      <c r="J23" s="74">
        <f t="shared" si="4"/>
        <v>3.0999999999999999E-3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0.1797</v>
      </c>
      <c r="F24" s="92">
        <v>1.845</v>
      </c>
      <c r="G24" s="88">
        <f t="shared" si="3"/>
        <v>2.0247000000000002</v>
      </c>
      <c r="H24" s="89">
        <v>32</v>
      </c>
      <c r="I24" s="90" t="s">
        <v>64</v>
      </c>
      <c r="J24" s="74">
        <f t="shared" si="4"/>
        <v>3.2000000000000002E-3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0.187</v>
      </c>
      <c r="F25" s="92">
        <v>1.901</v>
      </c>
      <c r="G25" s="88">
        <f t="shared" si="3"/>
        <v>2.0880000000000001</v>
      </c>
      <c r="H25" s="89">
        <v>33</v>
      </c>
      <c r="I25" s="90" t="s">
        <v>64</v>
      </c>
      <c r="J25" s="74">
        <f t="shared" si="4"/>
        <v>3.3E-3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0.19409999999999999</v>
      </c>
      <c r="F26" s="92">
        <v>1.954</v>
      </c>
      <c r="G26" s="88">
        <f t="shared" si="3"/>
        <v>2.1480999999999999</v>
      </c>
      <c r="H26" s="89">
        <v>35</v>
      </c>
      <c r="I26" s="90" t="s">
        <v>64</v>
      </c>
      <c r="J26" s="74">
        <f t="shared" si="4"/>
        <v>3.5000000000000005E-3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0.20749999999999999</v>
      </c>
      <c r="F27" s="92">
        <v>2.0510000000000002</v>
      </c>
      <c r="G27" s="88">
        <f t="shared" si="3"/>
        <v>2.2585000000000002</v>
      </c>
      <c r="H27" s="89">
        <v>37</v>
      </c>
      <c r="I27" s="90" t="s">
        <v>64</v>
      </c>
      <c r="J27" s="74">
        <f t="shared" si="4"/>
        <v>3.6999999999999997E-3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0.22009999999999999</v>
      </c>
      <c r="F28" s="92">
        <v>2.1379999999999999</v>
      </c>
      <c r="G28" s="88">
        <f t="shared" si="3"/>
        <v>2.3580999999999999</v>
      </c>
      <c r="H28" s="89">
        <v>40</v>
      </c>
      <c r="I28" s="90" t="s">
        <v>64</v>
      </c>
      <c r="J28" s="74">
        <f t="shared" si="4"/>
        <v>4.0000000000000001E-3</v>
      </c>
      <c r="K28" s="89">
        <v>14</v>
      </c>
      <c r="L28" s="90" t="s">
        <v>64</v>
      </c>
      <c r="M28" s="74">
        <f t="shared" si="0"/>
        <v>1.4E-3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0.23200000000000001</v>
      </c>
      <c r="F29" s="92">
        <v>2.2160000000000002</v>
      </c>
      <c r="G29" s="88">
        <f t="shared" si="3"/>
        <v>2.4480000000000004</v>
      </c>
      <c r="H29" s="89">
        <v>42</v>
      </c>
      <c r="I29" s="90" t="s">
        <v>64</v>
      </c>
      <c r="J29" s="74">
        <f t="shared" si="4"/>
        <v>4.2000000000000006E-3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0.24329999999999999</v>
      </c>
      <c r="F30" s="92">
        <v>2.2879999999999998</v>
      </c>
      <c r="G30" s="88">
        <f t="shared" si="3"/>
        <v>2.5312999999999999</v>
      </c>
      <c r="H30" s="89">
        <v>45</v>
      </c>
      <c r="I30" s="90" t="s">
        <v>64</v>
      </c>
      <c r="J30" s="74">
        <f t="shared" si="4"/>
        <v>4.4999999999999997E-3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0.25409999999999999</v>
      </c>
      <c r="F31" s="92">
        <v>2.3530000000000002</v>
      </c>
      <c r="G31" s="88">
        <f t="shared" si="3"/>
        <v>2.6071</v>
      </c>
      <c r="H31" s="89">
        <v>47</v>
      </c>
      <c r="I31" s="90" t="s">
        <v>64</v>
      </c>
      <c r="J31" s="74">
        <f t="shared" si="4"/>
        <v>4.7000000000000002E-3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0.26450000000000001</v>
      </c>
      <c r="F32" s="92">
        <v>2.4140000000000001</v>
      </c>
      <c r="G32" s="88">
        <f t="shared" si="3"/>
        <v>2.6785000000000001</v>
      </c>
      <c r="H32" s="89">
        <v>49</v>
      </c>
      <c r="I32" s="90" t="s">
        <v>64</v>
      </c>
      <c r="J32" s="74">
        <f t="shared" si="4"/>
        <v>4.8999999999999998E-3</v>
      </c>
      <c r="K32" s="89">
        <v>17</v>
      </c>
      <c r="L32" s="90" t="s">
        <v>64</v>
      </c>
      <c r="M32" s="74">
        <f t="shared" si="0"/>
        <v>1.7000000000000001E-3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0.27450000000000002</v>
      </c>
      <c r="F33" s="92">
        <v>2.4700000000000002</v>
      </c>
      <c r="G33" s="88">
        <f t="shared" si="3"/>
        <v>2.7445000000000004</v>
      </c>
      <c r="H33" s="89">
        <v>51</v>
      </c>
      <c r="I33" s="90" t="s">
        <v>64</v>
      </c>
      <c r="J33" s="74">
        <f t="shared" si="4"/>
        <v>5.0999999999999995E-3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0.28410000000000002</v>
      </c>
      <c r="F34" s="92">
        <v>2.5230000000000001</v>
      </c>
      <c r="G34" s="88">
        <f t="shared" si="3"/>
        <v>2.8071000000000002</v>
      </c>
      <c r="H34" s="89">
        <v>53</v>
      </c>
      <c r="I34" s="90" t="s">
        <v>64</v>
      </c>
      <c r="J34" s="74">
        <f t="shared" si="4"/>
        <v>5.3E-3</v>
      </c>
      <c r="K34" s="89">
        <v>18</v>
      </c>
      <c r="L34" s="90" t="s">
        <v>64</v>
      </c>
      <c r="M34" s="74">
        <f t="shared" si="0"/>
        <v>1.8E-3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0.29339999999999999</v>
      </c>
      <c r="F35" s="92">
        <v>2.5710000000000002</v>
      </c>
      <c r="G35" s="88">
        <f t="shared" si="3"/>
        <v>2.8644000000000003</v>
      </c>
      <c r="H35" s="89">
        <v>55</v>
      </c>
      <c r="I35" s="90" t="s">
        <v>64</v>
      </c>
      <c r="J35" s="74">
        <f t="shared" si="4"/>
        <v>5.4999999999999997E-3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0.30249999999999999</v>
      </c>
      <c r="F36" s="92">
        <v>2.617</v>
      </c>
      <c r="G36" s="88">
        <f t="shared" si="3"/>
        <v>2.9195000000000002</v>
      </c>
      <c r="H36" s="89">
        <v>57</v>
      </c>
      <c r="I36" s="90" t="s">
        <v>64</v>
      </c>
      <c r="J36" s="74">
        <f t="shared" si="4"/>
        <v>5.7000000000000002E-3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0.31119999999999998</v>
      </c>
      <c r="F37" s="92">
        <v>2.66</v>
      </c>
      <c r="G37" s="88">
        <f t="shared" si="3"/>
        <v>2.9712000000000001</v>
      </c>
      <c r="H37" s="89">
        <v>59</v>
      </c>
      <c r="I37" s="90" t="s">
        <v>64</v>
      </c>
      <c r="J37" s="74">
        <f t="shared" si="4"/>
        <v>5.8999999999999999E-3</v>
      </c>
      <c r="K37" s="89">
        <v>20</v>
      </c>
      <c r="L37" s="90" t="s">
        <v>64</v>
      </c>
      <c r="M37" s="74">
        <f t="shared" si="0"/>
        <v>2E-3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0.3281</v>
      </c>
      <c r="F38" s="92">
        <v>2.74</v>
      </c>
      <c r="G38" s="88">
        <f t="shared" si="3"/>
        <v>3.0681000000000003</v>
      </c>
      <c r="H38" s="89">
        <v>63</v>
      </c>
      <c r="I38" s="90" t="s">
        <v>64</v>
      </c>
      <c r="J38" s="74">
        <f t="shared" si="4"/>
        <v>6.3E-3</v>
      </c>
      <c r="K38" s="89">
        <v>21</v>
      </c>
      <c r="L38" s="90" t="s">
        <v>64</v>
      </c>
      <c r="M38" s="74">
        <f t="shared" si="0"/>
        <v>2.1000000000000003E-3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0.34799999999999998</v>
      </c>
      <c r="F39" s="92">
        <v>2.827</v>
      </c>
      <c r="G39" s="88">
        <f t="shared" si="3"/>
        <v>3.1749999999999998</v>
      </c>
      <c r="H39" s="89">
        <v>68</v>
      </c>
      <c r="I39" s="90" t="s">
        <v>64</v>
      </c>
      <c r="J39" s="74">
        <f t="shared" si="4"/>
        <v>6.8000000000000005E-3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0.36680000000000001</v>
      </c>
      <c r="F40" s="92">
        <v>2.9039999999999999</v>
      </c>
      <c r="G40" s="88">
        <f t="shared" si="3"/>
        <v>3.2707999999999999</v>
      </c>
      <c r="H40" s="89">
        <v>73</v>
      </c>
      <c r="I40" s="90" t="s">
        <v>64</v>
      </c>
      <c r="J40" s="74">
        <f t="shared" si="4"/>
        <v>7.2999999999999992E-3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0.38469999999999999</v>
      </c>
      <c r="F41" s="92">
        <v>2.9729999999999999</v>
      </c>
      <c r="G41" s="88">
        <f t="shared" si="3"/>
        <v>3.3576999999999999</v>
      </c>
      <c r="H41" s="89">
        <v>77</v>
      </c>
      <c r="I41" s="90" t="s">
        <v>64</v>
      </c>
      <c r="J41" s="74">
        <f t="shared" si="4"/>
        <v>7.7000000000000002E-3</v>
      </c>
      <c r="K41" s="89">
        <v>25</v>
      </c>
      <c r="L41" s="90" t="s">
        <v>64</v>
      </c>
      <c r="M41" s="74">
        <f t="shared" si="0"/>
        <v>2.5000000000000001E-3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0.40179999999999999</v>
      </c>
      <c r="F42" s="92">
        <v>3.0350000000000001</v>
      </c>
      <c r="G42" s="88">
        <f t="shared" si="3"/>
        <v>3.4368000000000003</v>
      </c>
      <c r="H42" s="89">
        <v>82</v>
      </c>
      <c r="I42" s="90" t="s">
        <v>64</v>
      </c>
      <c r="J42" s="74">
        <f t="shared" si="4"/>
        <v>8.2000000000000007E-3</v>
      </c>
      <c r="K42" s="89">
        <v>26</v>
      </c>
      <c r="L42" s="90" t="s">
        <v>64</v>
      </c>
      <c r="M42" s="74">
        <f t="shared" si="0"/>
        <v>2.5999999999999999E-3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0.41820000000000002</v>
      </c>
      <c r="F43" s="92">
        <v>3.09</v>
      </c>
      <c r="G43" s="88">
        <f t="shared" si="3"/>
        <v>3.5082</v>
      </c>
      <c r="H43" s="89">
        <v>86</v>
      </c>
      <c r="I43" s="90" t="s">
        <v>64</v>
      </c>
      <c r="J43" s="74">
        <f t="shared" si="4"/>
        <v>8.6E-3</v>
      </c>
      <c r="K43" s="89">
        <v>27</v>
      </c>
      <c r="L43" s="90" t="s">
        <v>64</v>
      </c>
      <c r="M43" s="74">
        <f t="shared" si="0"/>
        <v>2.7000000000000001E-3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0.434</v>
      </c>
      <c r="F44" s="92">
        <v>3.141</v>
      </c>
      <c r="G44" s="88">
        <f t="shared" si="3"/>
        <v>3.5750000000000002</v>
      </c>
      <c r="H44" s="89">
        <v>90</v>
      </c>
      <c r="I44" s="90" t="s">
        <v>64</v>
      </c>
      <c r="J44" s="74">
        <f t="shared" si="4"/>
        <v>8.9999999999999993E-3</v>
      </c>
      <c r="K44" s="89">
        <v>29</v>
      </c>
      <c r="L44" s="90" t="s">
        <v>64</v>
      </c>
      <c r="M44" s="74">
        <f t="shared" si="0"/>
        <v>2.9000000000000002E-3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0.44919999999999999</v>
      </c>
      <c r="F45" s="92">
        <v>3.1869999999999998</v>
      </c>
      <c r="G45" s="88">
        <f t="shared" si="3"/>
        <v>3.6361999999999997</v>
      </c>
      <c r="H45" s="89">
        <v>94</v>
      </c>
      <c r="I45" s="90" t="s">
        <v>64</v>
      </c>
      <c r="J45" s="74">
        <f t="shared" si="4"/>
        <v>9.4000000000000004E-3</v>
      </c>
      <c r="K45" s="89">
        <v>30</v>
      </c>
      <c r="L45" s="90" t="s">
        <v>64</v>
      </c>
      <c r="M45" s="74">
        <f t="shared" si="0"/>
        <v>3.0000000000000001E-3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0.46400000000000002</v>
      </c>
      <c r="F46" s="92">
        <v>3.2290000000000001</v>
      </c>
      <c r="G46" s="88">
        <f t="shared" si="3"/>
        <v>3.6930000000000001</v>
      </c>
      <c r="H46" s="89">
        <v>98</v>
      </c>
      <c r="I46" s="90" t="s">
        <v>64</v>
      </c>
      <c r="J46" s="74">
        <f t="shared" si="4"/>
        <v>9.7999999999999997E-3</v>
      </c>
      <c r="K46" s="89">
        <v>31</v>
      </c>
      <c r="L46" s="90" t="s">
        <v>64</v>
      </c>
      <c r="M46" s="74">
        <f t="shared" si="0"/>
        <v>3.0999999999999999E-3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0.49209999999999998</v>
      </c>
      <c r="F47" s="92">
        <v>3.3029999999999999</v>
      </c>
      <c r="G47" s="88">
        <f t="shared" si="3"/>
        <v>3.7950999999999997</v>
      </c>
      <c r="H47" s="89">
        <v>106</v>
      </c>
      <c r="I47" s="90" t="s">
        <v>64</v>
      </c>
      <c r="J47" s="74">
        <f t="shared" si="4"/>
        <v>1.06E-2</v>
      </c>
      <c r="K47" s="89">
        <v>33</v>
      </c>
      <c r="L47" s="90" t="s">
        <v>64</v>
      </c>
      <c r="M47" s="74">
        <f t="shared" si="0"/>
        <v>3.3E-3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0.51870000000000005</v>
      </c>
      <c r="F48" s="92">
        <v>3.367</v>
      </c>
      <c r="G48" s="88">
        <f t="shared" si="3"/>
        <v>3.8856999999999999</v>
      </c>
      <c r="H48" s="89">
        <v>114</v>
      </c>
      <c r="I48" s="90" t="s">
        <v>64</v>
      </c>
      <c r="J48" s="74">
        <f t="shared" si="4"/>
        <v>1.14E-2</v>
      </c>
      <c r="K48" s="89">
        <v>35</v>
      </c>
      <c r="L48" s="90" t="s">
        <v>64</v>
      </c>
      <c r="M48" s="74">
        <f t="shared" si="0"/>
        <v>3.5000000000000005E-3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0.54410000000000003</v>
      </c>
      <c r="F49" s="92">
        <v>3.4209999999999998</v>
      </c>
      <c r="G49" s="88">
        <f t="shared" si="3"/>
        <v>3.9650999999999996</v>
      </c>
      <c r="H49" s="89">
        <v>122</v>
      </c>
      <c r="I49" s="90" t="s">
        <v>64</v>
      </c>
      <c r="J49" s="74">
        <f t="shared" si="4"/>
        <v>1.2199999999999999E-2</v>
      </c>
      <c r="K49" s="89">
        <v>37</v>
      </c>
      <c r="L49" s="90" t="s">
        <v>64</v>
      </c>
      <c r="M49" s="74">
        <f t="shared" si="0"/>
        <v>3.6999999999999997E-3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0.56830000000000003</v>
      </c>
      <c r="F50" s="92">
        <v>3.468</v>
      </c>
      <c r="G50" s="88">
        <f t="shared" si="3"/>
        <v>4.0362999999999998</v>
      </c>
      <c r="H50" s="89">
        <v>130</v>
      </c>
      <c r="I50" s="90" t="s">
        <v>64</v>
      </c>
      <c r="J50" s="74">
        <f t="shared" si="4"/>
        <v>1.3000000000000001E-2</v>
      </c>
      <c r="K50" s="89">
        <v>39</v>
      </c>
      <c r="L50" s="90" t="s">
        <v>64</v>
      </c>
      <c r="M50" s="74">
        <f t="shared" si="0"/>
        <v>3.8999999999999998E-3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0.59150000000000003</v>
      </c>
      <c r="F51" s="92">
        <v>3.5089999999999999</v>
      </c>
      <c r="G51" s="88">
        <f t="shared" si="3"/>
        <v>4.1005000000000003</v>
      </c>
      <c r="H51" s="89">
        <v>137</v>
      </c>
      <c r="I51" s="90" t="s">
        <v>64</v>
      </c>
      <c r="J51" s="74">
        <f t="shared" si="4"/>
        <v>1.37E-2</v>
      </c>
      <c r="K51" s="89">
        <v>41</v>
      </c>
      <c r="L51" s="90" t="s">
        <v>64</v>
      </c>
      <c r="M51" s="74">
        <f t="shared" si="0"/>
        <v>4.1000000000000003E-3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0.61380000000000001</v>
      </c>
      <c r="F52" s="92">
        <v>3.5449999999999999</v>
      </c>
      <c r="G52" s="88">
        <f t="shared" si="3"/>
        <v>4.1588000000000003</v>
      </c>
      <c r="H52" s="89">
        <v>145</v>
      </c>
      <c r="I52" s="90" t="s">
        <v>64</v>
      </c>
      <c r="J52" s="74">
        <f t="shared" si="4"/>
        <v>1.4499999999999999E-2</v>
      </c>
      <c r="K52" s="89">
        <v>43</v>
      </c>
      <c r="L52" s="90" t="s">
        <v>64</v>
      </c>
      <c r="M52" s="74">
        <f t="shared" si="0"/>
        <v>4.3E-3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0.65620000000000001</v>
      </c>
      <c r="F53" s="92">
        <v>3.605</v>
      </c>
      <c r="G53" s="88">
        <f t="shared" si="3"/>
        <v>4.2611999999999997</v>
      </c>
      <c r="H53" s="89">
        <v>159</v>
      </c>
      <c r="I53" s="90" t="s">
        <v>64</v>
      </c>
      <c r="J53" s="74">
        <f t="shared" si="4"/>
        <v>1.5900000000000001E-2</v>
      </c>
      <c r="K53" s="89">
        <v>46</v>
      </c>
      <c r="L53" s="90" t="s">
        <v>64</v>
      </c>
      <c r="M53" s="74">
        <f t="shared" si="0"/>
        <v>4.5999999999999999E-3</v>
      </c>
      <c r="N53" s="89">
        <v>37</v>
      </c>
      <c r="O53" s="90" t="s">
        <v>64</v>
      </c>
      <c r="P53" s="74">
        <f t="shared" si="1"/>
        <v>3.6999999999999997E-3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0.69599999999999995</v>
      </c>
      <c r="F54" s="92">
        <v>3.65</v>
      </c>
      <c r="G54" s="88">
        <f t="shared" si="3"/>
        <v>4.3460000000000001</v>
      </c>
      <c r="H54" s="89">
        <v>174</v>
      </c>
      <c r="I54" s="90" t="s">
        <v>64</v>
      </c>
      <c r="J54" s="74">
        <f t="shared" si="4"/>
        <v>1.7399999999999999E-2</v>
      </c>
      <c r="K54" s="89">
        <v>50</v>
      </c>
      <c r="L54" s="90" t="s">
        <v>64</v>
      </c>
      <c r="M54" s="74">
        <f t="shared" si="0"/>
        <v>5.0000000000000001E-3</v>
      </c>
      <c r="N54" s="89">
        <v>39</v>
      </c>
      <c r="O54" s="90" t="s">
        <v>64</v>
      </c>
      <c r="P54" s="74">
        <f t="shared" si="1"/>
        <v>3.8999999999999998E-3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0.73360000000000003</v>
      </c>
      <c r="F55" s="92">
        <v>3.6859999999999999</v>
      </c>
      <c r="G55" s="88">
        <f t="shared" si="3"/>
        <v>4.4196</v>
      </c>
      <c r="H55" s="89">
        <v>188</v>
      </c>
      <c r="I55" s="90" t="s">
        <v>64</v>
      </c>
      <c r="J55" s="74">
        <f t="shared" si="4"/>
        <v>1.8800000000000001E-2</v>
      </c>
      <c r="K55" s="89">
        <v>53</v>
      </c>
      <c r="L55" s="90" t="s">
        <v>64</v>
      </c>
      <c r="M55" s="74">
        <f t="shared" si="0"/>
        <v>5.3E-3</v>
      </c>
      <c r="N55" s="89">
        <v>42</v>
      </c>
      <c r="O55" s="90" t="s">
        <v>64</v>
      </c>
      <c r="P55" s="74">
        <f t="shared" si="1"/>
        <v>4.2000000000000006E-3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0.76939999999999997</v>
      </c>
      <c r="F56" s="92">
        <v>3.7130000000000001</v>
      </c>
      <c r="G56" s="88">
        <f t="shared" si="3"/>
        <v>4.4824000000000002</v>
      </c>
      <c r="H56" s="89">
        <v>202</v>
      </c>
      <c r="I56" s="90" t="s">
        <v>64</v>
      </c>
      <c r="J56" s="74">
        <f t="shared" si="4"/>
        <v>2.0200000000000003E-2</v>
      </c>
      <c r="K56" s="89">
        <v>57</v>
      </c>
      <c r="L56" s="90" t="s">
        <v>64</v>
      </c>
      <c r="M56" s="74">
        <f t="shared" si="0"/>
        <v>5.7000000000000002E-3</v>
      </c>
      <c r="N56" s="89">
        <v>45</v>
      </c>
      <c r="O56" s="90" t="s">
        <v>64</v>
      </c>
      <c r="P56" s="74">
        <f t="shared" si="1"/>
        <v>4.4999999999999997E-3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0.80359999999999998</v>
      </c>
      <c r="F57" s="92">
        <v>3.734</v>
      </c>
      <c r="G57" s="88">
        <f t="shared" si="3"/>
        <v>4.5376000000000003</v>
      </c>
      <c r="H57" s="89">
        <v>215</v>
      </c>
      <c r="I57" s="90" t="s">
        <v>64</v>
      </c>
      <c r="J57" s="74">
        <f t="shared" si="4"/>
        <v>2.1499999999999998E-2</v>
      </c>
      <c r="K57" s="89">
        <v>60</v>
      </c>
      <c r="L57" s="90" t="s">
        <v>64</v>
      </c>
      <c r="M57" s="74">
        <f t="shared" si="0"/>
        <v>6.0000000000000001E-3</v>
      </c>
      <c r="N57" s="89">
        <v>48</v>
      </c>
      <c r="O57" s="90" t="s">
        <v>64</v>
      </c>
      <c r="P57" s="74">
        <f t="shared" si="1"/>
        <v>4.8000000000000004E-3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0.83650000000000002</v>
      </c>
      <c r="F58" s="92">
        <v>3.75</v>
      </c>
      <c r="G58" s="88">
        <f t="shared" si="3"/>
        <v>4.5865</v>
      </c>
      <c r="H58" s="89">
        <v>229</v>
      </c>
      <c r="I58" s="90" t="s">
        <v>64</v>
      </c>
      <c r="J58" s="74">
        <f t="shared" si="4"/>
        <v>2.29E-2</v>
      </c>
      <c r="K58" s="89">
        <v>63</v>
      </c>
      <c r="L58" s="90" t="s">
        <v>64</v>
      </c>
      <c r="M58" s="74">
        <f t="shared" si="0"/>
        <v>6.3E-3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0.86799999999999999</v>
      </c>
      <c r="F59" s="92">
        <v>3.7610000000000001</v>
      </c>
      <c r="G59" s="88">
        <f t="shared" si="3"/>
        <v>4.6290000000000004</v>
      </c>
      <c r="H59" s="89">
        <v>243</v>
      </c>
      <c r="I59" s="90" t="s">
        <v>64</v>
      </c>
      <c r="J59" s="74">
        <f t="shared" si="4"/>
        <v>2.4299999999999999E-2</v>
      </c>
      <c r="K59" s="89">
        <v>66</v>
      </c>
      <c r="L59" s="90" t="s">
        <v>64</v>
      </c>
      <c r="M59" s="74">
        <f t="shared" si="0"/>
        <v>6.6E-3</v>
      </c>
      <c r="N59" s="89">
        <v>53</v>
      </c>
      <c r="O59" s="90" t="s">
        <v>64</v>
      </c>
      <c r="P59" s="74">
        <f t="shared" si="1"/>
        <v>5.3E-3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0.89849999999999997</v>
      </c>
      <c r="F60" s="92">
        <v>3.7679999999999998</v>
      </c>
      <c r="G60" s="88">
        <f t="shared" si="3"/>
        <v>4.6665000000000001</v>
      </c>
      <c r="H60" s="89">
        <v>256</v>
      </c>
      <c r="I60" s="90" t="s">
        <v>64</v>
      </c>
      <c r="J60" s="74">
        <f t="shared" si="4"/>
        <v>2.5600000000000001E-2</v>
      </c>
      <c r="K60" s="89">
        <v>69</v>
      </c>
      <c r="L60" s="90" t="s">
        <v>64</v>
      </c>
      <c r="M60" s="74">
        <f t="shared" si="0"/>
        <v>6.9000000000000008E-3</v>
      </c>
      <c r="N60" s="89">
        <v>55</v>
      </c>
      <c r="O60" s="90" t="s">
        <v>64</v>
      </c>
      <c r="P60" s="74">
        <f t="shared" si="1"/>
        <v>5.4999999999999997E-3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0.92800000000000005</v>
      </c>
      <c r="F61" s="92">
        <v>3.7719999999999998</v>
      </c>
      <c r="G61" s="88">
        <f t="shared" si="3"/>
        <v>4.7</v>
      </c>
      <c r="H61" s="89">
        <v>270</v>
      </c>
      <c r="I61" s="90" t="s">
        <v>64</v>
      </c>
      <c r="J61" s="74">
        <f t="shared" si="4"/>
        <v>2.7000000000000003E-2</v>
      </c>
      <c r="K61" s="89">
        <v>72</v>
      </c>
      <c r="L61" s="90" t="s">
        <v>64</v>
      </c>
      <c r="M61" s="74">
        <f t="shared" si="0"/>
        <v>7.1999999999999998E-3</v>
      </c>
      <c r="N61" s="89">
        <v>58</v>
      </c>
      <c r="O61" s="90" t="s">
        <v>64</v>
      </c>
      <c r="P61" s="74">
        <f t="shared" si="1"/>
        <v>5.8000000000000005E-3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0.95650000000000002</v>
      </c>
      <c r="F62" s="92">
        <v>3.774</v>
      </c>
      <c r="G62" s="88">
        <f t="shared" si="3"/>
        <v>4.7305000000000001</v>
      </c>
      <c r="H62" s="89">
        <v>283</v>
      </c>
      <c r="I62" s="90" t="s">
        <v>64</v>
      </c>
      <c r="J62" s="74">
        <f t="shared" si="4"/>
        <v>2.8299999999999999E-2</v>
      </c>
      <c r="K62" s="89">
        <v>75</v>
      </c>
      <c r="L62" s="90" t="s">
        <v>64</v>
      </c>
      <c r="M62" s="74">
        <f t="shared" si="0"/>
        <v>7.4999999999999997E-3</v>
      </c>
      <c r="N62" s="89">
        <v>60</v>
      </c>
      <c r="O62" s="90" t="s">
        <v>64</v>
      </c>
      <c r="P62" s="74">
        <f t="shared" si="1"/>
        <v>6.0000000000000001E-3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0.98429999999999995</v>
      </c>
      <c r="F63" s="92">
        <v>3.774</v>
      </c>
      <c r="G63" s="88">
        <f t="shared" si="3"/>
        <v>4.7583000000000002</v>
      </c>
      <c r="H63" s="89">
        <v>296</v>
      </c>
      <c r="I63" s="90" t="s">
        <v>64</v>
      </c>
      <c r="J63" s="74">
        <f t="shared" si="4"/>
        <v>2.9599999999999998E-2</v>
      </c>
      <c r="K63" s="89">
        <v>78</v>
      </c>
      <c r="L63" s="90" t="s">
        <v>64</v>
      </c>
      <c r="M63" s="74">
        <f t="shared" si="0"/>
        <v>7.7999999999999996E-3</v>
      </c>
      <c r="N63" s="89">
        <v>63</v>
      </c>
      <c r="O63" s="90" t="s">
        <v>64</v>
      </c>
      <c r="P63" s="74">
        <f t="shared" si="1"/>
        <v>6.3E-3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1.038</v>
      </c>
      <c r="F64" s="92">
        <v>3.7679999999999998</v>
      </c>
      <c r="G64" s="88">
        <f t="shared" si="3"/>
        <v>4.806</v>
      </c>
      <c r="H64" s="89">
        <v>323</v>
      </c>
      <c r="I64" s="90" t="s">
        <v>64</v>
      </c>
      <c r="J64" s="74">
        <f t="shared" si="4"/>
        <v>3.2300000000000002E-2</v>
      </c>
      <c r="K64" s="89">
        <v>84</v>
      </c>
      <c r="L64" s="90" t="s">
        <v>64</v>
      </c>
      <c r="M64" s="74">
        <f t="shared" si="0"/>
        <v>8.4000000000000012E-3</v>
      </c>
      <c r="N64" s="89">
        <v>67</v>
      </c>
      <c r="O64" s="90" t="s">
        <v>64</v>
      </c>
      <c r="P64" s="74">
        <f t="shared" si="1"/>
        <v>6.7000000000000002E-3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1.1000000000000001</v>
      </c>
      <c r="F65" s="92">
        <v>3.7519999999999998</v>
      </c>
      <c r="G65" s="88">
        <f t="shared" si="3"/>
        <v>4.8520000000000003</v>
      </c>
      <c r="H65" s="89">
        <v>355</v>
      </c>
      <c r="I65" s="90" t="s">
        <v>64</v>
      </c>
      <c r="J65" s="74">
        <f t="shared" si="4"/>
        <v>3.5499999999999997E-2</v>
      </c>
      <c r="K65" s="89">
        <v>92</v>
      </c>
      <c r="L65" s="90" t="s">
        <v>64</v>
      </c>
      <c r="M65" s="74">
        <f t="shared" si="0"/>
        <v>9.1999999999999998E-3</v>
      </c>
      <c r="N65" s="89">
        <v>73</v>
      </c>
      <c r="O65" s="90" t="s">
        <v>64</v>
      </c>
      <c r="P65" s="74">
        <f t="shared" si="1"/>
        <v>7.2999999999999992E-3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1.1599999999999999</v>
      </c>
      <c r="F66" s="92">
        <v>3.7309999999999999</v>
      </c>
      <c r="G66" s="88">
        <f t="shared" si="3"/>
        <v>4.891</v>
      </c>
      <c r="H66" s="89">
        <v>388</v>
      </c>
      <c r="I66" s="90" t="s">
        <v>64</v>
      </c>
      <c r="J66" s="74">
        <f t="shared" si="4"/>
        <v>3.8800000000000001E-2</v>
      </c>
      <c r="K66" s="89">
        <v>99</v>
      </c>
      <c r="L66" s="90" t="s">
        <v>64</v>
      </c>
      <c r="M66" s="74">
        <f t="shared" si="0"/>
        <v>9.9000000000000008E-3</v>
      </c>
      <c r="N66" s="89">
        <v>79</v>
      </c>
      <c r="O66" s="90" t="s">
        <v>64</v>
      </c>
      <c r="P66" s="74">
        <f t="shared" si="1"/>
        <v>7.9000000000000008E-3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1.2170000000000001</v>
      </c>
      <c r="F67" s="92">
        <v>3.7050000000000001</v>
      </c>
      <c r="G67" s="88">
        <f t="shared" si="3"/>
        <v>4.9220000000000006</v>
      </c>
      <c r="H67" s="89">
        <v>421</v>
      </c>
      <c r="I67" s="90" t="s">
        <v>64</v>
      </c>
      <c r="J67" s="74">
        <f t="shared" si="4"/>
        <v>4.2099999999999999E-2</v>
      </c>
      <c r="K67" s="89">
        <v>106</v>
      </c>
      <c r="L67" s="90" t="s">
        <v>64</v>
      </c>
      <c r="M67" s="74">
        <f t="shared" si="0"/>
        <v>1.06E-2</v>
      </c>
      <c r="N67" s="89">
        <v>84</v>
      </c>
      <c r="O67" s="90" t="s">
        <v>64</v>
      </c>
      <c r="P67" s="74">
        <f t="shared" si="1"/>
        <v>8.4000000000000012E-3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1.2709999999999999</v>
      </c>
      <c r="F68" s="92">
        <v>3.6760000000000002</v>
      </c>
      <c r="G68" s="88">
        <f t="shared" si="3"/>
        <v>4.9470000000000001</v>
      </c>
      <c r="H68" s="89">
        <v>453</v>
      </c>
      <c r="I68" s="90" t="s">
        <v>64</v>
      </c>
      <c r="J68" s="74">
        <f t="shared" si="4"/>
        <v>4.53E-2</v>
      </c>
      <c r="K68" s="89">
        <v>112</v>
      </c>
      <c r="L68" s="90" t="s">
        <v>64</v>
      </c>
      <c r="M68" s="74">
        <f t="shared" si="0"/>
        <v>1.12E-2</v>
      </c>
      <c r="N68" s="89">
        <v>90</v>
      </c>
      <c r="O68" s="90" t="s">
        <v>64</v>
      </c>
      <c r="P68" s="74">
        <f t="shared" si="1"/>
        <v>8.9999999999999993E-3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1.323</v>
      </c>
      <c r="F69" s="92">
        <v>3.645</v>
      </c>
      <c r="G69" s="88">
        <f t="shared" si="3"/>
        <v>4.968</v>
      </c>
      <c r="H69" s="89">
        <v>485</v>
      </c>
      <c r="I69" s="90" t="s">
        <v>64</v>
      </c>
      <c r="J69" s="74">
        <f t="shared" si="4"/>
        <v>4.8500000000000001E-2</v>
      </c>
      <c r="K69" s="89">
        <v>119</v>
      </c>
      <c r="L69" s="90" t="s">
        <v>64</v>
      </c>
      <c r="M69" s="74">
        <f t="shared" si="0"/>
        <v>1.1899999999999999E-2</v>
      </c>
      <c r="N69" s="89">
        <v>95</v>
      </c>
      <c r="O69" s="90" t="s">
        <v>64</v>
      </c>
      <c r="P69" s="74">
        <f t="shared" si="1"/>
        <v>9.4999999999999998E-3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1.373</v>
      </c>
      <c r="F70" s="92">
        <v>3.613</v>
      </c>
      <c r="G70" s="88">
        <f t="shared" si="3"/>
        <v>4.9859999999999998</v>
      </c>
      <c r="H70" s="89">
        <v>518</v>
      </c>
      <c r="I70" s="90" t="s">
        <v>64</v>
      </c>
      <c r="J70" s="74">
        <f t="shared" si="4"/>
        <v>5.1799999999999999E-2</v>
      </c>
      <c r="K70" s="89">
        <v>126</v>
      </c>
      <c r="L70" s="90" t="s">
        <v>64</v>
      </c>
      <c r="M70" s="74">
        <f t="shared" si="0"/>
        <v>1.26E-2</v>
      </c>
      <c r="N70" s="89">
        <v>100</v>
      </c>
      <c r="O70" s="90" t="s">
        <v>64</v>
      </c>
      <c r="P70" s="74">
        <f t="shared" si="1"/>
        <v>0.01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1.421</v>
      </c>
      <c r="F71" s="92">
        <v>3.5790000000000002</v>
      </c>
      <c r="G71" s="88">
        <f t="shared" si="3"/>
        <v>5</v>
      </c>
      <c r="H71" s="89">
        <v>550</v>
      </c>
      <c r="I71" s="90" t="s">
        <v>64</v>
      </c>
      <c r="J71" s="74">
        <f t="shared" si="4"/>
        <v>5.5000000000000007E-2</v>
      </c>
      <c r="K71" s="89">
        <v>132</v>
      </c>
      <c r="L71" s="90" t="s">
        <v>64</v>
      </c>
      <c r="M71" s="74">
        <f t="shared" si="0"/>
        <v>1.32E-2</v>
      </c>
      <c r="N71" s="89">
        <v>106</v>
      </c>
      <c r="O71" s="90" t="s">
        <v>64</v>
      </c>
      <c r="P71" s="74">
        <f t="shared" si="1"/>
        <v>1.06E-2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1.4670000000000001</v>
      </c>
      <c r="F72" s="92">
        <v>3.5459999999999998</v>
      </c>
      <c r="G72" s="88">
        <f t="shared" si="3"/>
        <v>5.0129999999999999</v>
      </c>
      <c r="H72" s="89">
        <v>582</v>
      </c>
      <c r="I72" s="90" t="s">
        <v>64</v>
      </c>
      <c r="J72" s="74">
        <f t="shared" si="4"/>
        <v>5.8199999999999995E-2</v>
      </c>
      <c r="K72" s="89">
        <v>139</v>
      </c>
      <c r="L72" s="90" t="s">
        <v>64</v>
      </c>
      <c r="M72" s="74">
        <f t="shared" si="0"/>
        <v>1.3900000000000001E-2</v>
      </c>
      <c r="N72" s="89">
        <v>111</v>
      </c>
      <c r="O72" s="90" t="s">
        <v>64</v>
      </c>
      <c r="P72" s="74">
        <f t="shared" si="1"/>
        <v>1.11E-2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1.556</v>
      </c>
      <c r="F73" s="92">
        <v>3.4769999999999999</v>
      </c>
      <c r="G73" s="88">
        <f t="shared" si="3"/>
        <v>5.0329999999999995</v>
      </c>
      <c r="H73" s="89">
        <v>647</v>
      </c>
      <c r="I73" s="90" t="s">
        <v>64</v>
      </c>
      <c r="J73" s="74">
        <f t="shared" si="4"/>
        <v>6.4700000000000008E-2</v>
      </c>
      <c r="K73" s="89">
        <v>151</v>
      </c>
      <c r="L73" s="90" t="s">
        <v>64</v>
      </c>
      <c r="M73" s="74">
        <f t="shared" si="0"/>
        <v>1.5099999999999999E-2</v>
      </c>
      <c r="N73" s="89">
        <v>121</v>
      </c>
      <c r="O73" s="90" t="s">
        <v>64</v>
      </c>
      <c r="P73" s="74">
        <f t="shared" si="1"/>
        <v>1.21E-2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1.641</v>
      </c>
      <c r="F74" s="92">
        <v>3.4089999999999998</v>
      </c>
      <c r="G74" s="88">
        <f t="shared" si="3"/>
        <v>5.05</v>
      </c>
      <c r="H74" s="89">
        <v>711</v>
      </c>
      <c r="I74" s="90" t="s">
        <v>64</v>
      </c>
      <c r="J74" s="74">
        <f t="shared" si="4"/>
        <v>7.1099999999999997E-2</v>
      </c>
      <c r="K74" s="89">
        <v>164</v>
      </c>
      <c r="L74" s="90" t="s">
        <v>64</v>
      </c>
      <c r="M74" s="74">
        <f t="shared" si="0"/>
        <v>1.6400000000000001E-2</v>
      </c>
      <c r="N74" s="89">
        <v>131</v>
      </c>
      <c r="O74" s="90" t="s">
        <v>64</v>
      </c>
      <c r="P74" s="74">
        <f t="shared" si="1"/>
        <v>1.3100000000000001E-2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1.7210000000000001</v>
      </c>
      <c r="F75" s="92">
        <v>3.3420000000000001</v>
      </c>
      <c r="G75" s="88">
        <f t="shared" si="3"/>
        <v>5.0630000000000006</v>
      </c>
      <c r="H75" s="89">
        <v>775</v>
      </c>
      <c r="I75" s="90" t="s">
        <v>64</v>
      </c>
      <c r="J75" s="74">
        <f t="shared" si="4"/>
        <v>7.7499999999999999E-2</v>
      </c>
      <c r="K75" s="89">
        <v>176</v>
      </c>
      <c r="L75" s="90" t="s">
        <v>64</v>
      </c>
      <c r="M75" s="74">
        <f t="shared" si="0"/>
        <v>1.7599999999999998E-2</v>
      </c>
      <c r="N75" s="89">
        <v>141</v>
      </c>
      <c r="O75" s="90" t="s">
        <v>64</v>
      </c>
      <c r="P75" s="74">
        <f t="shared" si="1"/>
        <v>1.4099999999999998E-2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1.7969999999999999</v>
      </c>
      <c r="F76" s="92">
        <v>3.2770000000000001</v>
      </c>
      <c r="G76" s="88">
        <f t="shared" si="3"/>
        <v>5.0739999999999998</v>
      </c>
      <c r="H76" s="89">
        <v>840</v>
      </c>
      <c r="I76" s="90" t="s">
        <v>64</v>
      </c>
      <c r="J76" s="74">
        <f t="shared" si="4"/>
        <v>8.3999999999999991E-2</v>
      </c>
      <c r="K76" s="89">
        <v>188</v>
      </c>
      <c r="L76" s="90" t="s">
        <v>64</v>
      </c>
      <c r="M76" s="74">
        <f t="shared" si="0"/>
        <v>1.8800000000000001E-2</v>
      </c>
      <c r="N76" s="89">
        <v>151</v>
      </c>
      <c r="O76" s="90" t="s">
        <v>64</v>
      </c>
      <c r="P76" s="74">
        <f t="shared" si="1"/>
        <v>1.5099999999999999E-2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1.871</v>
      </c>
      <c r="F77" s="92">
        <v>3.214</v>
      </c>
      <c r="G77" s="88">
        <f t="shared" si="3"/>
        <v>5.085</v>
      </c>
      <c r="H77" s="89">
        <v>904</v>
      </c>
      <c r="I77" s="90" t="s">
        <v>64</v>
      </c>
      <c r="J77" s="74">
        <f t="shared" si="4"/>
        <v>9.0400000000000008E-2</v>
      </c>
      <c r="K77" s="89">
        <v>199</v>
      </c>
      <c r="L77" s="90" t="s">
        <v>64</v>
      </c>
      <c r="M77" s="74">
        <f t="shared" si="0"/>
        <v>1.9900000000000001E-2</v>
      </c>
      <c r="N77" s="89">
        <v>161</v>
      </c>
      <c r="O77" s="90" t="s">
        <v>64</v>
      </c>
      <c r="P77" s="74">
        <f t="shared" si="1"/>
        <v>1.61E-2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1.9410000000000001</v>
      </c>
      <c r="F78" s="92">
        <v>3.153</v>
      </c>
      <c r="G78" s="88">
        <f t="shared" si="3"/>
        <v>5.0940000000000003</v>
      </c>
      <c r="H78" s="89">
        <v>969</v>
      </c>
      <c r="I78" s="90" t="s">
        <v>64</v>
      </c>
      <c r="J78" s="74">
        <f t="shared" si="4"/>
        <v>9.69E-2</v>
      </c>
      <c r="K78" s="89">
        <v>210</v>
      </c>
      <c r="L78" s="90" t="s">
        <v>64</v>
      </c>
      <c r="M78" s="74">
        <f t="shared" si="0"/>
        <v>2.0999999999999998E-2</v>
      </c>
      <c r="N78" s="89">
        <v>170</v>
      </c>
      <c r="O78" s="90" t="s">
        <v>64</v>
      </c>
      <c r="P78" s="74">
        <f t="shared" si="1"/>
        <v>1.7000000000000001E-2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2.0750000000000002</v>
      </c>
      <c r="F79" s="92">
        <v>3.0379999999999998</v>
      </c>
      <c r="G79" s="88">
        <f t="shared" si="3"/>
        <v>5.1129999999999995</v>
      </c>
      <c r="H79" s="89">
        <v>1098</v>
      </c>
      <c r="I79" s="90" t="s">
        <v>64</v>
      </c>
      <c r="J79" s="74">
        <f t="shared" si="4"/>
        <v>0.10980000000000001</v>
      </c>
      <c r="K79" s="89">
        <v>233</v>
      </c>
      <c r="L79" s="90" t="s">
        <v>64</v>
      </c>
      <c r="M79" s="74">
        <f t="shared" si="0"/>
        <v>2.3300000000000001E-2</v>
      </c>
      <c r="N79" s="89">
        <v>189</v>
      </c>
      <c r="O79" s="90" t="s">
        <v>64</v>
      </c>
      <c r="P79" s="74">
        <f t="shared" si="1"/>
        <v>1.89E-2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2.1680000000000001</v>
      </c>
      <c r="F80" s="92">
        <v>2.93</v>
      </c>
      <c r="G80" s="88">
        <f t="shared" si="3"/>
        <v>5.0980000000000008</v>
      </c>
      <c r="H80" s="89">
        <v>1228</v>
      </c>
      <c r="I80" s="90" t="s">
        <v>64</v>
      </c>
      <c r="J80" s="74">
        <f t="shared" si="4"/>
        <v>0.12279999999999999</v>
      </c>
      <c r="K80" s="89">
        <v>254</v>
      </c>
      <c r="L80" s="90" t="s">
        <v>64</v>
      </c>
      <c r="M80" s="74">
        <f t="shared" si="0"/>
        <v>2.5399999999999999E-2</v>
      </c>
      <c r="N80" s="89">
        <v>208</v>
      </c>
      <c r="O80" s="90" t="s">
        <v>64</v>
      </c>
      <c r="P80" s="74">
        <f t="shared" si="1"/>
        <v>2.0799999999999999E-2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2.2599999999999998</v>
      </c>
      <c r="F81" s="92">
        <v>2.831</v>
      </c>
      <c r="G81" s="88">
        <f t="shared" si="3"/>
        <v>5.0909999999999993</v>
      </c>
      <c r="H81" s="89">
        <v>1358</v>
      </c>
      <c r="I81" s="90" t="s">
        <v>64</v>
      </c>
      <c r="J81" s="74">
        <f t="shared" si="4"/>
        <v>0.1358</v>
      </c>
      <c r="K81" s="89">
        <v>275</v>
      </c>
      <c r="L81" s="90" t="s">
        <v>64</v>
      </c>
      <c r="M81" s="74">
        <f t="shared" si="0"/>
        <v>2.7500000000000004E-2</v>
      </c>
      <c r="N81" s="89">
        <v>226</v>
      </c>
      <c r="O81" s="90" t="s">
        <v>64</v>
      </c>
      <c r="P81" s="74">
        <f t="shared" si="1"/>
        <v>2.2600000000000002E-2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2.3479999999999999</v>
      </c>
      <c r="F82" s="92">
        <v>2.7389999999999999</v>
      </c>
      <c r="G82" s="88">
        <f t="shared" si="3"/>
        <v>5.0869999999999997</v>
      </c>
      <c r="H82" s="89">
        <v>1489</v>
      </c>
      <c r="I82" s="90" t="s">
        <v>64</v>
      </c>
      <c r="J82" s="74">
        <f t="shared" si="4"/>
        <v>0.1489</v>
      </c>
      <c r="K82" s="89">
        <v>295</v>
      </c>
      <c r="L82" s="90" t="s">
        <v>64</v>
      </c>
      <c r="M82" s="74">
        <f t="shared" si="0"/>
        <v>2.9499999999999998E-2</v>
      </c>
      <c r="N82" s="89">
        <v>244</v>
      </c>
      <c r="O82" s="90" t="s">
        <v>64</v>
      </c>
      <c r="P82" s="74">
        <f t="shared" si="1"/>
        <v>2.4399999999999998E-2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2.4300000000000002</v>
      </c>
      <c r="F83" s="92">
        <v>2.6539999999999999</v>
      </c>
      <c r="G83" s="88">
        <f t="shared" si="3"/>
        <v>5.0839999999999996</v>
      </c>
      <c r="H83" s="89">
        <v>1620</v>
      </c>
      <c r="I83" s="90" t="s">
        <v>64</v>
      </c>
      <c r="J83" s="74">
        <f t="shared" si="4"/>
        <v>0.16200000000000001</v>
      </c>
      <c r="K83" s="89">
        <v>315</v>
      </c>
      <c r="L83" s="90" t="s">
        <v>64</v>
      </c>
      <c r="M83" s="74">
        <f t="shared" si="0"/>
        <v>3.15E-2</v>
      </c>
      <c r="N83" s="89">
        <v>262</v>
      </c>
      <c r="O83" s="90" t="s">
        <v>64</v>
      </c>
      <c r="P83" s="74">
        <f t="shared" si="1"/>
        <v>2.6200000000000001E-2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2.5070000000000001</v>
      </c>
      <c r="F84" s="92">
        <v>2.5750000000000002</v>
      </c>
      <c r="G84" s="88">
        <f t="shared" si="3"/>
        <v>5.0820000000000007</v>
      </c>
      <c r="H84" s="89">
        <v>1751</v>
      </c>
      <c r="I84" s="90" t="s">
        <v>64</v>
      </c>
      <c r="J84" s="74">
        <f t="shared" si="4"/>
        <v>0.17509999999999998</v>
      </c>
      <c r="K84" s="89">
        <v>334</v>
      </c>
      <c r="L84" s="90" t="s">
        <v>64</v>
      </c>
      <c r="M84" s="74">
        <f t="shared" ref="M84:M147" si="6">K84/1000/10</f>
        <v>3.3399999999999999E-2</v>
      </c>
      <c r="N84" s="89">
        <v>279</v>
      </c>
      <c r="O84" s="90" t="s">
        <v>64</v>
      </c>
      <c r="P84" s="74">
        <f t="shared" ref="P84:P147" si="7">N84/1000/10</f>
        <v>2.7900000000000001E-2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2.5790000000000002</v>
      </c>
      <c r="F85" s="92">
        <v>2.5</v>
      </c>
      <c r="G85" s="88">
        <f t="shared" ref="G85:G148" si="8">E85+F85</f>
        <v>5.0790000000000006</v>
      </c>
      <c r="H85" s="89">
        <v>1883</v>
      </c>
      <c r="I85" s="90" t="s">
        <v>64</v>
      </c>
      <c r="J85" s="74">
        <f t="shared" ref="J85:J104" si="9">H85/1000/10</f>
        <v>0.1883</v>
      </c>
      <c r="K85" s="89">
        <v>353</v>
      </c>
      <c r="L85" s="90" t="s">
        <v>64</v>
      </c>
      <c r="M85" s="74">
        <f t="shared" si="6"/>
        <v>3.5299999999999998E-2</v>
      </c>
      <c r="N85" s="89">
        <v>297</v>
      </c>
      <c r="O85" s="90" t="s">
        <v>64</v>
      </c>
      <c r="P85" s="74">
        <f t="shared" si="7"/>
        <v>2.9699999999999997E-2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2.6459999999999999</v>
      </c>
      <c r="F86" s="92">
        <v>2.431</v>
      </c>
      <c r="G86" s="88">
        <f t="shared" si="8"/>
        <v>5.077</v>
      </c>
      <c r="H86" s="89">
        <v>2016</v>
      </c>
      <c r="I86" s="90" t="s">
        <v>64</v>
      </c>
      <c r="J86" s="74">
        <f t="shared" si="9"/>
        <v>0.2016</v>
      </c>
      <c r="K86" s="89">
        <v>371</v>
      </c>
      <c r="L86" s="90" t="s">
        <v>64</v>
      </c>
      <c r="M86" s="74">
        <f t="shared" si="6"/>
        <v>3.7100000000000001E-2</v>
      </c>
      <c r="N86" s="89">
        <v>314</v>
      </c>
      <c r="O86" s="90" t="s">
        <v>64</v>
      </c>
      <c r="P86" s="74">
        <f t="shared" si="7"/>
        <v>3.1399999999999997E-2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2.7090000000000001</v>
      </c>
      <c r="F87" s="92">
        <v>2.3660000000000001</v>
      </c>
      <c r="G87" s="88">
        <f t="shared" si="8"/>
        <v>5.0750000000000002</v>
      </c>
      <c r="H87" s="89">
        <v>2148</v>
      </c>
      <c r="I87" s="90" t="s">
        <v>64</v>
      </c>
      <c r="J87" s="74">
        <f t="shared" si="9"/>
        <v>0.21480000000000002</v>
      </c>
      <c r="K87" s="89">
        <v>389</v>
      </c>
      <c r="L87" s="90" t="s">
        <v>64</v>
      </c>
      <c r="M87" s="74">
        <f t="shared" si="6"/>
        <v>3.8900000000000004E-2</v>
      </c>
      <c r="N87" s="89">
        <v>331</v>
      </c>
      <c r="O87" s="90" t="s">
        <v>64</v>
      </c>
      <c r="P87" s="74">
        <f t="shared" si="7"/>
        <v>3.3100000000000004E-2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2.7690000000000001</v>
      </c>
      <c r="F88" s="92">
        <v>2.3050000000000002</v>
      </c>
      <c r="G88" s="88">
        <f t="shared" si="8"/>
        <v>5.0739999999999998</v>
      </c>
      <c r="H88" s="89">
        <v>2281</v>
      </c>
      <c r="I88" s="90" t="s">
        <v>64</v>
      </c>
      <c r="J88" s="74">
        <f t="shared" si="9"/>
        <v>0.22810000000000002</v>
      </c>
      <c r="K88" s="89">
        <v>407</v>
      </c>
      <c r="L88" s="90" t="s">
        <v>64</v>
      </c>
      <c r="M88" s="74">
        <f t="shared" si="6"/>
        <v>4.07E-2</v>
      </c>
      <c r="N88" s="89">
        <v>348</v>
      </c>
      <c r="O88" s="90" t="s">
        <v>64</v>
      </c>
      <c r="P88" s="74">
        <f t="shared" si="7"/>
        <v>3.4799999999999998E-2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2.8250000000000002</v>
      </c>
      <c r="F89" s="92">
        <v>2.2480000000000002</v>
      </c>
      <c r="G89" s="88">
        <f t="shared" si="8"/>
        <v>5.0730000000000004</v>
      </c>
      <c r="H89" s="89">
        <v>2414</v>
      </c>
      <c r="I89" s="90" t="s">
        <v>64</v>
      </c>
      <c r="J89" s="74">
        <f t="shared" si="9"/>
        <v>0.2414</v>
      </c>
      <c r="K89" s="89">
        <v>424</v>
      </c>
      <c r="L89" s="90" t="s">
        <v>64</v>
      </c>
      <c r="M89" s="74">
        <f t="shared" si="6"/>
        <v>4.24E-2</v>
      </c>
      <c r="N89" s="89">
        <v>365</v>
      </c>
      <c r="O89" s="90" t="s">
        <v>64</v>
      </c>
      <c r="P89" s="74">
        <f t="shared" si="7"/>
        <v>3.6499999999999998E-2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2.931</v>
      </c>
      <c r="F90" s="92">
        <v>2.1429999999999998</v>
      </c>
      <c r="G90" s="88">
        <f t="shared" si="8"/>
        <v>5.0739999999999998</v>
      </c>
      <c r="H90" s="89">
        <v>2681</v>
      </c>
      <c r="I90" s="90" t="s">
        <v>64</v>
      </c>
      <c r="J90" s="74">
        <f t="shared" si="9"/>
        <v>0.2681</v>
      </c>
      <c r="K90" s="89">
        <v>458</v>
      </c>
      <c r="L90" s="90" t="s">
        <v>64</v>
      </c>
      <c r="M90" s="74">
        <f t="shared" si="6"/>
        <v>4.58E-2</v>
      </c>
      <c r="N90" s="89">
        <v>398</v>
      </c>
      <c r="O90" s="90" t="s">
        <v>64</v>
      </c>
      <c r="P90" s="74">
        <f t="shared" si="7"/>
        <v>3.9800000000000002E-2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3.052</v>
      </c>
      <c r="F91" s="92">
        <v>2.0270000000000001</v>
      </c>
      <c r="G91" s="88">
        <f t="shared" si="8"/>
        <v>5.0790000000000006</v>
      </c>
      <c r="H91" s="89">
        <v>3015</v>
      </c>
      <c r="I91" s="90" t="s">
        <v>64</v>
      </c>
      <c r="J91" s="74">
        <f t="shared" si="9"/>
        <v>0.30149999999999999</v>
      </c>
      <c r="K91" s="89">
        <v>498</v>
      </c>
      <c r="L91" s="90" t="s">
        <v>64</v>
      </c>
      <c r="M91" s="74">
        <f t="shared" si="6"/>
        <v>4.9799999999999997E-2</v>
      </c>
      <c r="N91" s="89">
        <v>439</v>
      </c>
      <c r="O91" s="90" t="s">
        <v>64</v>
      </c>
      <c r="P91" s="74">
        <f t="shared" si="7"/>
        <v>4.3900000000000002E-2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3.165</v>
      </c>
      <c r="F92" s="92">
        <v>1.9239999999999999</v>
      </c>
      <c r="G92" s="88">
        <f t="shared" si="8"/>
        <v>5.0890000000000004</v>
      </c>
      <c r="H92" s="89">
        <v>3350</v>
      </c>
      <c r="I92" s="90" t="s">
        <v>64</v>
      </c>
      <c r="J92" s="74">
        <f t="shared" si="9"/>
        <v>0.33500000000000002</v>
      </c>
      <c r="K92" s="89">
        <v>537</v>
      </c>
      <c r="L92" s="90" t="s">
        <v>64</v>
      </c>
      <c r="M92" s="74">
        <f t="shared" si="6"/>
        <v>5.3700000000000005E-2</v>
      </c>
      <c r="N92" s="89">
        <v>479</v>
      </c>
      <c r="O92" s="90" t="s">
        <v>64</v>
      </c>
      <c r="P92" s="74">
        <f t="shared" si="7"/>
        <v>4.7899999999999998E-2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3.2719999999999998</v>
      </c>
      <c r="F93" s="92">
        <v>1.833</v>
      </c>
      <c r="G93" s="88">
        <f t="shared" si="8"/>
        <v>5.1049999999999995</v>
      </c>
      <c r="H93" s="89">
        <v>3684</v>
      </c>
      <c r="I93" s="90" t="s">
        <v>64</v>
      </c>
      <c r="J93" s="74">
        <f t="shared" si="9"/>
        <v>0.36840000000000001</v>
      </c>
      <c r="K93" s="89">
        <v>574</v>
      </c>
      <c r="L93" s="90" t="s">
        <v>64</v>
      </c>
      <c r="M93" s="74">
        <f t="shared" si="6"/>
        <v>5.7399999999999993E-2</v>
      </c>
      <c r="N93" s="89">
        <v>518</v>
      </c>
      <c r="O93" s="90" t="s">
        <v>64</v>
      </c>
      <c r="P93" s="74">
        <f t="shared" si="7"/>
        <v>5.1799999999999999E-2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3.3740000000000001</v>
      </c>
      <c r="F94" s="92">
        <v>1.752</v>
      </c>
      <c r="G94" s="88">
        <f t="shared" si="8"/>
        <v>5.1260000000000003</v>
      </c>
      <c r="H94" s="89">
        <v>4018</v>
      </c>
      <c r="I94" s="90" t="s">
        <v>64</v>
      </c>
      <c r="J94" s="74">
        <f t="shared" si="9"/>
        <v>0.40179999999999999</v>
      </c>
      <c r="K94" s="89">
        <v>610</v>
      </c>
      <c r="L94" s="90" t="s">
        <v>64</v>
      </c>
      <c r="M94" s="74">
        <f t="shared" si="6"/>
        <v>6.0999999999999999E-2</v>
      </c>
      <c r="N94" s="89">
        <v>556</v>
      </c>
      <c r="O94" s="90" t="s">
        <v>64</v>
      </c>
      <c r="P94" s="74">
        <f t="shared" si="7"/>
        <v>5.5600000000000004E-2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3.4729999999999999</v>
      </c>
      <c r="F95" s="92">
        <v>1.679</v>
      </c>
      <c r="G95" s="88">
        <f t="shared" si="8"/>
        <v>5.1520000000000001</v>
      </c>
      <c r="H95" s="89">
        <v>4351</v>
      </c>
      <c r="I95" s="90" t="s">
        <v>64</v>
      </c>
      <c r="J95" s="74">
        <f t="shared" si="9"/>
        <v>0.43509999999999999</v>
      </c>
      <c r="K95" s="89">
        <v>644</v>
      </c>
      <c r="L95" s="90" t="s">
        <v>64</v>
      </c>
      <c r="M95" s="74">
        <f t="shared" si="6"/>
        <v>6.4399999999999999E-2</v>
      </c>
      <c r="N95" s="89">
        <v>593</v>
      </c>
      <c r="O95" s="90" t="s">
        <v>64</v>
      </c>
      <c r="P95" s="74">
        <f t="shared" si="7"/>
        <v>5.9299999999999999E-2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3.5680000000000001</v>
      </c>
      <c r="F96" s="92">
        <v>1.6120000000000001</v>
      </c>
      <c r="G96" s="88">
        <f t="shared" si="8"/>
        <v>5.18</v>
      </c>
      <c r="H96" s="89">
        <v>4683</v>
      </c>
      <c r="I96" s="90" t="s">
        <v>64</v>
      </c>
      <c r="J96" s="74">
        <f t="shared" si="9"/>
        <v>0.46829999999999999</v>
      </c>
      <c r="K96" s="89">
        <v>676</v>
      </c>
      <c r="L96" s="90" t="s">
        <v>64</v>
      </c>
      <c r="M96" s="74">
        <f t="shared" si="6"/>
        <v>6.7600000000000007E-2</v>
      </c>
      <c r="N96" s="89">
        <v>630</v>
      </c>
      <c r="O96" s="90" t="s">
        <v>64</v>
      </c>
      <c r="P96" s="74">
        <f t="shared" si="7"/>
        <v>6.3E-2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3.66</v>
      </c>
      <c r="F97" s="92">
        <v>1.552</v>
      </c>
      <c r="G97" s="88">
        <f t="shared" si="8"/>
        <v>5.2119999999999997</v>
      </c>
      <c r="H97" s="89">
        <v>5014</v>
      </c>
      <c r="I97" s="90" t="s">
        <v>64</v>
      </c>
      <c r="J97" s="74">
        <f t="shared" si="9"/>
        <v>0.50140000000000007</v>
      </c>
      <c r="K97" s="89">
        <v>707</v>
      </c>
      <c r="L97" s="90" t="s">
        <v>64</v>
      </c>
      <c r="M97" s="74">
        <f t="shared" si="6"/>
        <v>7.0699999999999999E-2</v>
      </c>
      <c r="N97" s="89">
        <v>666</v>
      </c>
      <c r="O97" s="90" t="s">
        <v>64</v>
      </c>
      <c r="P97" s="74">
        <f t="shared" si="7"/>
        <v>6.6600000000000006E-2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3.75</v>
      </c>
      <c r="F98" s="92">
        <v>1.4970000000000001</v>
      </c>
      <c r="G98" s="88">
        <f t="shared" si="8"/>
        <v>5.2469999999999999</v>
      </c>
      <c r="H98" s="89">
        <v>5343</v>
      </c>
      <c r="I98" s="90" t="s">
        <v>64</v>
      </c>
      <c r="J98" s="74">
        <f t="shared" si="9"/>
        <v>0.5343</v>
      </c>
      <c r="K98" s="89">
        <v>737</v>
      </c>
      <c r="L98" s="90" t="s">
        <v>64</v>
      </c>
      <c r="M98" s="74">
        <f t="shared" si="6"/>
        <v>7.3700000000000002E-2</v>
      </c>
      <c r="N98" s="89">
        <v>701</v>
      </c>
      <c r="O98" s="90" t="s">
        <v>64</v>
      </c>
      <c r="P98" s="74">
        <f t="shared" si="7"/>
        <v>7.0099999999999996E-2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3.9220000000000002</v>
      </c>
      <c r="F99" s="92">
        <v>1.3979999999999999</v>
      </c>
      <c r="G99" s="88">
        <f t="shared" si="8"/>
        <v>5.32</v>
      </c>
      <c r="H99" s="89">
        <v>5996</v>
      </c>
      <c r="I99" s="90" t="s">
        <v>64</v>
      </c>
      <c r="J99" s="74">
        <f t="shared" si="9"/>
        <v>0.59960000000000002</v>
      </c>
      <c r="K99" s="89">
        <v>796</v>
      </c>
      <c r="L99" s="90" t="s">
        <v>64</v>
      </c>
      <c r="M99" s="74">
        <f t="shared" si="6"/>
        <v>7.9600000000000004E-2</v>
      </c>
      <c r="N99" s="89">
        <v>768</v>
      </c>
      <c r="O99" s="90" t="s">
        <v>64</v>
      </c>
      <c r="P99" s="74">
        <f t="shared" si="7"/>
        <v>7.6800000000000007E-2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4.0860000000000003</v>
      </c>
      <c r="F100" s="92">
        <v>1.3140000000000001</v>
      </c>
      <c r="G100" s="88">
        <f t="shared" si="8"/>
        <v>5.4</v>
      </c>
      <c r="H100" s="89">
        <v>6641</v>
      </c>
      <c r="I100" s="90" t="s">
        <v>64</v>
      </c>
      <c r="J100" s="74">
        <f t="shared" si="9"/>
        <v>0.66410000000000002</v>
      </c>
      <c r="K100" s="89">
        <v>851</v>
      </c>
      <c r="L100" s="90" t="s">
        <v>64</v>
      </c>
      <c r="M100" s="74">
        <f t="shared" si="6"/>
        <v>8.5099999999999995E-2</v>
      </c>
      <c r="N100" s="89">
        <v>833</v>
      </c>
      <c r="O100" s="90" t="s">
        <v>64</v>
      </c>
      <c r="P100" s="74">
        <f t="shared" si="7"/>
        <v>8.3299999999999999E-2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4.2430000000000003</v>
      </c>
      <c r="F101" s="92">
        <v>1.2410000000000001</v>
      </c>
      <c r="G101" s="88">
        <f t="shared" si="8"/>
        <v>5.484</v>
      </c>
      <c r="H101" s="89">
        <v>7277</v>
      </c>
      <c r="I101" s="90" t="s">
        <v>64</v>
      </c>
      <c r="J101" s="74">
        <f t="shared" si="9"/>
        <v>0.72770000000000001</v>
      </c>
      <c r="K101" s="89">
        <v>901</v>
      </c>
      <c r="L101" s="90" t="s">
        <v>64</v>
      </c>
      <c r="M101" s="74">
        <f t="shared" si="6"/>
        <v>9.01E-2</v>
      </c>
      <c r="N101" s="89">
        <v>896</v>
      </c>
      <c r="O101" s="90" t="s">
        <v>64</v>
      </c>
      <c r="P101" s="74">
        <f t="shared" si="7"/>
        <v>8.9599999999999999E-2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4.3959999999999999</v>
      </c>
      <c r="F102" s="92">
        <v>1.1759999999999999</v>
      </c>
      <c r="G102" s="88">
        <f t="shared" si="8"/>
        <v>5.5720000000000001</v>
      </c>
      <c r="H102" s="89">
        <v>7905</v>
      </c>
      <c r="I102" s="90" t="s">
        <v>64</v>
      </c>
      <c r="J102" s="74">
        <f t="shared" si="9"/>
        <v>0.79049999999999998</v>
      </c>
      <c r="K102" s="89">
        <v>948</v>
      </c>
      <c r="L102" s="90" t="s">
        <v>64</v>
      </c>
      <c r="M102" s="74">
        <f t="shared" si="6"/>
        <v>9.4799999999999995E-2</v>
      </c>
      <c r="N102" s="89">
        <v>955</v>
      </c>
      <c r="O102" s="90" t="s">
        <v>64</v>
      </c>
      <c r="P102" s="74">
        <f t="shared" si="7"/>
        <v>9.5500000000000002E-2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4.5449999999999999</v>
      </c>
      <c r="F103" s="92">
        <v>1.119</v>
      </c>
      <c r="G103" s="88">
        <f t="shared" si="8"/>
        <v>5.6639999999999997</v>
      </c>
      <c r="H103" s="89">
        <v>8523</v>
      </c>
      <c r="I103" s="90" t="s">
        <v>64</v>
      </c>
      <c r="J103" s="74">
        <f t="shared" si="9"/>
        <v>0.85229999999999995</v>
      </c>
      <c r="K103" s="89">
        <v>992</v>
      </c>
      <c r="L103" s="90" t="s">
        <v>64</v>
      </c>
      <c r="M103" s="74">
        <f t="shared" si="6"/>
        <v>9.9199999999999997E-2</v>
      </c>
      <c r="N103" s="89">
        <v>1013</v>
      </c>
      <c r="O103" s="90" t="s">
        <v>64</v>
      </c>
      <c r="P103" s="74">
        <f t="shared" si="7"/>
        <v>0.10129999999999999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4.6920000000000002</v>
      </c>
      <c r="F104" s="92">
        <v>1.0680000000000001</v>
      </c>
      <c r="G104" s="88">
        <f t="shared" si="8"/>
        <v>5.76</v>
      </c>
      <c r="H104" s="89">
        <v>9132</v>
      </c>
      <c r="I104" s="90" t="s">
        <v>64</v>
      </c>
      <c r="J104" s="74">
        <f t="shared" si="9"/>
        <v>0.91320000000000001</v>
      </c>
      <c r="K104" s="89">
        <v>1034</v>
      </c>
      <c r="L104" s="90" t="s">
        <v>64</v>
      </c>
      <c r="M104" s="74">
        <f t="shared" si="6"/>
        <v>0.10340000000000001</v>
      </c>
      <c r="N104" s="89">
        <v>1068</v>
      </c>
      <c r="O104" s="90" t="s">
        <v>64</v>
      </c>
      <c r="P104" s="74">
        <f t="shared" si="7"/>
        <v>0.10680000000000001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4.9790000000000001</v>
      </c>
      <c r="F105" s="92">
        <v>0.98050000000000004</v>
      </c>
      <c r="G105" s="88">
        <f t="shared" si="8"/>
        <v>5.9595000000000002</v>
      </c>
      <c r="H105" s="89">
        <v>1.03</v>
      </c>
      <c r="I105" s="93" t="s">
        <v>66</v>
      </c>
      <c r="J105" s="76">
        <f t="shared" ref="J105:J107" si="11">H105</f>
        <v>1.03</v>
      </c>
      <c r="K105" s="89">
        <v>1115</v>
      </c>
      <c r="L105" s="90" t="s">
        <v>64</v>
      </c>
      <c r="M105" s="74">
        <f t="shared" si="6"/>
        <v>0.1115</v>
      </c>
      <c r="N105" s="89">
        <v>1171</v>
      </c>
      <c r="O105" s="90" t="s">
        <v>64</v>
      </c>
      <c r="P105" s="74">
        <f t="shared" si="7"/>
        <v>0.11710000000000001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5.2569999999999997</v>
      </c>
      <c r="F106" s="92">
        <v>0.90780000000000005</v>
      </c>
      <c r="G106" s="88">
        <f t="shared" si="8"/>
        <v>6.1647999999999996</v>
      </c>
      <c r="H106" s="89">
        <v>1.1499999999999999</v>
      </c>
      <c r="I106" s="90" t="s">
        <v>66</v>
      </c>
      <c r="J106" s="76">
        <f t="shared" si="11"/>
        <v>1.1499999999999999</v>
      </c>
      <c r="K106" s="89">
        <v>1187</v>
      </c>
      <c r="L106" s="90" t="s">
        <v>64</v>
      </c>
      <c r="M106" s="74">
        <f t="shared" si="6"/>
        <v>0.1187</v>
      </c>
      <c r="N106" s="89">
        <v>1266</v>
      </c>
      <c r="O106" s="90" t="s">
        <v>64</v>
      </c>
      <c r="P106" s="74">
        <f t="shared" si="7"/>
        <v>0.12659999999999999</v>
      </c>
    </row>
    <row r="107" spans="2:16">
      <c r="B107" s="89">
        <v>1</v>
      </c>
      <c r="C107" s="93" t="s">
        <v>65</v>
      </c>
      <c r="D107" s="74">
        <f t="shared" ref="D107:D170" si="12">B107/$C$5</f>
        <v>2.5000000000000001E-2</v>
      </c>
      <c r="E107" s="91">
        <v>5.5270000000000001</v>
      </c>
      <c r="F107" s="92">
        <v>0.84640000000000004</v>
      </c>
      <c r="G107" s="88">
        <f t="shared" si="8"/>
        <v>6.3734000000000002</v>
      </c>
      <c r="H107" s="89">
        <v>1.26</v>
      </c>
      <c r="I107" s="90" t="s">
        <v>66</v>
      </c>
      <c r="J107" s="76">
        <f t="shared" si="11"/>
        <v>1.26</v>
      </c>
      <c r="K107" s="89">
        <v>1251</v>
      </c>
      <c r="L107" s="90" t="s">
        <v>64</v>
      </c>
      <c r="M107" s="74">
        <f t="shared" si="6"/>
        <v>0.12509999999999999</v>
      </c>
      <c r="N107" s="89">
        <v>1354</v>
      </c>
      <c r="O107" s="90" t="s">
        <v>64</v>
      </c>
      <c r="P107" s="74">
        <f t="shared" si="7"/>
        <v>0.13540000000000002</v>
      </c>
    </row>
    <row r="108" spans="2:16">
      <c r="B108" s="89">
        <v>1.1000000000000001</v>
      </c>
      <c r="C108" s="90" t="s">
        <v>65</v>
      </c>
      <c r="D108" s="74">
        <f t="shared" si="12"/>
        <v>2.7500000000000004E-2</v>
      </c>
      <c r="E108" s="91">
        <v>5.7869999999999999</v>
      </c>
      <c r="F108" s="92">
        <v>0.79369999999999996</v>
      </c>
      <c r="G108" s="88">
        <f t="shared" si="8"/>
        <v>6.5807000000000002</v>
      </c>
      <c r="H108" s="89">
        <v>1.37</v>
      </c>
      <c r="I108" s="90" t="s">
        <v>66</v>
      </c>
      <c r="J108" s="76">
        <f t="shared" ref="J108:J171" si="13">H108</f>
        <v>1.37</v>
      </c>
      <c r="K108" s="89">
        <v>1308</v>
      </c>
      <c r="L108" s="90" t="s">
        <v>64</v>
      </c>
      <c r="M108" s="74">
        <f t="shared" si="6"/>
        <v>0.1308</v>
      </c>
      <c r="N108" s="89">
        <v>1436</v>
      </c>
      <c r="O108" s="90" t="s">
        <v>64</v>
      </c>
      <c r="P108" s="74">
        <f t="shared" si="7"/>
        <v>0.14360000000000001</v>
      </c>
    </row>
    <row r="109" spans="2:16">
      <c r="B109" s="89">
        <v>1.2</v>
      </c>
      <c r="C109" s="90" t="s">
        <v>65</v>
      </c>
      <c r="D109" s="74">
        <f t="shared" si="12"/>
        <v>0.03</v>
      </c>
      <c r="E109" s="91">
        <v>6.0380000000000003</v>
      </c>
      <c r="F109" s="92">
        <v>0.748</v>
      </c>
      <c r="G109" s="88">
        <f t="shared" si="8"/>
        <v>6.7860000000000005</v>
      </c>
      <c r="H109" s="89">
        <v>1.47</v>
      </c>
      <c r="I109" s="90" t="s">
        <v>66</v>
      </c>
      <c r="J109" s="76">
        <f t="shared" si="13"/>
        <v>1.47</v>
      </c>
      <c r="K109" s="89">
        <v>1360</v>
      </c>
      <c r="L109" s="90" t="s">
        <v>64</v>
      </c>
      <c r="M109" s="74">
        <f t="shared" si="6"/>
        <v>0.13600000000000001</v>
      </c>
      <c r="N109" s="89">
        <v>1512</v>
      </c>
      <c r="O109" s="90" t="s">
        <v>64</v>
      </c>
      <c r="P109" s="74">
        <f t="shared" si="7"/>
        <v>0.1512</v>
      </c>
    </row>
    <row r="110" spans="2:16">
      <c r="B110" s="89">
        <v>1.3</v>
      </c>
      <c r="C110" s="90" t="s">
        <v>65</v>
      </c>
      <c r="D110" s="74">
        <f t="shared" si="12"/>
        <v>3.2500000000000001E-2</v>
      </c>
      <c r="E110" s="91">
        <v>6.28</v>
      </c>
      <c r="F110" s="92">
        <v>0.70779999999999998</v>
      </c>
      <c r="G110" s="88">
        <f t="shared" si="8"/>
        <v>6.9878</v>
      </c>
      <c r="H110" s="89">
        <v>1.57</v>
      </c>
      <c r="I110" s="90" t="s">
        <v>66</v>
      </c>
      <c r="J110" s="76">
        <f t="shared" si="13"/>
        <v>1.57</v>
      </c>
      <c r="K110" s="89">
        <v>1407</v>
      </c>
      <c r="L110" s="90" t="s">
        <v>64</v>
      </c>
      <c r="M110" s="74">
        <f t="shared" si="6"/>
        <v>0.14069999999999999</v>
      </c>
      <c r="N110" s="89">
        <v>1583</v>
      </c>
      <c r="O110" s="90" t="s">
        <v>64</v>
      </c>
      <c r="P110" s="74">
        <f t="shared" si="7"/>
        <v>0.1583</v>
      </c>
    </row>
    <row r="111" spans="2:16">
      <c r="B111" s="89">
        <v>1.4</v>
      </c>
      <c r="C111" s="90" t="s">
        <v>65</v>
      </c>
      <c r="D111" s="74">
        <f t="shared" si="12"/>
        <v>3.4999999999999996E-2</v>
      </c>
      <c r="E111" s="91">
        <v>6.5140000000000002</v>
      </c>
      <c r="F111" s="92">
        <v>0.67230000000000001</v>
      </c>
      <c r="G111" s="88">
        <f t="shared" si="8"/>
        <v>7.1863000000000001</v>
      </c>
      <c r="H111" s="89">
        <v>1.67</v>
      </c>
      <c r="I111" s="90" t="s">
        <v>66</v>
      </c>
      <c r="J111" s="76">
        <f t="shared" si="13"/>
        <v>1.67</v>
      </c>
      <c r="K111" s="89">
        <v>1451</v>
      </c>
      <c r="L111" s="90" t="s">
        <v>64</v>
      </c>
      <c r="M111" s="74">
        <f t="shared" si="6"/>
        <v>0.14510000000000001</v>
      </c>
      <c r="N111" s="89">
        <v>1650</v>
      </c>
      <c r="O111" s="90" t="s">
        <v>64</v>
      </c>
      <c r="P111" s="74">
        <f t="shared" si="7"/>
        <v>0.16499999999999998</v>
      </c>
    </row>
    <row r="112" spans="2:16">
      <c r="B112" s="89">
        <v>1.5</v>
      </c>
      <c r="C112" s="90" t="s">
        <v>65</v>
      </c>
      <c r="D112" s="74">
        <f t="shared" si="12"/>
        <v>3.7499999999999999E-2</v>
      </c>
      <c r="E112" s="91">
        <v>6.74</v>
      </c>
      <c r="F112" s="92">
        <v>0.64049999999999996</v>
      </c>
      <c r="G112" s="88">
        <f t="shared" si="8"/>
        <v>7.3805000000000005</v>
      </c>
      <c r="H112" s="89">
        <v>1.77</v>
      </c>
      <c r="I112" s="90" t="s">
        <v>66</v>
      </c>
      <c r="J112" s="76">
        <f t="shared" si="13"/>
        <v>1.77</v>
      </c>
      <c r="K112" s="89">
        <v>1490</v>
      </c>
      <c r="L112" s="90" t="s">
        <v>64</v>
      </c>
      <c r="M112" s="74">
        <f t="shared" si="6"/>
        <v>0.14899999999999999</v>
      </c>
      <c r="N112" s="89">
        <v>1713</v>
      </c>
      <c r="O112" s="90" t="s">
        <v>64</v>
      </c>
      <c r="P112" s="74">
        <f t="shared" si="7"/>
        <v>0.17130000000000001</v>
      </c>
    </row>
    <row r="113" spans="1:16">
      <c r="B113" s="89">
        <v>1.6</v>
      </c>
      <c r="C113" s="90" t="s">
        <v>65</v>
      </c>
      <c r="D113" s="74">
        <f t="shared" si="12"/>
        <v>0.04</v>
      </c>
      <c r="E113" s="91">
        <v>6.96</v>
      </c>
      <c r="F113" s="92">
        <v>0.6119</v>
      </c>
      <c r="G113" s="88">
        <f t="shared" si="8"/>
        <v>7.5719000000000003</v>
      </c>
      <c r="H113" s="89">
        <v>1.87</v>
      </c>
      <c r="I113" s="90" t="s">
        <v>66</v>
      </c>
      <c r="J113" s="76">
        <f t="shared" si="13"/>
        <v>1.87</v>
      </c>
      <c r="K113" s="89">
        <v>1527</v>
      </c>
      <c r="L113" s="90" t="s">
        <v>64</v>
      </c>
      <c r="M113" s="74">
        <f t="shared" si="6"/>
        <v>0.1527</v>
      </c>
      <c r="N113" s="89">
        <v>1771</v>
      </c>
      <c r="O113" s="90" t="s">
        <v>64</v>
      </c>
      <c r="P113" s="74">
        <f t="shared" si="7"/>
        <v>0.17709999999999998</v>
      </c>
    </row>
    <row r="114" spans="1:16">
      <c r="B114" s="89">
        <v>1.7</v>
      </c>
      <c r="C114" s="90" t="s">
        <v>65</v>
      </c>
      <c r="D114" s="74">
        <f t="shared" si="12"/>
        <v>4.2499999999999996E-2</v>
      </c>
      <c r="E114" s="91">
        <v>7.1749999999999998</v>
      </c>
      <c r="F114" s="92">
        <v>0.58609999999999995</v>
      </c>
      <c r="G114" s="88">
        <f t="shared" si="8"/>
        <v>7.7610999999999999</v>
      </c>
      <c r="H114" s="89">
        <v>1.96</v>
      </c>
      <c r="I114" s="90" t="s">
        <v>66</v>
      </c>
      <c r="J114" s="76">
        <f t="shared" si="13"/>
        <v>1.96</v>
      </c>
      <c r="K114" s="89">
        <v>1561</v>
      </c>
      <c r="L114" s="90" t="s">
        <v>64</v>
      </c>
      <c r="M114" s="74">
        <f t="shared" si="6"/>
        <v>0.15609999999999999</v>
      </c>
      <c r="N114" s="89">
        <v>1827</v>
      </c>
      <c r="O114" s="90" t="s">
        <v>64</v>
      </c>
      <c r="P114" s="74">
        <f t="shared" si="7"/>
        <v>0.1827</v>
      </c>
    </row>
    <row r="115" spans="1:16">
      <c r="B115" s="89">
        <v>1.8</v>
      </c>
      <c r="C115" s="90" t="s">
        <v>65</v>
      </c>
      <c r="D115" s="74">
        <f t="shared" si="12"/>
        <v>4.4999999999999998E-2</v>
      </c>
      <c r="E115" s="91">
        <v>7.3849999999999998</v>
      </c>
      <c r="F115" s="92">
        <v>0.56259999999999999</v>
      </c>
      <c r="G115" s="88">
        <f t="shared" si="8"/>
        <v>7.9475999999999996</v>
      </c>
      <c r="H115" s="89">
        <v>2.0499999999999998</v>
      </c>
      <c r="I115" s="90" t="s">
        <v>66</v>
      </c>
      <c r="J115" s="76">
        <f t="shared" si="13"/>
        <v>2.0499999999999998</v>
      </c>
      <c r="K115" s="89">
        <v>1593</v>
      </c>
      <c r="L115" s="90" t="s">
        <v>64</v>
      </c>
      <c r="M115" s="74">
        <f t="shared" si="6"/>
        <v>0.1593</v>
      </c>
      <c r="N115" s="89">
        <v>1880</v>
      </c>
      <c r="O115" s="90" t="s">
        <v>64</v>
      </c>
      <c r="P115" s="74">
        <f t="shared" si="7"/>
        <v>0.188</v>
      </c>
    </row>
    <row r="116" spans="1:16">
      <c r="B116" s="89">
        <v>2</v>
      </c>
      <c r="C116" s="90" t="s">
        <v>65</v>
      </c>
      <c r="D116" s="74">
        <f t="shared" si="12"/>
        <v>0.05</v>
      </c>
      <c r="E116" s="91">
        <v>7.7919999999999998</v>
      </c>
      <c r="F116" s="92">
        <v>0.52139999999999997</v>
      </c>
      <c r="G116" s="88">
        <f t="shared" si="8"/>
        <v>8.3133999999999997</v>
      </c>
      <c r="H116" s="89">
        <v>2.2200000000000002</v>
      </c>
      <c r="I116" s="90" t="s">
        <v>66</v>
      </c>
      <c r="J116" s="76">
        <f t="shared" si="13"/>
        <v>2.2200000000000002</v>
      </c>
      <c r="K116" s="89">
        <v>1660</v>
      </c>
      <c r="L116" s="90" t="s">
        <v>64</v>
      </c>
      <c r="M116" s="74">
        <f t="shared" si="6"/>
        <v>0.16599999999999998</v>
      </c>
      <c r="N116" s="89">
        <v>1977</v>
      </c>
      <c r="O116" s="90" t="s">
        <v>64</v>
      </c>
      <c r="P116" s="74">
        <f t="shared" si="7"/>
        <v>0.19770000000000001</v>
      </c>
    </row>
    <row r="117" spans="1:16">
      <c r="B117" s="89">
        <v>2.25</v>
      </c>
      <c r="C117" s="90" t="s">
        <v>65</v>
      </c>
      <c r="D117" s="74">
        <f t="shared" si="12"/>
        <v>5.6250000000000001E-2</v>
      </c>
      <c r="E117" s="91">
        <v>8.2840000000000007</v>
      </c>
      <c r="F117" s="92">
        <v>0.47849999999999998</v>
      </c>
      <c r="G117" s="88">
        <f t="shared" si="8"/>
        <v>8.7625000000000011</v>
      </c>
      <c r="H117" s="89">
        <v>2.4300000000000002</v>
      </c>
      <c r="I117" s="90" t="s">
        <v>66</v>
      </c>
      <c r="J117" s="76">
        <f t="shared" si="13"/>
        <v>2.4300000000000002</v>
      </c>
      <c r="K117" s="89">
        <v>1736</v>
      </c>
      <c r="L117" s="90" t="s">
        <v>64</v>
      </c>
      <c r="M117" s="74">
        <f t="shared" si="6"/>
        <v>0.1736</v>
      </c>
      <c r="N117" s="89">
        <v>2085</v>
      </c>
      <c r="O117" s="90" t="s">
        <v>64</v>
      </c>
      <c r="P117" s="74">
        <f t="shared" si="7"/>
        <v>0.20849999999999999</v>
      </c>
    </row>
    <row r="118" spans="1:16">
      <c r="B118" s="89">
        <v>2.5</v>
      </c>
      <c r="C118" s="90" t="s">
        <v>65</v>
      </c>
      <c r="D118" s="74">
        <f t="shared" si="12"/>
        <v>6.25E-2</v>
      </c>
      <c r="E118" s="91">
        <v>8.7650000000000006</v>
      </c>
      <c r="F118" s="92">
        <v>0.44280000000000003</v>
      </c>
      <c r="G118" s="88">
        <f t="shared" si="8"/>
        <v>9.2078000000000007</v>
      </c>
      <c r="H118" s="89">
        <v>2.63</v>
      </c>
      <c r="I118" s="90" t="s">
        <v>66</v>
      </c>
      <c r="J118" s="76">
        <f t="shared" si="13"/>
        <v>2.63</v>
      </c>
      <c r="K118" s="89">
        <v>1802</v>
      </c>
      <c r="L118" s="90" t="s">
        <v>64</v>
      </c>
      <c r="M118" s="74">
        <f t="shared" si="6"/>
        <v>0.1802</v>
      </c>
      <c r="N118" s="89">
        <v>2182</v>
      </c>
      <c r="O118" s="90" t="s">
        <v>64</v>
      </c>
      <c r="P118" s="74">
        <f t="shared" si="7"/>
        <v>0.21820000000000001</v>
      </c>
    </row>
    <row r="119" spans="1:16">
      <c r="B119" s="89">
        <v>2.75</v>
      </c>
      <c r="C119" s="90" t="s">
        <v>65</v>
      </c>
      <c r="D119" s="74">
        <f t="shared" si="12"/>
        <v>6.8750000000000006E-2</v>
      </c>
      <c r="E119" s="91">
        <v>9.2379999999999995</v>
      </c>
      <c r="F119" s="92">
        <v>0.41249999999999998</v>
      </c>
      <c r="G119" s="88">
        <f t="shared" si="8"/>
        <v>9.6504999999999992</v>
      </c>
      <c r="H119" s="89">
        <v>2.81</v>
      </c>
      <c r="I119" s="90" t="s">
        <v>66</v>
      </c>
      <c r="J119" s="76">
        <f t="shared" si="13"/>
        <v>2.81</v>
      </c>
      <c r="K119" s="89">
        <v>1860</v>
      </c>
      <c r="L119" s="90" t="s">
        <v>64</v>
      </c>
      <c r="M119" s="74">
        <f t="shared" si="6"/>
        <v>0.186</v>
      </c>
      <c r="N119" s="89">
        <v>2268</v>
      </c>
      <c r="O119" s="90" t="s">
        <v>64</v>
      </c>
      <c r="P119" s="74">
        <f t="shared" si="7"/>
        <v>0.22679999999999997</v>
      </c>
    </row>
    <row r="120" spans="1:16">
      <c r="B120" s="89">
        <v>3</v>
      </c>
      <c r="C120" s="90" t="s">
        <v>65</v>
      </c>
      <c r="D120" s="74">
        <f t="shared" si="12"/>
        <v>7.4999999999999997E-2</v>
      </c>
      <c r="E120" s="91">
        <v>9.7059999999999995</v>
      </c>
      <c r="F120" s="92">
        <v>0.38650000000000001</v>
      </c>
      <c r="G120" s="88">
        <f t="shared" si="8"/>
        <v>10.092499999999999</v>
      </c>
      <c r="H120" s="89">
        <v>2.99</v>
      </c>
      <c r="I120" s="90" t="s">
        <v>66</v>
      </c>
      <c r="J120" s="76">
        <f t="shared" si="13"/>
        <v>2.99</v>
      </c>
      <c r="K120" s="89">
        <v>1910</v>
      </c>
      <c r="L120" s="90" t="s">
        <v>64</v>
      </c>
      <c r="M120" s="74">
        <f t="shared" si="6"/>
        <v>0.191</v>
      </c>
      <c r="N120" s="89">
        <v>2346</v>
      </c>
      <c r="O120" s="90" t="s">
        <v>64</v>
      </c>
      <c r="P120" s="74">
        <f t="shared" si="7"/>
        <v>0.2346</v>
      </c>
    </row>
    <row r="121" spans="1:16">
      <c r="B121" s="89">
        <v>3.25</v>
      </c>
      <c r="C121" s="90" t="s">
        <v>65</v>
      </c>
      <c r="D121" s="74">
        <f t="shared" si="12"/>
        <v>8.1250000000000003E-2</v>
      </c>
      <c r="E121" s="91">
        <v>10.17</v>
      </c>
      <c r="F121" s="92">
        <v>0.3639</v>
      </c>
      <c r="G121" s="88">
        <f t="shared" si="8"/>
        <v>10.533899999999999</v>
      </c>
      <c r="H121" s="89">
        <v>3.17</v>
      </c>
      <c r="I121" s="90" t="s">
        <v>66</v>
      </c>
      <c r="J121" s="76">
        <f t="shared" si="13"/>
        <v>3.17</v>
      </c>
      <c r="K121" s="89">
        <v>1955</v>
      </c>
      <c r="L121" s="90" t="s">
        <v>64</v>
      </c>
      <c r="M121" s="74">
        <f t="shared" si="6"/>
        <v>0.19550000000000001</v>
      </c>
      <c r="N121" s="89">
        <v>2417</v>
      </c>
      <c r="O121" s="90" t="s">
        <v>64</v>
      </c>
      <c r="P121" s="74">
        <f t="shared" si="7"/>
        <v>0.24169999999999997</v>
      </c>
    </row>
    <row r="122" spans="1:16">
      <c r="B122" s="89">
        <v>3.5</v>
      </c>
      <c r="C122" s="90" t="s">
        <v>65</v>
      </c>
      <c r="D122" s="74">
        <f t="shared" si="12"/>
        <v>8.7499999999999994E-2</v>
      </c>
      <c r="E122" s="91">
        <v>10.63</v>
      </c>
      <c r="F122" s="92">
        <v>0.34399999999999997</v>
      </c>
      <c r="G122" s="88">
        <f t="shared" si="8"/>
        <v>10.974</v>
      </c>
      <c r="H122" s="89">
        <v>3.33</v>
      </c>
      <c r="I122" s="90" t="s">
        <v>66</v>
      </c>
      <c r="J122" s="76">
        <f t="shared" si="13"/>
        <v>3.33</v>
      </c>
      <c r="K122" s="89">
        <v>1995</v>
      </c>
      <c r="L122" s="90" t="s">
        <v>64</v>
      </c>
      <c r="M122" s="74">
        <f t="shared" si="6"/>
        <v>0.19950000000000001</v>
      </c>
      <c r="N122" s="89">
        <v>2481</v>
      </c>
      <c r="O122" s="90" t="s">
        <v>64</v>
      </c>
      <c r="P122" s="74">
        <f t="shared" si="7"/>
        <v>0.24809999999999999</v>
      </c>
    </row>
    <row r="123" spans="1:16">
      <c r="B123" s="89">
        <v>3.75</v>
      </c>
      <c r="C123" s="90" t="s">
        <v>65</v>
      </c>
      <c r="D123" s="74">
        <f t="shared" si="12"/>
        <v>9.375E-2</v>
      </c>
      <c r="E123" s="91">
        <v>11.09</v>
      </c>
      <c r="F123" s="92">
        <v>0.32640000000000002</v>
      </c>
      <c r="G123" s="88">
        <f t="shared" si="8"/>
        <v>11.416399999999999</v>
      </c>
      <c r="H123" s="89">
        <v>3.49</v>
      </c>
      <c r="I123" s="90" t="s">
        <v>66</v>
      </c>
      <c r="J123" s="76">
        <f t="shared" si="13"/>
        <v>3.49</v>
      </c>
      <c r="K123" s="89">
        <v>2031</v>
      </c>
      <c r="L123" s="90" t="s">
        <v>64</v>
      </c>
      <c r="M123" s="74">
        <f t="shared" si="6"/>
        <v>0.2031</v>
      </c>
      <c r="N123" s="89">
        <v>2541</v>
      </c>
      <c r="O123" s="90" t="s">
        <v>64</v>
      </c>
      <c r="P123" s="74">
        <f t="shared" si="7"/>
        <v>0.25409999999999999</v>
      </c>
    </row>
    <row r="124" spans="1:16">
      <c r="B124" s="89">
        <v>4</v>
      </c>
      <c r="C124" s="90" t="s">
        <v>65</v>
      </c>
      <c r="D124" s="74">
        <f t="shared" si="12"/>
        <v>0.1</v>
      </c>
      <c r="E124" s="91">
        <v>11.55</v>
      </c>
      <c r="F124" s="92">
        <v>0.31069999999999998</v>
      </c>
      <c r="G124" s="88">
        <f t="shared" si="8"/>
        <v>11.860700000000001</v>
      </c>
      <c r="H124" s="89">
        <v>3.64</v>
      </c>
      <c r="I124" s="90" t="s">
        <v>66</v>
      </c>
      <c r="J124" s="76">
        <f t="shared" si="13"/>
        <v>3.64</v>
      </c>
      <c r="K124" s="89">
        <v>2063</v>
      </c>
      <c r="L124" s="90" t="s">
        <v>64</v>
      </c>
      <c r="M124" s="74">
        <f t="shared" si="6"/>
        <v>0.20630000000000001</v>
      </c>
      <c r="N124" s="89">
        <v>2595</v>
      </c>
      <c r="O124" s="90" t="s">
        <v>64</v>
      </c>
      <c r="P124" s="74">
        <f t="shared" si="7"/>
        <v>0.25950000000000001</v>
      </c>
    </row>
    <row r="125" spans="1:16">
      <c r="B125" s="77">
        <v>4.5</v>
      </c>
      <c r="C125" s="79" t="s">
        <v>65</v>
      </c>
      <c r="D125" s="74">
        <f t="shared" si="12"/>
        <v>0.1125</v>
      </c>
      <c r="E125" s="91">
        <v>12.46</v>
      </c>
      <c r="F125" s="92">
        <v>0.2838</v>
      </c>
      <c r="G125" s="88">
        <f t="shared" si="8"/>
        <v>12.7438</v>
      </c>
      <c r="H125" s="89">
        <v>3.93</v>
      </c>
      <c r="I125" s="90" t="s">
        <v>66</v>
      </c>
      <c r="J125" s="76">
        <f t="shared" si="13"/>
        <v>3.93</v>
      </c>
      <c r="K125" s="89">
        <v>2139</v>
      </c>
      <c r="L125" s="90" t="s">
        <v>64</v>
      </c>
      <c r="M125" s="74">
        <f t="shared" si="6"/>
        <v>0.21389999999999998</v>
      </c>
      <c r="N125" s="89">
        <v>2691</v>
      </c>
      <c r="O125" s="90" t="s">
        <v>64</v>
      </c>
      <c r="P125" s="74">
        <f t="shared" si="7"/>
        <v>0.26910000000000001</v>
      </c>
    </row>
    <row r="126" spans="1:16">
      <c r="B126" s="77">
        <v>5</v>
      </c>
      <c r="C126" s="79" t="s">
        <v>65</v>
      </c>
      <c r="D126" s="74">
        <f t="shared" si="12"/>
        <v>0.125</v>
      </c>
      <c r="E126" s="91">
        <v>13.35</v>
      </c>
      <c r="F126" s="92">
        <v>0.26150000000000001</v>
      </c>
      <c r="G126" s="88">
        <f t="shared" si="8"/>
        <v>13.611499999999999</v>
      </c>
      <c r="H126" s="77">
        <v>4.2</v>
      </c>
      <c r="I126" s="79" t="s">
        <v>66</v>
      </c>
      <c r="J126" s="76">
        <f t="shared" si="13"/>
        <v>4.2</v>
      </c>
      <c r="K126" s="77">
        <v>2202</v>
      </c>
      <c r="L126" s="79" t="s">
        <v>64</v>
      </c>
      <c r="M126" s="74">
        <f t="shared" si="6"/>
        <v>0.22020000000000001</v>
      </c>
      <c r="N126" s="77">
        <v>2774</v>
      </c>
      <c r="O126" s="79" t="s">
        <v>64</v>
      </c>
      <c r="P126" s="74">
        <f t="shared" si="7"/>
        <v>0.27739999999999998</v>
      </c>
    </row>
    <row r="127" spans="1:16">
      <c r="B127" s="77">
        <v>5.5</v>
      </c>
      <c r="C127" s="79" t="s">
        <v>65</v>
      </c>
      <c r="D127" s="74">
        <f t="shared" si="12"/>
        <v>0.13750000000000001</v>
      </c>
      <c r="E127" s="91">
        <v>14.22</v>
      </c>
      <c r="F127" s="92">
        <v>0.24279999999999999</v>
      </c>
      <c r="G127" s="88">
        <f t="shared" si="8"/>
        <v>14.462800000000001</v>
      </c>
      <c r="H127" s="77">
        <v>4.46</v>
      </c>
      <c r="I127" s="79" t="s">
        <v>66</v>
      </c>
      <c r="J127" s="76">
        <f t="shared" si="13"/>
        <v>4.46</v>
      </c>
      <c r="K127" s="77">
        <v>2256</v>
      </c>
      <c r="L127" s="79" t="s">
        <v>64</v>
      </c>
      <c r="M127" s="74">
        <f t="shared" si="6"/>
        <v>0.22559999999999997</v>
      </c>
      <c r="N127" s="77">
        <v>2846</v>
      </c>
      <c r="O127" s="79" t="s">
        <v>64</v>
      </c>
      <c r="P127" s="74">
        <f t="shared" si="7"/>
        <v>0.28460000000000002</v>
      </c>
    </row>
    <row r="128" spans="1:16">
      <c r="A128" s="94"/>
      <c r="B128" s="89">
        <v>6</v>
      </c>
      <c r="C128" s="90" t="s">
        <v>65</v>
      </c>
      <c r="D128" s="74">
        <f t="shared" si="12"/>
        <v>0.15</v>
      </c>
      <c r="E128" s="91">
        <v>15.07</v>
      </c>
      <c r="F128" s="92">
        <v>0.2268</v>
      </c>
      <c r="G128" s="88">
        <f t="shared" si="8"/>
        <v>15.296800000000001</v>
      </c>
      <c r="H128" s="89">
        <v>4.7</v>
      </c>
      <c r="I128" s="90" t="s">
        <v>66</v>
      </c>
      <c r="J128" s="76">
        <f t="shared" si="13"/>
        <v>4.7</v>
      </c>
      <c r="K128" s="77">
        <v>2303</v>
      </c>
      <c r="L128" s="79" t="s">
        <v>64</v>
      </c>
      <c r="M128" s="74">
        <f t="shared" si="6"/>
        <v>0.2303</v>
      </c>
      <c r="N128" s="77">
        <v>2910</v>
      </c>
      <c r="O128" s="79" t="s">
        <v>64</v>
      </c>
      <c r="P128" s="74">
        <f t="shared" si="7"/>
        <v>0.29100000000000004</v>
      </c>
    </row>
    <row r="129" spans="1:16">
      <c r="A129" s="94"/>
      <c r="B129" s="89">
        <v>6.5</v>
      </c>
      <c r="C129" s="90" t="s">
        <v>65</v>
      </c>
      <c r="D129" s="74">
        <f t="shared" si="12"/>
        <v>0.16250000000000001</v>
      </c>
      <c r="E129" s="91">
        <v>15.88</v>
      </c>
      <c r="F129" s="92">
        <v>0.21290000000000001</v>
      </c>
      <c r="G129" s="88">
        <f t="shared" si="8"/>
        <v>16.0929</v>
      </c>
      <c r="H129" s="89">
        <v>4.92</v>
      </c>
      <c r="I129" s="90" t="s">
        <v>66</v>
      </c>
      <c r="J129" s="76">
        <f t="shared" si="13"/>
        <v>4.92</v>
      </c>
      <c r="K129" s="77">
        <v>2343</v>
      </c>
      <c r="L129" s="79" t="s">
        <v>64</v>
      </c>
      <c r="M129" s="74">
        <f t="shared" si="6"/>
        <v>0.23430000000000001</v>
      </c>
      <c r="N129" s="77">
        <v>2966</v>
      </c>
      <c r="O129" s="79" t="s">
        <v>64</v>
      </c>
      <c r="P129" s="74">
        <f t="shared" si="7"/>
        <v>0.29660000000000003</v>
      </c>
    </row>
    <row r="130" spans="1:16">
      <c r="A130" s="94"/>
      <c r="B130" s="89">
        <v>7</v>
      </c>
      <c r="C130" s="90" t="s">
        <v>65</v>
      </c>
      <c r="D130" s="74">
        <f t="shared" si="12"/>
        <v>0.17499999999999999</v>
      </c>
      <c r="E130" s="91">
        <v>16.66</v>
      </c>
      <c r="F130" s="92">
        <v>0.20080000000000001</v>
      </c>
      <c r="G130" s="88">
        <f t="shared" si="8"/>
        <v>16.860800000000001</v>
      </c>
      <c r="H130" s="89">
        <v>5.14</v>
      </c>
      <c r="I130" s="90" t="s">
        <v>66</v>
      </c>
      <c r="J130" s="76">
        <f t="shared" si="13"/>
        <v>5.14</v>
      </c>
      <c r="K130" s="77">
        <v>2379</v>
      </c>
      <c r="L130" s="79" t="s">
        <v>64</v>
      </c>
      <c r="M130" s="74">
        <f t="shared" si="6"/>
        <v>0.2379</v>
      </c>
      <c r="N130" s="77">
        <v>3017</v>
      </c>
      <c r="O130" s="79" t="s">
        <v>64</v>
      </c>
      <c r="P130" s="74">
        <f t="shared" si="7"/>
        <v>0.30169999999999997</v>
      </c>
    </row>
    <row r="131" spans="1:16">
      <c r="A131" s="94"/>
      <c r="B131" s="89">
        <v>8</v>
      </c>
      <c r="C131" s="90" t="s">
        <v>65</v>
      </c>
      <c r="D131" s="74">
        <f t="shared" si="12"/>
        <v>0.2</v>
      </c>
      <c r="E131" s="91">
        <v>18.11</v>
      </c>
      <c r="F131" s="92">
        <v>0.18049999999999999</v>
      </c>
      <c r="G131" s="88">
        <f t="shared" si="8"/>
        <v>18.290499999999998</v>
      </c>
      <c r="H131" s="89">
        <v>5.55</v>
      </c>
      <c r="I131" s="90" t="s">
        <v>66</v>
      </c>
      <c r="J131" s="76">
        <f t="shared" si="13"/>
        <v>5.55</v>
      </c>
      <c r="K131" s="77">
        <v>2473</v>
      </c>
      <c r="L131" s="79" t="s">
        <v>64</v>
      </c>
      <c r="M131" s="74">
        <f t="shared" si="6"/>
        <v>0.24729999999999999</v>
      </c>
      <c r="N131" s="77">
        <v>3103</v>
      </c>
      <c r="O131" s="79" t="s">
        <v>64</v>
      </c>
      <c r="P131" s="74">
        <f t="shared" si="7"/>
        <v>0.31030000000000002</v>
      </c>
    </row>
    <row r="132" spans="1:16">
      <c r="A132" s="94"/>
      <c r="B132" s="89">
        <v>9</v>
      </c>
      <c r="C132" s="90" t="s">
        <v>65</v>
      </c>
      <c r="D132" s="74">
        <f t="shared" si="12"/>
        <v>0.22500000000000001</v>
      </c>
      <c r="E132" s="91">
        <v>19.420000000000002</v>
      </c>
      <c r="F132" s="92">
        <v>0.1643</v>
      </c>
      <c r="G132" s="88">
        <f t="shared" si="8"/>
        <v>19.584300000000002</v>
      </c>
      <c r="H132" s="89">
        <v>5.92</v>
      </c>
      <c r="I132" s="90" t="s">
        <v>66</v>
      </c>
      <c r="J132" s="76">
        <f t="shared" si="13"/>
        <v>5.92</v>
      </c>
      <c r="K132" s="77">
        <v>2551</v>
      </c>
      <c r="L132" s="79" t="s">
        <v>64</v>
      </c>
      <c r="M132" s="74">
        <f t="shared" si="6"/>
        <v>0.25509999999999999</v>
      </c>
      <c r="N132" s="77">
        <v>3176</v>
      </c>
      <c r="O132" s="79" t="s">
        <v>64</v>
      </c>
      <c r="P132" s="74">
        <f t="shared" si="7"/>
        <v>0.31759999999999999</v>
      </c>
    </row>
    <row r="133" spans="1:16">
      <c r="A133" s="94"/>
      <c r="B133" s="89">
        <v>10</v>
      </c>
      <c r="C133" s="90" t="s">
        <v>65</v>
      </c>
      <c r="D133" s="74">
        <f t="shared" si="12"/>
        <v>0.25</v>
      </c>
      <c r="E133" s="91">
        <v>20.59</v>
      </c>
      <c r="F133" s="92">
        <v>0.15090000000000001</v>
      </c>
      <c r="G133" s="88">
        <f t="shared" si="8"/>
        <v>20.7409</v>
      </c>
      <c r="H133" s="89">
        <v>6.28</v>
      </c>
      <c r="I133" s="90" t="s">
        <v>66</v>
      </c>
      <c r="J133" s="76">
        <f t="shared" si="13"/>
        <v>6.28</v>
      </c>
      <c r="K133" s="77">
        <v>2617</v>
      </c>
      <c r="L133" s="79" t="s">
        <v>64</v>
      </c>
      <c r="M133" s="74">
        <f t="shared" si="6"/>
        <v>0.26169999999999999</v>
      </c>
      <c r="N133" s="77">
        <v>3238</v>
      </c>
      <c r="O133" s="79" t="s">
        <v>64</v>
      </c>
      <c r="P133" s="74">
        <f t="shared" si="7"/>
        <v>0.32379999999999998</v>
      </c>
    </row>
    <row r="134" spans="1:16">
      <c r="A134" s="94"/>
      <c r="B134" s="89">
        <v>11</v>
      </c>
      <c r="C134" s="90" t="s">
        <v>65</v>
      </c>
      <c r="D134" s="74">
        <f t="shared" si="12"/>
        <v>0.27500000000000002</v>
      </c>
      <c r="E134" s="91">
        <v>21.63</v>
      </c>
      <c r="F134" s="92">
        <v>0.13969999999999999</v>
      </c>
      <c r="G134" s="88">
        <f t="shared" si="8"/>
        <v>21.7697</v>
      </c>
      <c r="H134" s="89">
        <v>6.61</v>
      </c>
      <c r="I134" s="90" t="s">
        <v>66</v>
      </c>
      <c r="J134" s="76">
        <f t="shared" si="13"/>
        <v>6.61</v>
      </c>
      <c r="K134" s="77">
        <v>2674</v>
      </c>
      <c r="L134" s="79" t="s">
        <v>64</v>
      </c>
      <c r="M134" s="74">
        <f t="shared" si="6"/>
        <v>0.26739999999999997</v>
      </c>
      <c r="N134" s="77">
        <v>3292</v>
      </c>
      <c r="O134" s="79" t="s">
        <v>64</v>
      </c>
      <c r="P134" s="74">
        <f t="shared" si="7"/>
        <v>0.32919999999999999</v>
      </c>
    </row>
    <row r="135" spans="1:16">
      <c r="A135" s="94"/>
      <c r="B135" s="89">
        <v>12</v>
      </c>
      <c r="C135" s="90" t="s">
        <v>65</v>
      </c>
      <c r="D135" s="74">
        <f t="shared" si="12"/>
        <v>0.3</v>
      </c>
      <c r="E135" s="91">
        <v>22.55</v>
      </c>
      <c r="F135" s="92">
        <v>0.13020000000000001</v>
      </c>
      <c r="G135" s="88">
        <f t="shared" si="8"/>
        <v>22.680199999999999</v>
      </c>
      <c r="H135" s="89">
        <v>6.93</v>
      </c>
      <c r="I135" s="90" t="s">
        <v>66</v>
      </c>
      <c r="J135" s="76">
        <f t="shared" si="13"/>
        <v>6.93</v>
      </c>
      <c r="K135" s="77">
        <v>2725</v>
      </c>
      <c r="L135" s="79" t="s">
        <v>64</v>
      </c>
      <c r="M135" s="74">
        <f t="shared" si="6"/>
        <v>0.27250000000000002</v>
      </c>
      <c r="N135" s="77">
        <v>3340</v>
      </c>
      <c r="O135" s="79" t="s">
        <v>64</v>
      </c>
      <c r="P135" s="74">
        <f t="shared" si="7"/>
        <v>0.33399999999999996</v>
      </c>
    </row>
    <row r="136" spans="1:16">
      <c r="A136" s="94"/>
      <c r="B136" s="89">
        <v>13</v>
      </c>
      <c r="C136" s="90" t="s">
        <v>65</v>
      </c>
      <c r="D136" s="74">
        <f t="shared" si="12"/>
        <v>0.32500000000000001</v>
      </c>
      <c r="E136" s="91">
        <v>23.37</v>
      </c>
      <c r="F136" s="92">
        <v>0.12189999999999999</v>
      </c>
      <c r="G136" s="88">
        <f t="shared" si="8"/>
        <v>23.491900000000001</v>
      </c>
      <c r="H136" s="89">
        <v>7.24</v>
      </c>
      <c r="I136" s="90" t="s">
        <v>66</v>
      </c>
      <c r="J136" s="76">
        <f t="shared" si="13"/>
        <v>7.24</v>
      </c>
      <c r="K136" s="77">
        <v>2771</v>
      </c>
      <c r="L136" s="79" t="s">
        <v>64</v>
      </c>
      <c r="M136" s="74">
        <f t="shared" si="6"/>
        <v>0.27710000000000001</v>
      </c>
      <c r="N136" s="77">
        <v>3382</v>
      </c>
      <c r="O136" s="79" t="s">
        <v>64</v>
      </c>
      <c r="P136" s="74">
        <f t="shared" si="7"/>
        <v>0.3382</v>
      </c>
    </row>
    <row r="137" spans="1:16">
      <c r="A137" s="94"/>
      <c r="B137" s="89">
        <v>14</v>
      </c>
      <c r="C137" s="90" t="s">
        <v>65</v>
      </c>
      <c r="D137" s="74">
        <f t="shared" si="12"/>
        <v>0.35</v>
      </c>
      <c r="E137" s="91">
        <v>24.1</v>
      </c>
      <c r="F137" s="92">
        <v>0.1148</v>
      </c>
      <c r="G137" s="88">
        <f t="shared" si="8"/>
        <v>24.2148</v>
      </c>
      <c r="H137" s="89">
        <v>7.54</v>
      </c>
      <c r="I137" s="90" t="s">
        <v>66</v>
      </c>
      <c r="J137" s="76">
        <f t="shared" si="13"/>
        <v>7.54</v>
      </c>
      <c r="K137" s="77">
        <v>2813</v>
      </c>
      <c r="L137" s="79" t="s">
        <v>64</v>
      </c>
      <c r="M137" s="74">
        <f t="shared" si="6"/>
        <v>0.28129999999999999</v>
      </c>
      <c r="N137" s="77">
        <v>3421</v>
      </c>
      <c r="O137" s="79" t="s">
        <v>64</v>
      </c>
      <c r="P137" s="74">
        <f t="shared" si="7"/>
        <v>0.34209999999999996</v>
      </c>
    </row>
    <row r="138" spans="1:16">
      <c r="A138" s="94"/>
      <c r="B138" s="89">
        <v>15</v>
      </c>
      <c r="C138" s="90" t="s">
        <v>65</v>
      </c>
      <c r="D138" s="74">
        <f t="shared" si="12"/>
        <v>0.375</v>
      </c>
      <c r="E138" s="91">
        <v>24.74</v>
      </c>
      <c r="F138" s="92">
        <v>0.1085</v>
      </c>
      <c r="G138" s="88">
        <f t="shared" si="8"/>
        <v>24.848499999999998</v>
      </c>
      <c r="H138" s="89">
        <v>7.83</v>
      </c>
      <c r="I138" s="90" t="s">
        <v>66</v>
      </c>
      <c r="J138" s="76">
        <f t="shared" si="13"/>
        <v>7.83</v>
      </c>
      <c r="K138" s="77">
        <v>2851</v>
      </c>
      <c r="L138" s="79" t="s">
        <v>64</v>
      </c>
      <c r="M138" s="74">
        <f t="shared" si="6"/>
        <v>0.28510000000000002</v>
      </c>
      <c r="N138" s="77">
        <v>3457</v>
      </c>
      <c r="O138" s="79" t="s">
        <v>64</v>
      </c>
      <c r="P138" s="74">
        <f t="shared" si="7"/>
        <v>0.34570000000000001</v>
      </c>
    </row>
    <row r="139" spans="1:16">
      <c r="A139" s="94"/>
      <c r="B139" s="89">
        <v>16</v>
      </c>
      <c r="C139" s="90" t="s">
        <v>65</v>
      </c>
      <c r="D139" s="74">
        <f t="shared" si="12"/>
        <v>0.4</v>
      </c>
      <c r="E139" s="91">
        <v>25.3</v>
      </c>
      <c r="F139" s="92">
        <v>0.10290000000000001</v>
      </c>
      <c r="G139" s="88">
        <f t="shared" si="8"/>
        <v>25.402900000000002</v>
      </c>
      <c r="H139" s="89">
        <v>8.1199999999999992</v>
      </c>
      <c r="I139" s="90" t="s">
        <v>66</v>
      </c>
      <c r="J139" s="76">
        <f t="shared" si="13"/>
        <v>8.1199999999999992</v>
      </c>
      <c r="K139" s="77">
        <v>2888</v>
      </c>
      <c r="L139" s="79" t="s">
        <v>64</v>
      </c>
      <c r="M139" s="74">
        <f t="shared" si="6"/>
        <v>0.2888</v>
      </c>
      <c r="N139" s="77">
        <v>3489</v>
      </c>
      <c r="O139" s="79" t="s">
        <v>64</v>
      </c>
      <c r="P139" s="74">
        <f t="shared" si="7"/>
        <v>0.34889999999999999</v>
      </c>
    </row>
    <row r="140" spans="1:16">
      <c r="A140" s="94"/>
      <c r="B140" s="89">
        <v>17</v>
      </c>
      <c r="C140" s="95" t="s">
        <v>65</v>
      </c>
      <c r="D140" s="74">
        <f t="shared" si="12"/>
        <v>0.42499999999999999</v>
      </c>
      <c r="E140" s="91">
        <v>25.8</v>
      </c>
      <c r="F140" s="92">
        <v>9.7839999999999996E-2</v>
      </c>
      <c r="G140" s="88">
        <f t="shared" si="8"/>
        <v>25.897840000000002</v>
      </c>
      <c r="H140" s="89">
        <v>8.4</v>
      </c>
      <c r="I140" s="90" t="s">
        <v>66</v>
      </c>
      <c r="J140" s="76">
        <f t="shared" si="13"/>
        <v>8.4</v>
      </c>
      <c r="K140" s="77">
        <v>2922</v>
      </c>
      <c r="L140" s="79" t="s">
        <v>64</v>
      </c>
      <c r="M140" s="74">
        <f t="shared" si="6"/>
        <v>0.29220000000000002</v>
      </c>
      <c r="N140" s="77">
        <v>3520</v>
      </c>
      <c r="O140" s="79" t="s">
        <v>64</v>
      </c>
      <c r="P140" s="74">
        <f t="shared" si="7"/>
        <v>0.35199999999999998</v>
      </c>
    </row>
    <row r="141" spans="1:16">
      <c r="B141" s="89">
        <v>18</v>
      </c>
      <c r="C141" s="79" t="s">
        <v>65</v>
      </c>
      <c r="D141" s="74">
        <f t="shared" si="12"/>
        <v>0.45</v>
      </c>
      <c r="E141" s="91">
        <v>26.23</v>
      </c>
      <c r="F141" s="92">
        <v>9.3329999999999996E-2</v>
      </c>
      <c r="G141" s="88">
        <f t="shared" si="8"/>
        <v>26.323330000000002</v>
      </c>
      <c r="H141" s="77">
        <v>8.67</v>
      </c>
      <c r="I141" s="79" t="s">
        <v>66</v>
      </c>
      <c r="J141" s="76">
        <f t="shared" si="13"/>
        <v>8.67</v>
      </c>
      <c r="K141" s="77">
        <v>2954</v>
      </c>
      <c r="L141" s="79" t="s">
        <v>64</v>
      </c>
      <c r="M141" s="74">
        <f t="shared" si="6"/>
        <v>0.2954</v>
      </c>
      <c r="N141" s="77">
        <v>3548</v>
      </c>
      <c r="O141" s="79" t="s">
        <v>64</v>
      </c>
      <c r="P141" s="74">
        <f t="shared" si="7"/>
        <v>0.3548</v>
      </c>
    </row>
    <row r="142" spans="1:16">
      <c r="B142" s="89">
        <v>20</v>
      </c>
      <c r="C142" s="79" t="s">
        <v>65</v>
      </c>
      <c r="D142" s="74">
        <f t="shared" si="12"/>
        <v>0.5</v>
      </c>
      <c r="E142" s="91">
        <v>26.93</v>
      </c>
      <c r="F142" s="92">
        <v>8.5519999999999999E-2</v>
      </c>
      <c r="G142" s="88">
        <f t="shared" si="8"/>
        <v>27.015519999999999</v>
      </c>
      <c r="H142" s="77">
        <v>9.2100000000000009</v>
      </c>
      <c r="I142" s="79" t="s">
        <v>66</v>
      </c>
      <c r="J142" s="76">
        <f t="shared" si="13"/>
        <v>9.2100000000000009</v>
      </c>
      <c r="K142" s="77">
        <v>3062</v>
      </c>
      <c r="L142" s="79" t="s">
        <v>64</v>
      </c>
      <c r="M142" s="74">
        <f t="shared" si="6"/>
        <v>0.30619999999999997</v>
      </c>
      <c r="N142" s="77">
        <v>3600</v>
      </c>
      <c r="O142" s="79" t="s">
        <v>64</v>
      </c>
      <c r="P142" s="74">
        <f t="shared" si="7"/>
        <v>0.36</v>
      </c>
    </row>
    <row r="143" spans="1:16">
      <c r="B143" s="89">
        <v>22.5</v>
      </c>
      <c r="C143" s="79" t="s">
        <v>65</v>
      </c>
      <c r="D143" s="74">
        <f t="shared" si="12"/>
        <v>0.5625</v>
      </c>
      <c r="E143" s="91">
        <v>27.55</v>
      </c>
      <c r="F143" s="92">
        <v>7.7539999999999998E-2</v>
      </c>
      <c r="G143" s="88">
        <f t="shared" si="8"/>
        <v>27.62754</v>
      </c>
      <c r="H143" s="77">
        <v>9.86</v>
      </c>
      <c r="I143" s="79" t="s">
        <v>66</v>
      </c>
      <c r="J143" s="76">
        <f t="shared" si="13"/>
        <v>9.86</v>
      </c>
      <c r="K143" s="77">
        <v>3211</v>
      </c>
      <c r="L143" s="79" t="s">
        <v>64</v>
      </c>
      <c r="M143" s="74">
        <f t="shared" si="6"/>
        <v>0.3211</v>
      </c>
      <c r="N143" s="77">
        <v>3658</v>
      </c>
      <c r="O143" s="79" t="s">
        <v>64</v>
      </c>
      <c r="P143" s="74">
        <f t="shared" si="7"/>
        <v>0.36580000000000001</v>
      </c>
    </row>
    <row r="144" spans="1:16">
      <c r="B144" s="89">
        <v>25</v>
      </c>
      <c r="C144" s="79" t="s">
        <v>65</v>
      </c>
      <c r="D144" s="74">
        <f t="shared" si="12"/>
        <v>0.625</v>
      </c>
      <c r="E144" s="91">
        <v>27.94</v>
      </c>
      <c r="F144" s="92">
        <v>7.1010000000000004E-2</v>
      </c>
      <c r="G144" s="88">
        <f t="shared" si="8"/>
        <v>28.011010000000002</v>
      </c>
      <c r="H144" s="77">
        <v>10.5</v>
      </c>
      <c r="I144" s="79" t="s">
        <v>66</v>
      </c>
      <c r="J144" s="76">
        <f t="shared" si="13"/>
        <v>10.5</v>
      </c>
      <c r="K144" s="77">
        <v>3348</v>
      </c>
      <c r="L144" s="79" t="s">
        <v>64</v>
      </c>
      <c r="M144" s="74">
        <f t="shared" si="6"/>
        <v>0.33479999999999999</v>
      </c>
      <c r="N144" s="77">
        <v>3710</v>
      </c>
      <c r="O144" s="79" t="s">
        <v>64</v>
      </c>
      <c r="P144" s="74">
        <f t="shared" si="7"/>
        <v>0.371</v>
      </c>
    </row>
    <row r="145" spans="2:16">
      <c r="B145" s="89">
        <v>27.5</v>
      </c>
      <c r="C145" s="79" t="s">
        <v>65</v>
      </c>
      <c r="D145" s="74">
        <f t="shared" si="12"/>
        <v>0.6875</v>
      </c>
      <c r="E145" s="91">
        <v>28.15</v>
      </c>
      <c r="F145" s="92">
        <v>6.5559999999999993E-2</v>
      </c>
      <c r="G145" s="88">
        <f t="shared" si="8"/>
        <v>28.21556</v>
      </c>
      <c r="H145" s="77">
        <v>11.14</v>
      </c>
      <c r="I145" s="79" t="s">
        <v>66</v>
      </c>
      <c r="J145" s="76">
        <f t="shared" si="13"/>
        <v>11.14</v>
      </c>
      <c r="K145" s="77">
        <v>3477</v>
      </c>
      <c r="L145" s="79" t="s">
        <v>64</v>
      </c>
      <c r="M145" s="74">
        <f t="shared" si="6"/>
        <v>0.34770000000000001</v>
      </c>
      <c r="N145" s="77">
        <v>3757</v>
      </c>
      <c r="O145" s="79" t="s">
        <v>64</v>
      </c>
      <c r="P145" s="74">
        <f t="shared" si="7"/>
        <v>0.37570000000000003</v>
      </c>
    </row>
    <row r="146" spans="2:16">
      <c r="B146" s="89">
        <v>30</v>
      </c>
      <c r="C146" s="79" t="s">
        <v>65</v>
      </c>
      <c r="D146" s="74">
        <f t="shared" si="12"/>
        <v>0.75</v>
      </c>
      <c r="E146" s="91">
        <v>28.23</v>
      </c>
      <c r="F146" s="92">
        <v>6.0940000000000001E-2</v>
      </c>
      <c r="G146" s="88">
        <f t="shared" si="8"/>
        <v>28.290939999999999</v>
      </c>
      <c r="H146" s="77">
        <v>11.77</v>
      </c>
      <c r="I146" s="79" t="s">
        <v>66</v>
      </c>
      <c r="J146" s="76">
        <f t="shared" si="13"/>
        <v>11.77</v>
      </c>
      <c r="K146" s="77">
        <v>3599</v>
      </c>
      <c r="L146" s="79" t="s">
        <v>64</v>
      </c>
      <c r="M146" s="74">
        <f t="shared" si="6"/>
        <v>0.3599</v>
      </c>
      <c r="N146" s="77">
        <v>3802</v>
      </c>
      <c r="O146" s="79" t="s">
        <v>64</v>
      </c>
      <c r="P146" s="74">
        <f t="shared" si="7"/>
        <v>0.38019999999999998</v>
      </c>
    </row>
    <row r="147" spans="2:16">
      <c r="B147" s="89">
        <v>32.5</v>
      </c>
      <c r="C147" s="79" t="s">
        <v>65</v>
      </c>
      <c r="D147" s="74">
        <f t="shared" si="12"/>
        <v>0.8125</v>
      </c>
      <c r="E147" s="91">
        <v>28.21</v>
      </c>
      <c r="F147" s="92">
        <v>5.697E-2</v>
      </c>
      <c r="G147" s="88">
        <f t="shared" si="8"/>
        <v>28.266970000000001</v>
      </c>
      <c r="H147" s="77">
        <v>12.41</v>
      </c>
      <c r="I147" s="79" t="s">
        <v>66</v>
      </c>
      <c r="J147" s="76">
        <f t="shared" si="13"/>
        <v>12.41</v>
      </c>
      <c r="K147" s="77">
        <v>3717</v>
      </c>
      <c r="L147" s="79" t="s">
        <v>64</v>
      </c>
      <c r="M147" s="74">
        <f t="shared" si="6"/>
        <v>0.37170000000000003</v>
      </c>
      <c r="N147" s="77">
        <v>3843</v>
      </c>
      <c r="O147" s="79" t="s">
        <v>64</v>
      </c>
      <c r="P147" s="74">
        <f t="shared" si="7"/>
        <v>0.38429999999999997</v>
      </c>
    </row>
    <row r="148" spans="2:16">
      <c r="B148" s="89">
        <v>35</v>
      </c>
      <c r="C148" s="79" t="s">
        <v>65</v>
      </c>
      <c r="D148" s="74">
        <f t="shared" si="12"/>
        <v>0.875</v>
      </c>
      <c r="E148" s="91">
        <v>28.12</v>
      </c>
      <c r="F148" s="92">
        <v>5.3510000000000002E-2</v>
      </c>
      <c r="G148" s="88">
        <f t="shared" si="8"/>
        <v>28.17351</v>
      </c>
      <c r="H148" s="77">
        <v>13.04</v>
      </c>
      <c r="I148" s="79" t="s">
        <v>66</v>
      </c>
      <c r="J148" s="76">
        <f t="shared" si="13"/>
        <v>13.04</v>
      </c>
      <c r="K148" s="77">
        <v>3831</v>
      </c>
      <c r="L148" s="79" t="s">
        <v>64</v>
      </c>
      <c r="M148" s="74">
        <f t="shared" ref="M148:M159" si="14">K148/1000/10</f>
        <v>0.3831</v>
      </c>
      <c r="N148" s="77">
        <v>3883</v>
      </c>
      <c r="O148" s="79" t="s">
        <v>64</v>
      </c>
      <c r="P148" s="74">
        <f t="shared" ref="P148:P175" si="15">N148/1000/10</f>
        <v>0.38829999999999998</v>
      </c>
    </row>
    <row r="149" spans="2:16">
      <c r="B149" s="89">
        <v>37.5</v>
      </c>
      <c r="C149" s="79" t="s">
        <v>65</v>
      </c>
      <c r="D149" s="74">
        <f t="shared" si="12"/>
        <v>0.9375</v>
      </c>
      <c r="E149" s="91">
        <v>27.97</v>
      </c>
      <c r="F149" s="92">
        <v>5.0479999999999997E-2</v>
      </c>
      <c r="G149" s="88">
        <f t="shared" ref="G149:G212" si="16">E149+F149</f>
        <v>28.020479999999999</v>
      </c>
      <c r="H149" s="77">
        <v>13.68</v>
      </c>
      <c r="I149" s="79" t="s">
        <v>66</v>
      </c>
      <c r="J149" s="76">
        <f t="shared" si="13"/>
        <v>13.68</v>
      </c>
      <c r="K149" s="77">
        <v>3942</v>
      </c>
      <c r="L149" s="79" t="s">
        <v>64</v>
      </c>
      <c r="M149" s="74">
        <f t="shared" si="14"/>
        <v>0.39419999999999999</v>
      </c>
      <c r="N149" s="77">
        <v>3922</v>
      </c>
      <c r="O149" s="79" t="s">
        <v>64</v>
      </c>
      <c r="P149" s="74">
        <f t="shared" si="15"/>
        <v>0.39219999999999999</v>
      </c>
    </row>
    <row r="150" spans="2:16">
      <c r="B150" s="89">
        <v>40</v>
      </c>
      <c r="C150" s="79" t="s">
        <v>65</v>
      </c>
      <c r="D150" s="74">
        <f t="shared" si="12"/>
        <v>1</v>
      </c>
      <c r="E150" s="91">
        <v>27.79</v>
      </c>
      <c r="F150" s="92">
        <v>4.7789999999999999E-2</v>
      </c>
      <c r="G150" s="88">
        <f t="shared" si="16"/>
        <v>27.837789999999998</v>
      </c>
      <c r="H150" s="77">
        <v>14.32</v>
      </c>
      <c r="I150" s="79" t="s">
        <v>66</v>
      </c>
      <c r="J150" s="76">
        <f t="shared" si="13"/>
        <v>14.32</v>
      </c>
      <c r="K150" s="77">
        <v>4052</v>
      </c>
      <c r="L150" s="79" t="s">
        <v>64</v>
      </c>
      <c r="M150" s="74">
        <f t="shared" si="14"/>
        <v>0.40519999999999995</v>
      </c>
      <c r="N150" s="77">
        <v>3958</v>
      </c>
      <c r="O150" s="79" t="s">
        <v>64</v>
      </c>
      <c r="P150" s="74">
        <f t="shared" si="15"/>
        <v>0.39580000000000004</v>
      </c>
    </row>
    <row r="151" spans="2:16">
      <c r="B151" s="89">
        <v>45</v>
      </c>
      <c r="C151" s="79" t="s">
        <v>65</v>
      </c>
      <c r="D151" s="74">
        <f t="shared" si="12"/>
        <v>1.125</v>
      </c>
      <c r="E151" s="91">
        <v>27.34</v>
      </c>
      <c r="F151" s="92">
        <v>4.3240000000000001E-2</v>
      </c>
      <c r="G151" s="88">
        <f t="shared" si="16"/>
        <v>27.383240000000001</v>
      </c>
      <c r="H151" s="77">
        <v>15.61</v>
      </c>
      <c r="I151" s="79" t="s">
        <v>66</v>
      </c>
      <c r="J151" s="76">
        <f t="shared" si="13"/>
        <v>15.61</v>
      </c>
      <c r="K151" s="77">
        <v>4459</v>
      </c>
      <c r="L151" s="79" t="s">
        <v>64</v>
      </c>
      <c r="M151" s="74">
        <f t="shared" si="14"/>
        <v>0.44589999999999996</v>
      </c>
      <c r="N151" s="77">
        <v>4029</v>
      </c>
      <c r="O151" s="79" t="s">
        <v>64</v>
      </c>
      <c r="P151" s="74">
        <f t="shared" si="15"/>
        <v>0.40289999999999998</v>
      </c>
    </row>
    <row r="152" spans="2:16">
      <c r="B152" s="89">
        <v>50</v>
      </c>
      <c r="C152" s="79" t="s">
        <v>65</v>
      </c>
      <c r="D152" s="74">
        <f t="shared" si="12"/>
        <v>1.25</v>
      </c>
      <c r="E152" s="91">
        <v>26.84</v>
      </c>
      <c r="F152" s="92">
        <v>3.9530000000000003E-2</v>
      </c>
      <c r="G152" s="88">
        <f t="shared" si="16"/>
        <v>26.879529999999999</v>
      </c>
      <c r="H152" s="77">
        <v>16.93</v>
      </c>
      <c r="I152" s="79" t="s">
        <v>66</v>
      </c>
      <c r="J152" s="76">
        <f t="shared" si="13"/>
        <v>16.93</v>
      </c>
      <c r="K152" s="77">
        <v>4845</v>
      </c>
      <c r="L152" s="79" t="s">
        <v>64</v>
      </c>
      <c r="M152" s="74">
        <f t="shared" si="14"/>
        <v>0.48449999999999999</v>
      </c>
      <c r="N152" s="77">
        <v>4097</v>
      </c>
      <c r="O152" s="79" t="s">
        <v>64</v>
      </c>
      <c r="P152" s="74">
        <f t="shared" si="15"/>
        <v>0.40970000000000006</v>
      </c>
    </row>
    <row r="153" spans="2:16">
      <c r="B153" s="89">
        <v>55</v>
      </c>
      <c r="C153" s="79" t="s">
        <v>65</v>
      </c>
      <c r="D153" s="74">
        <f t="shared" si="12"/>
        <v>1.375</v>
      </c>
      <c r="E153" s="91">
        <v>26.31</v>
      </c>
      <c r="F153" s="92">
        <v>3.6429999999999997E-2</v>
      </c>
      <c r="G153" s="88">
        <f t="shared" si="16"/>
        <v>26.346429999999998</v>
      </c>
      <c r="H153" s="77">
        <v>18.28</v>
      </c>
      <c r="I153" s="79" t="s">
        <v>66</v>
      </c>
      <c r="J153" s="76">
        <f t="shared" si="13"/>
        <v>18.28</v>
      </c>
      <c r="K153" s="77">
        <v>5215</v>
      </c>
      <c r="L153" s="79" t="s">
        <v>64</v>
      </c>
      <c r="M153" s="74">
        <f t="shared" si="14"/>
        <v>0.52149999999999996</v>
      </c>
      <c r="N153" s="77">
        <v>4164</v>
      </c>
      <c r="O153" s="79" t="s">
        <v>64</v>
      </c>
      <c r="P153" s="74">
        <f t="shared" si="15"/>
        <v>0.41639999999999999</v>
      </c>
    </row>
    <row r="154" spans="2:16">
      <c r="B154" s="89">
        <v>60</v>
      </c>
      <c r="C154" s="79" t="s">
        <v>65</v>
      </c>
      <c r="D154" s="74">
        <f t="shared" si="12"/>
        <v>1.5</v>
      </c>
      <c r="E154" s="91">
        <v>25.78</v>
      </c>
      <c r="F154" s="92">
        <v>3.3820000000000003E-2</v>
      </c>
      <c r="G154" s="88">
        <f t="shared" si="16"/>
        <v>25.81382</v>
      </c>
      <c r="H154" s="77">
        <v>19.649999999999999</v>
      </c>
      <c r="I154" s="79" t="s">
        <v>66</v>
      </c>
      <c r="J154" s="76">
        <f t="shared" si="13"/>
        <v>19.649999999999999</v>
      </c>
      <c r="K154" s="77">
        <v>5574</v>
      </c>
      <c r="L154" s="79" t="s">
        <v>64</v>
      </c>
      <c r="M154" s="74">
        <f t="shared" si="14"/>
        <v>0.55740000000000001</v>
      </c>
      <c r="N154" s="77">
        <v>4229</v>
      </c>
      <c r="O154" s="79" t="s">
        <v>64</v>
      </c>
      <c r="P154" s="74">
        <f t="shared" si="15"/>
        <v>0.4229</v>
      </c>
    </row>
    <row r="155" spans="2:16">
      <c r="B155" s="89">
        <v>65</v>
      </c>
      <c r="C155" s="79" t="s">
        <v>65</v>
      </c>
      <c r="D155" s="74">
        <f t="shared" si="12"/>
        <v>1.625</v>
      </c>
      <c r="E155" s="91">
        <v>25.25</v>
      </c>
      <c r="F155" s="92">
        <v>3.1570000000000001E-2</v>
      </c>
      <c r="G155" s="88">
        <f t="shared" si="16"/>
        <v>25.281569999999999</v>
      </c>
      <c r="H155" s="77">
        <v>21.05</v>
      </c>
      <c r="I155" s="79" t="s">
        <v>66</v>
      </c>
      <c r="J155" s="76">
        <f t="shared" si="13"/>
        <v>21.05</v>
      </c>
      <c r="K155" s="77">
        <v>5925</v>
      </c>
      <c r="L155" s="79" t="s">
        <v>64</v>
      </c>
      <c r="M155" s="74">
        <f t="shared" si="14"/>
        <v>0.59250000000000003</v>
      </c>
      <c r="N155" s="77">
        <v>4293</v>
      </c>
      <c r="O155" s="79" t="s">
        <v>64</v>
      </c>
      <c r="P155" s="74">
        <f t="shared" si="15"/>
        <v>0.42930000000000001</v>
      </c>
    </row>
    <row r="156" spans="2:16">
      <c r="B156" s="89">
        <v>70</v>
      </c>
      <c r="C156" s="79" t="s">
        <v>65</v>
      </c>
      <c r="D156" s="74">
        <f t="shared" si="12"/>
        <v>1.75</v>
      </c>
      <c r="E156" s="91">
        <v>24.74</v>
      </c>
      <c r="F156" s="92">
        <v>2.962E-2</v>
      </c>
      <c r="G156" s="88">
        <f t="shared" si="16"/>
        <v>24.76962</v>
      </c>
      <c r="H156" s="77">
        <v>22.48</v>
      </c>
      <c r="I156" s="79" t="s">
        <v>66</v>
      </c>
      <c r="J156" s="76">
        <f t="shared" si="13"/>
        <v>22.48</v>
      </c>
      <c r="K156" s="77">
        <v>6269</v>
      </c>
      <c r="L156" s="79" t="s">
        <v>64</v>
      </c>
      <c r="M156" s="74">
        <f t="shared" si="14"/>
        <v>0.62690000000000001</v>
      </c>
      <c r="N156" s="77">
        <v>4357</v>
      </c>
      <c r="O156" s="79" t="s">
        <v>64</v>
      </c>
      <c r="P156" s="74">
        <f t="shared" si="15"/>
        <v>0.43570000000000003</v>
      </c>
    </row>
    <row r="157" spans="2:16">
      <c r="B157" s="89">
        <v>80</v>
      </c>
      <c r="C157" s="79" t="s">
        <v>65</v>
      </c>
      <c r="D157" s="74">
        <f t="shared" si="12"/>
        <v>2</v>
      </c>
      <c r="E157" s="91">
        <v>23.78</v>
      </c>
      <c r="F157" s="92">
        <v>2.64E-2</v>
      </c>
      <c r="G157" s="88">
        <f t="shared" si="16"/>
        <v>23.8064</v>
      </c>
      <c r="H157" s="77">
        <v>25.43</v>
      </c>
      <c r="I157" s="79" t="s">
        <v>66</v>
      </c>
      <c r="J157" s="76">
        <f t="shared" si="13"/>
        <v>25.43</v>
      </c>
      <c r="K157" s="77">
        <v>7543</v>
      </c>
      <c r="L157" s="79" t="s">
        <v>64</v>
      </c>
      <c r="M157" s="74">
        <f t="shared" si="14"/>
        <v>0.75429999999999997</v>
      </c>
      <c r="N157" s="77">
        <v>4486</v>
      </c>
      <c r="O157" s="79" t="s">
        <v>64</v>
      </c>
      <c r="P157" s="74">
        <f t="shared" si="15"/>
        <v>0.4486</v>
      </c>
    </row>
    <row r="158" spans="2:16">
      <c r="B158" s="89">
        <v>90</v>
      </c>
      <c r="C158" s="79" t="s">
        <v>65</v>
      </c>
      <c r="D158" s="74">
        <f t="shared" si="12"/>
        <v>2.25</v>
      </c>
      <c r="E158" s="91">
        <v>23.22</v>
      </c>
      <c r="F158" s="92">
        <v>2.385E-2</v>
      </c>
      <c r="G158" s="88">
        <f t="shared" si="16"/>
        <v>23.243849999999998</v>
      </c>
      <c r="H158" s="77">
        <v>28.47</v>
      </c>
      <c r="I158" s="79" t="s">
        <v>66</v>
      </c>
      <c r="J158" s="76">
        <f t="shared" si="13"/>
        <v>28.47</v>
      </c>
      <c r="K158" s="77">
        <v>8698</v>
      </c>
      <c r="L158" s="79" t="s">
        <v>64</v>
      </c>
      <c r="M158" s="74">
        <f t="shared" si="14"/>
        <v>0.86980000000000002</v>
      </c>
      <c r="N158" s="77">
        <v>4615</v>
      </c>
      <c r="O158" s="79" t="s">
        <v>64</v>
      </c>
      <c r="P158" s="74">
        <f t="shared" si="15"/>
        <v>0.46150000000000002</v>
      </c>
    </row>
    <row r="159" spans="2:16">
      <c r="B159" s="89">
        <v>100</v>
      </c>
      <c r="C159" s="79" t="s">
        <v>65</v>
      </c>
      <c r="D159" s="74">
        <f t="shared" si="12"/>
        <v>2.5</v>
      </c>
      <c r="E159" s="91">
        <v>22.43</v>
      </c>
      <c r="F159" s="92">
        <v>2.1770000000000001E-2</v>
      </c>
      <c r="G159" s="88">
        <f t="shared" si="16"/>
        <v>22.45177</v>
      </c>
      <c r="H159" s="77">
        <v>31.61</v>
      </c>
      <c r="I159" s="79" t="s">
        <v>66</v>
      </c>
      <c r="J159" s="76">
        <f t="shared" si="13"/>
        <v>31.61</v>
      </c>
      <c r="K159" s="77">
        <v>9774</v>
      </c>
      <c r="L159" s="79" t="s">
        <v>64</v>
      </c>
      <c r="M159" s="74">
        <f t="shared" si="14"/>
        <v>0.97739999999999994</v>
      </c>
      <c r="N159" s="77">
        <v>4745</v>
      </c>
      <c r="O159" s="79" t="s">
        <v>64</v>
      </c>
      <c r="P159" s="74">
        <f t="shared" si="15"/>
        <v>0.47450000000000003</v>
      </c>
    </row>
    <row r="160" spans="2:16">
      <c r="B160" s="89">
        <v>110</v>
      </c>
      <c r="C160" s="79" t="s">
        <v>65</v>
      </c>
      <c r="D160" s="74">
        <f t="shared" si="12"/>
        <v>2.75</v>
      </c>
      <c r="E160" s="91">
        <v>21.68</v>
      </c>
      <c r="F160" s="92">
        <v>2.0039999999999999E-2</v>
      </c>
      <c r="G160" s="88">
        <f t="shared" si="16"/>
        <v>21.700040000000001</v>
      </c>
      <c r="H160" s="77">
        <v>34.85</v>
      </c>
      <c r="I160" s="79" t="s">
        <v>66</v>
      </c>
      <c r="J160" s="76">
        <f t="shared" si="13"/>
        <v>34.85</v>
      </c>
      <c r="K160" s="77">
        <v>1.08</v>
      </c>
      <c r="L160" s="78" t="s">
        <v>66</v>
      </c>
      <c r="M160" s="76">
        <f t="shared" ref="M160:M208" si="17">K160</f>
        <v>1.08</v>
      </c>
      <c r="N160" s="77">
        <v>4878</v>
      </c>
      <c r="O160" s="79" t="s">
        <v>64</v>
      </c>
      <c r="P160" s="74">
        <f t="shared" si="15"/>
        <v>0.48780000000000001</v>
      </c>
    </row>
    <row r="161" spans="2:16">
      <c r="B161" s="89">
        <v>120</v>
      </c>
      <c r="C161" s="79" t="s">
        <v>65</v>
      </c>
      <c r="D161" s="74">
        <f t="shared" si="12"/>
        <v>3</v>
      </c>
      <c r="E161" s="91">
        <v>21.01</v>
      </c>
      <c r="F161" s="92">
        <v>1.8579999999999999E-2</v>
      </c>
      <c r="G161" s="88">
        <f t="shared" si="16"/>
        <v>21.028580000000002</v>
      </c>
      <c r="H161" s="77">
        <v>38.200000000000003</v>
      </c>
      <c r="I161" s="79" t="s">
        <v>66</v>
      </c>
      <c r="J161" s="76">
        <f t="shared" si="13"/>
        <v>38.200000000000003</v>
      </c>
      <c r="K161" s="77">
        <v>1.18</v>
      </c>
      <c r="L161" s="79" t="s">
        <v>66</v>
      </c>
      <c r="M161" s="76">
        <f t="shared" si="17"/>
        <v>1.18</v>
      </c>
      <c r="N161" s="77">
        <v>5013</v>
      </c>
      <c r="O161" s="79" t="s">
        <v>64</v>
      </c>
      <c r="P161" s="74">
        <f t="shared" si="15"/>
        <v>0.50129999999999997</v>
      </c>
    </row>
    <row r="162" spans="2:16">
      <c r="B162" s="89">
        <v>130</v>
      </c>
      <c r="C162" s="79" t="s">
        <v>65</v>
      </c>
      <c r="D162" s="74">
        <f t="shared" si="12"/>
        <v>3.25</v>
      </c>
      <c r="E162" s="91">
        <v>20.39</v>
      </c>
      <c r="F162" s="92">
        <v>1.7330000000000002E-2</v>
      </c>
      <c r="G162" s="88">
        <f t="shared" si="16"/>
        <v>20.407330000000002</v>
      </c>
      <c r="H162" s="77">
        <v>41.66</v>
      </c>
      <c r="I162" s="79" t="s">
        <v>66</v>
      </c>
      <c r="J162" s="76">
        <f t="shared" si="13"/>
        <v>41.66</v>
      </c>
      <c r="K162" s="77">
        <v>1.28</v>
      </c>
      <c r="L162" s="79" t="s">
        <v>66</v>
      </c>
      <c r="M162" s="76">
        <f t="shared" si="17"/>
        <v>1.28</v>
      </c>
      <c r="N162" s="77">
        <v>5152</v>
      </c>
      <c r="O162" s="79" t="s">
        <v>64</v>
      </c>
      <c r="P162" s="74">
        <f t="shared" si="15"/>
        <v>0.51519999999999999</v>
      </c>
    </row>
    <row r="163" spans="2:16">
      <c r="B163" s="89">
        <v>140</v>
      </c>
      <c r="C163" s="79" t="s">
        <v>65</v>
      </c>
      <c r="D163" s="74">
        <f t="shared" si="12"/>
        <v>3.5</v>
      </c>
      <c r="E163" s="91">
        <v>19.809999999999999</v>
      </c>
      <c r="F163" s="92">
        <v>1.6240000000000001E-2</v>
      </c>
      <c r="G163" s="88">
        <f t="shared" si="16"/>
        <v>19.826239999999999</v>
      </c>
      <c r="H163" s="77">
        <v>45.22</v>
      </c>
      <c r="I163" s="79" t="s">
        <v>66</v>
      </c>
      <c r="J163" s="76">
        <f t="shared" si="13"/>
        <v>45.22</v>
      </c>
      <c r="K163" s="77">
        <v>1.38</v>
      </c>
      <c r="L163" s="79" t="s">
        <v>66</v>
      </c>
      <c r="M163" s="76">
        <f t="shared" si="17"/>
        <v>1.38</v>
      </c>
      <c r="N163" s="77">
        <v>5295</v>
      </c>
      <c r="O163" s="79" t="s">
        <v>64</v>
      </c>
      <c r="P163" s="74">
        <f t="shared" si="15"/>
        <v>0.52949999999999997</v>
      </c>
    </row>
    <row r="164" spans="2:16">
      <c r="B164" s="89">
        <v>150</v>
      </c>
      <c r="C164" s="79" t="s">
        <v>65</v>
      </c>
      <c r="D164" s="74">
        <f t="shared" si="12"/>
        <v>3.75</v>
      </c>
      <c r="E164" s="91">
        <v>19.28</v>
      </c>
      <c r="F164" s="92">
        <v>1.529E-2</v>
      </c>
      <c r="G164" s="88">
        <f t="shared" si="16"/>
        <v>19.295290000000001</v>
      </c>
      <c r="H164" s="77">
        <v>48.88</v>
      </c>
      <c r="I164" s="79" t="s">
        <v>66</v>
      </c>
      <c r="J164" s="76">
        <f t="shared" si="13"/>
        <v>48.88</v>
      </c>
      <c r="K164" s="77">
        <v>1.47</v>
      </c>
      <c r="L164" s="79" t="s">
        <v>66</v>
      </c>
      <c r="M164" s="76">
        <f t="shared" si="17"/>
        <v>1.47</v>
      </c>
      <c r="N164" s="77">
        <v>5441</v>
      </c>
      <c r="O164" s="79" t="s">
        <v>64</v>
      </c>
      <c r="P164" s="74">
        <f t="shared" si="15"/>
        <v>0.54410000000000003</v>
      </c>
    </row>
    <row r="165" spans="2:16">
      <c r="B165" s="89">
        <v>160</v>
      </c>
      <c r="C165" s="79" t="s">
        <v>65</v>
      </c>
      <c r="D165" s="74">
        <f t="shared" si="12"/>
        <v>4</v>
      </c>
      <c r="E165" s="91">
        <v>18.79</v>
      </c>
      <c r="F165" s="92">
        <v>1.4449999999999999E-2</v>
      </c>
      <c r="G165" s="88">
        <f t="shared" si="16"/>
        <v>18.804449999999999</v>
      </c>
      <c r="H165" s="77">
        <v>52.63</v>
      </c>
      <c r="I165" s="79" t="s">
        <v>66</v>
      </c>
      <c r="J165" s="76">
        <f t="shared" si="13"/>
        <v>52.63</v>
      </c>
      <c r="K165" s="77">
        <v>1.57</v>
      </c>
      <c r="L165" s="79" t="s">
        <v>66</v>
      </c>
      <c r="M165" s="76">
        <f t="shared" si="17"/>
        <v>1.57</v>
      </c>
      <c r="N165" s="77">
        <v>5591</v>
      </c>
      <c r="O165" s="79" t="s">
        <v>64</v>
      </c>
      <c r="P165" s="74">
        <f t="shared" si="15"/>
        <v>0.55910000000000004</v>
      </c>
    </row>
    <row r="166" spans="2:16">
      <c r="B166" s="89">
        <v>170</v>
      </c>
      <c r="C166" s="79" t="s">
        <v>65</v>
      </c>
      <c r="D166" s="74">
        <f t="shared" si="12"/>
        <v>4.25</v>
      </c>
      <c r="E166" s="91">
        <v>18.329999999999998</v>
      </c>
      <c r="F166" s="92">
        <v>1.37E-2</v>
      </c>
      <c r="G166" s="88">
        <f t="shared" si="16"/>
        <v>18.343699999999998</v>
      </c>
      <c r="H166" s="77">
        <v>56.49</v>
      </c>
      <c r="I166" s="79" t="s">
        <v>66</v>
      </c>
      <c r="J166" s="76">
        <f t="shared" si="13"/>
        <v>56.49</v>
      </c>
      <c r="K166" s="77">
        <v>1.66</v>
      </c>
      <c r="L166" s="79" t="s">
        <v>66</v>
      </c>
      <c r="M166" s="76">
        <f t="shared" si="17"/>
        <v>1.66</v>
      </c>
      <c r="N166" s="77">
        <v>5745</v>
      </c>
      <c r="O166" s="79" t="s">
        <v>64</v>
      </c>
      <c r="P166" s="74">
        <f t="shared" si="15"/>
        <v>0.57450000000000001</v>
      </c>
    </row>
    <row r="167" spans="2:16">
      <c r="B167" s="89">
        <v>180</v>
      </c>
      <c r="C167" s="79" t="s">
        <v>65</v>
      </c>
      <c r="D167" s="74">
        <f t="shared" si="12"/>
        <v>4.5</v>
      </c>
      <c r="E167" s="91">
        <v>17.899999999999999</v>
      </c>
      <c r="F167" s="92">
        <v>1.304E-2</v>
      </c>
      <c r="G167" s="88">
        <f t="shared" si="16"/>
        <v>17.913039999999999</v>
      </c>
      <c r="H167" s="77">
        <v>60.44</v>
      </c>
      <c r="I167" s="79" t="s">
        <v>66</v>
      </c>
      <c r="J167" s="76">
        <f t="shared" si="13"/>
        <v>60.44</v>
      </c>
      <c r="K167" s="77">
        <v>1.75</v>
      </c>
      <c r="L167" s="79" t="s">
        <v>66</v>
      </c>
      <c r="M167" s="76">
        <f t="shared" si="17"/>
        <v>1.75</v>
      </c>
      <c r="N167" s="77">
        <v>5903</v>
      </c>
      <c r="O167" s="79" t="s">
        <v>64</v>
      </c>
      <c r="P167" s="74">
        <f t="shared" si="15"/>
        <v>0.59029999999999994</v>
      </c>
    </row>
    <row r="168" spans="2:16">
      <c r="B168" s="89">
        <v>200</v>
      </c>
      <c r="C168" s="79" t="s">
        <v>65</v>
      </c>
      <c r="D168" s="74">
        <f t="shared" si="12"/>
        <v>5</v>
      </c>
      <c r="E168" s="91">
        <v>17.11</v>
      </c>
      <c r="F168" s="92">
        <v>1.188E-2</v>
      </c>
      <c r="G168" s="88">
        <f t="shared" si="16"/>
        <v>17.121880000000001</v>
      </c>
      <c r="H168" s="77">
        <v>68.61</v>
      </c>
      <c r="I168" s="79" t="s">
        <v>66</v>
      </c>
      <c r="J168" s="76">
        <f t="shared" si="13"/>
        <v>68.61</v>
      </c>
      <c r="K168" s="77">
        <v>2.1</v>
      </c>
      <c r="L168" s="79" t="s">
        <v>66</v>
      </c>
      <c r="M168" s="76">
        <f t="shared" si="17"/>
        <v>2.1</v>
      </c>
      <c r="N168" s="77">
        <v>6229</v>
      </c>
      <c r="O168" s="79" t="s">
        <v>64</v>
      </c>
      <c r="P168" s="74">
        <f t="shared" si="15"/>
        <v>0.62290000000000001</v>
      </c>
    </row>
    <row r="169" spans="2:16">
      <c r="B169" s="89">
        <v>225</v>
      </c>
      <c r="C169" s="79" t="s">
        <v>65</v>
      </c>
      <c r="D169" s="74">
        <f t="shared" si="12"/>
        <v>5.625</v>
      </c>
      <c r="E169" s="91">
        <v>16.23</v>
      </c>
      <c r="F169" s="92">
        <v>1.0710000000000001E-2</v>
      </c>
      <c r="G169" s="88">
        <f t="shared" si="16"/>
        <v>16.24071</v>
      </c>
      <c r="H169" s="77">
        <v>79.349999999999994</v>
      </c>
      <c r="I169" s="79" t="s">
        <v>66</v>
      </c>
      <c r="J169" s="76">
        <f t="shared" si="13"/>
        <v>79.349999999999994</v>
      </c>
      <c r="K169" s="77">
        <v>2.59</v>
      </c>
      <c r="L169" s="79" t="s">
        <v>66</v>
      </c>
      <c r="M169" s="76">
        <f t="shared" si="17"/>
        <v>2.59</v>
      </c>
      <c r="N169" s="77">
        <v>6659</v>
      </c>
      <c r="O169" s="79" t="s">
        <v>64</v>
      </c>
      <c r="P169" s="74">
        <f t="shared" si="15"/>
        <v>0.66589999999999994</v>
      </c>
    </row>
    <row r="170" spans="2:16">
      <c r="B170" s="89">
        <v>250</v>
      </c>
      <c r="C170" s="79" t="s">
        <v>65</v>
      </c>
      <c r="D170" s="74">
        <f t="shared" si="12"/>
        <v>6.25</v>
      </c>
      <c r="E170" s="91">
        <v>15.45</v>
      </c>
      <c r="F170" s="92">
        <v>9.7640000000000001E-3</v>
      </c>
      <c r="G170" s="88">
        <f t="shared" si="16"/>
        <v>15.459764</v>
      </c>
      <c r="H170" s="77">
        <v>90.65</v>
      </c>
      <c r="I170" s="79" t="s">
        <v>66</v>
      </c>
      <c r="J170" s="76">
        <f t="shared" si="13"/>
        <v>90.65</v>
      </c>
      <c r="K170" s="77">
        <v>3.05</v>
      </c>
      <c r="L170" s="79" t="s">
        <v>66</v>
      </c>
      <c r="M170" s="76">
        <f t="shared" si="17"/>
        <v>3.05</v>
      </c>
      <c r="N170" s="77">
        <v>7111</v>
      </c>
      <c r="O170" s="79" t="s">
        <v>64</v>
      </c>
      <c r="P170" s="74">
        <f t="shared" si="15"/>
        <v>0.71109999999999995</v>
      </c>
    </row>
    <row r="171" spans="2:16">
      <c r="B171" s="89">
        <v>275</v>
      </c>
      <c r="C171" s="79" t="s">
        <v>65</v>
      </c>
      <c r="D171" s="74">
        <f t="shared" ref="D171:D184" si="18">B171/$C$5</f>
        <v>6.875</v>
      </c>
      <c r="E171" s="91">
        <v>14.75</v>
      </c>
      <c r="F171" s="92">
        <v>8.9759999999999996E-3</v>
      </c>
      <c r="G171" s="88">
        <f t="shared" si="16"/>
        <v>14.758976000000001</v>
      </c>
      <c r="H171" s="77">
        <v>102.5</v>
      </c>
      <c r="I171" s="79" t="s">
        <v>66</v>
      </c>
      <c r="J171" s="76">
        <f t="shared" si="13"/>
        <v>102.5</v>
      </c>
      <c r="K171" s="77">
        <v>3.48</v>
      </c>
      <c r="L171" s="79" t="s">
        <v>66</v>
      </c>
      <c r="M171" s="76">
        <f t="shared" si="17"/>
        <v>3.48</v>
      </c>
      <c r="N171" s="77">
        <v>7586</v>
      </c>
      <c r="O171" s="79" t="s">
        <v>64</v>
      </c>
      <c r="P171" s="74">
        <f t="shared" si="15"/>
        <v>0.75860000000000005</v>
      </c>
    </row>
    <row r="172" spans="2:16">
      <c r="B172" s="89">
        <v>300</v>
      </c>
      <c r="C172" s="79" t="s">
        <v>65</v>
      </c>
      <c r="D172" s="74">
        <f t="shared" si="18"/>
        <v>7.5</v>
      </c>
      <c r="E172" s="91">
        <v>14.11</v>
      </c>
      <c r="F172" s="92">
        <v>8.3110000000000007E-3</v>
      </c>
      <c r="G172" s="88">
        <f t="shared" si="16"/>
        <v>14.118311</v>
      </c>
      <c r="H172" s="77">
        <v>114.9</v>
      </c>
      <c r="I172" s="79" t="s">
        <v>66</v>
      </c>
      <c r="J172" s="76">
        <f t="shared" ref="J172:J187" si="19">H172</f>
        <v>114.9</v>
      </c>
      <c r="K172" s="77">
        <v>3.9</v>
      </c>
      <c r="L172" s="79" t="s">
        <v>66</v>
      </c>
      <c r="M172" s="76">
        <f t="shared" si="17"/>
        <v>3.9</v>
      </c>
      <c r="N172" s="77">
        <v>8084</v>
      </c>
      <c r="O172" s="79" t="s">
        <v>64</v>
      </c>
      <c r="P172" s="74">
        <f t="shared" si="15"/>
        <v>0.80840000000000001</v>
      </c>
    </row>
    <row r="173" spans="2:16">
      <c r="B173" s="89">
        <v>325</v>
      </c>
      <c r="C173" s="79" t="s">
        <v>65</v>
      </c>
      <c r="D173" s="74">
        <f t="shared" si="18"/>
        <v>8.125</v>
      </c>
      <c r="E173" s="91">
        <v>13.53</v>
      </c>
      <c r="F173" s="92">
        <v>7.7429999999999999E-3</v>
      </c>
      <c r="G173" s="88">
        <f t="shared" si="16"/>
        <v>13.537742999999999</v>
      </c>
      <c r="H173" s="77">
        <v>127.84</v>
      </c>
      <c r="I173" s="79" t="s">
        <v>66</v>
      </c>
      <c r="J173" s="76">
        <f t="shared" si="19"/>
        <v>127.84</v>
      </c>
      <c r="K173" s="77">
        <v>4.3099999999999996</v>
      </c>
      <c r="L173" s="79" t="s">
        <v>66</v>
      </c>
      <c r="M173" s="76">
        <f t="shared" si="17"/>
        <v>4.3099999999999996</v>
      </c>
      <c r="N173" s="77">
        <v>8603</v>
      </c>
      <c r="O173" s="79" t="s">
        <v>64</v>
      </c>
      <c r="P173" s="74">
        <f t="shared" si="15"/>
        <v>0.86029999999999995</v>
      </c>
    </row>
    <row r="174" spans="2:16">
      <c r="B174" s="89">
        <v>350</v>
      </c>
      <c r="C174" s="79" t="s">
        <v>65</v>
      </c>
      <c r="D174" s="74">
        <f t="shared" si="18"/>
        <v>8.75</v>
      </c>
      <c r="E174" s="91">
        <v>13</v>
      </c>
      <c r="F174" s="92">
        <v>7.2509999999999996E-3</v>
      </c>
      <c r="G174" s="88">
        <f t="shared" si="16"/>
        <v>13.007251</v>
      </c>
      <c r="H174" s="77">
        <v>141.33000000000001</v>
      </c>
      <c r="I174" s="79" t="s">
        <v>66</v>
      </c>
      <c r="J174" s="76">
        <f t="shared" si="19"/>
        <v>141.33000000000001</v>
      </c>
      <c r="K174" s="77">
        <v>4.72</v>
      </c>
      <c r="L174" s="79" t="s">
        <v>66</v>
      </c>
      <c r="M174" s="76">
        <f t="shared" si="17"/>
        <v>4.72</v>
      </c>
      <c r="N174" s="77">
        <v>9144</v>
      </c>
      <c r="O174" s="79" t="s">
        <v>64</v>
      </c>
      <c r="P174" s="74">
        <f t="shared" si="15"/>
        <v>0.91439999999999999</v>
      </c>
    </row>
    <row r="175" spans="2:16">
      <c r="B175" s="89">
        <v>375</v>
      </c>
      <c r="C175" s="79" t="s">
        <v>65</v>
      </c>
      <c r="D175" s="74">
        <f t="shared" si="18"/>
        <v>9.375</v>
      </c>
      <c r="E175" s="91">
        <v>12.51</v>
      </c>
      <c r="F175" s="92">
        <v>6.8199999999999997E-3</v>
      </c>
      <c r="G175" s="88">
        <f t="shared" si="16"/>
        <v>12.516819999999999</v>
      </c>
      <c r="H175" s="77">
        <v>155.36000000000001</v>
      </c>
      <c r="I175" s="79" t="s">
        <v>66</v>
      </c>
      <c r="J175" s="76">
        <f t="shared" si="19"/>
        <v>155.36000000000001</v>
      </c>
      <c r="K175" s="77">
        <v>5.12</v>
      </c>
      <c r="L175" s="79" t="s">
        <v>66</v>
      </c>
      <c r="M175" s="76">
        <f t="shared" si="17"/>
        <v>5.12</v>
      </c>
      <c r="N175" s="77">
        <v>9705</v>
      </c>
      <c r="O175" s="79" t="s">
        <v>64</v>
      </c>
      <c r="P175" s="74">
        <f t="shared" si="15"/>
        <v>0.97050000000000003</v>
      </c>
    </row>
    <row r="176" spans="2:16">
      <c r="B176" s="89">
        <v>400</v>
      </c>
      <c r="C176" s="79" t="s">
        <v>65</v>
      </c>
      <c r="D176" s="74">
        <f t="shared" si="18"/>
        <v>10</v>
      </c>
      <c r="E176" s="91">
        <v>12.05</v>
      </c>
      <c r="F176" s="92">
        <v>6.4400000000000004E-3</v>
      </c>
      <c r="G176" s="88">
        <f t="shared" si="16"/>
        <v>12.05644</v>
      </c>
      <c r="H176" s="77">
        <v>169.93</v>
      </c>
      <c r="I176" s="79" t="s">
        <v>66</v>
      </c>
      <c r="J176" s="76">
        <f t="shared" si="19"/>
        <v>169.93</v>
      </c>
      <c r="K176" s="77">
        <v>5.52</v>
      </c>
      <c r="L176" s="79" t="s">
        <v>66</v>
      </c>
      <c r="M176" s="76">
        <f t="shared" si="17"/>
        <v>5.52</v>
      </c>
      <c r="N176" s="77">
        <v>1.03</v>
      </c>
      <c r="O176" s="78" t="s">
        <v>66</v>
      </c>
      <c r="P176" s="76">
        <f t="shared" ref="P176:P228" si="20">N176</f>
        <v>1.03</v>
      </c>
    </row>
    <row r="177" spans="1:16">
      <c r="A177" s="4"/>
      <c r="B177" s="89">
        <v>450</v>
      </c>
      <c r="C177" s="79" t="s">
        <v>65</v>
      </c>
      <c r="D177" s="74">
        <f t="shared" si="18"/>
        <v>11.25</v>
      </c>
      <c r="E177" s="91">
        <v>11.23</v>
      </c>
      <c r="F177" s="92">
        <v>5.7999999999999996E-3</v>
      </c>
      <c r="G177" s="88">
        <f t="shared" si="16"/>
        <v>11.235800000000001</v>
      </c>
      <c r="H177" s="77">
        <v>200.7</v>
      </c>
      <c r="I177" s="79" t="s">
        <v>66</v>
      </c>
      <c r="J177" s="76">
        <f t="shared" si="19"/>
        <v>200.7</v>
      </c>
      <c r="K177" s="77">
        <v>7.03</v>
      </c>
      <c r="L177" s="79" t="s">
        <v>66</v>
      </c>
      <c r="M177" s="76">
        <f t="shared" si="17"/>
        <v>7.03</v>
      </c>
      <c r="N177" s="77">
        <v>1.1499999999999999</v>
      </c>
      <c r="O177" s="79" t="s">
        <v>66</v>
      </c>
      <c r="P177" s="76">
        <f t="shared" si="20"/>
        <v>1.1499999999999999</v>
      </c>
    </row>
    <row r="178" spans="1:16">
      <c r="B178" s="77">
        <v>500</v>
      </c>
      <c r="C178" s="79" t="s">
        <v>65</v>
      </c>
      <c r="D178" s="74">
        <f t="shared" si="18"/>
        <v>12.5</v>
      </c>
      <c r="E178" s="91">
        <v>10.51</v>
      </c>
      <c r="F178" s="92">
        <v>5.2810000000000001E-3</v>
      </c>
      <c r="G178" s="88">
        <f t="shared" si="16"/>
        <v>10.515281</v>
      </c>
      <c r="H178" s="77">
        <v>233.64</v>
      </c>
      <c r="I178" s="79" t="s">
        <v>66</v>
      </c>
      <c r="J178" s="76">
        <f t="shared" si="19"/>
        <v>233.64</v>
      </c>
      <c r="K178" s="77">
        <v>8.44</v>
      </c>
      <c r="L178" s="79" t="s">
        <v>66</v>
      </c>
      <c r="M178" s="76">
        <f t="shared" si="17"/>
        <v>8.44</v>
      </c>
      <c r="N178" s="77">
        <v>1.28</v>
      </c>
      <c r="O178" s="79" t="s">
        <v>66</v>
      </c>
      <c r="P178" s="76">
        <f t="shared" si="20"/>
        <v>1.28</v>
      </c>
    </row>
    <row r="179" spans="1:16">
      <c r="B179" s="89">
        <v>550</v>
      </c>
      <c r="C179" s="90" t="s">
        <v>65</v>
      </c>
      <c r="D179" s="74">
        <f t="shared" si="18"/>
        <v>13.75</v>
      </c>
      <c r="E179" s="91">
        <v>9.8729999999999993</v>
      </c>
      <c r="F179" s="92">
        <v>4.8500000000000001E-3</v>
      </c>
      <c r="G179" s="88">
        <f t="shared" si="16"/>
        <v>9.8778499999999987</v>
      </c>
      <c r="H179" s="77">
        <v>268.77999999999997</v>
      </c>
      <c r="I179" s="79" t="s">
        <v>66</v>
      </c>
      <c r="J179" s="76">
        <f t="shared" si="19"/>
        <v>268.77999999999997</v>
      </c>
      <c r="K179" s="77">
        <v>9.8000000000000007</v>
      </c>
      <c r="L179" s="79" t="s">
        <v>66</v>
      </c>
      <c r="M179" s="76">
        <f t="shared" si="17"/>
        <v>9.8000000000000007</v>
      </c>
      <c r="N179" s="77">
        <v>1.42</v>
      </c>
      <c r="O179" s="79" t="s">
        <v>66</v>
      </c>
      <c r="P179" s="76">
        <f t="shared" si="20"/>
        <v>1.42</v>
      </c>
    </row>
    <row r="180" spans="1:16">
      <c r="B180" s="89">
        <v>600</v>
      </c>
      <c r="C180" s="90" t="s">
        <v>65</v>
      </c>
      <c r="D180" s="74">
        <f t="shared" si="18"/>
        <v>15</v>
      </c>
      <c r="E180" s="91">
        <v>9.3089999999999993</v>
      </c>
      <c r="F180" s="92">
        <v>4.4879999999999998E-3</v>
      </c>
      <c r="G180" s="88">
        <f t="shared" si="16"/>
        <v>9.3134879999999995</v>
      </c>
      <c r="H180" s="77">
        <v>306.11</v>
      </c>
      <c r="I180" s="79" t="s">
        <v>66</v>
      </c>
      <c r="J180" s="76">
        <f t="shared" si="19"/>
        <v>306.11</v>
      </c>
      <c r="K180" s="77">
        <v>11.13</v>
      </c>
      <c r="L180" s="79" t="s">
        <v>66</v>
      </c>
      <c r="M180" s="76">
        <f t="shared" si="17"/>
        <v>11.13</v>
      </c>
      <c r="N180" s="77">
        <v>1.57</v>
      </c>
      <c r="O180" s="79" t="s">
        <v>66</v>
      </c>
      <c r="P180" s="76">
        <f t="shared" si="20"/>
        <v>1.57</v>
      </c>
    </row>
    <row r="181" spans="1:16">
      <c r="B181" s="89">
        <v>650</v>
      </c>
      <c r="C181" s="90" t="s">
        <v>65</v>
      </c>
      <c r="D181" s="74">
        <f t="shared" si="18"/>
        <v>16.25</v>
      </c>
      <c r="E181" s="91">
        <v>8.8059999999999992</v>
      </c>
      <c r="F181" s="92">
        <v>4.1780000000000003E-3</v>
      </c>
      <c r="G181" s="88">
        <f t="shared" si="16"/>
        <v>8.8101779999999987</v>
      </c>
      <c r="H181" s="77">
        <v>345.63</v>
      </c>
      <c r="I181" s="79" t="s">
        <v>66</v>
      </c>
      <c r="J181" s="76">
        <f t="shared" si="19"/>
        <v>345.63</v>
      </c>
      <c r="K181" s="77">
        <v>12.46</v>
      </c>
      <c r="L181" s="79" t="s">
        <v>66</v>
      </c>
      <c r="M181" s="76">
        <f t="shared" si="17"/>
        <v>12.46</v>
      </c>
      <c r="N181" s="77">
        <v>1.72</v>
      </c>
      <c r="O181" s="79" t="s">
        <v>66</v>
      </c>
      <c r="P181" s="76">
        <f t="shared" si="20"/>
        <v>1.72</v>
      </c>
    </row>
    <row r="182" spans="1:16">
      <c r="B182" s="89">
        <v>700</v>
      </c>
      <c r="C182" s="90" t="s">
        <v>65</v>
      </c>
      <c r="D182" s="74">
        <f t="shared" si="18"/>
        <v>17.5</v>
      </c>
      <c r="E182" s="91">
        <v>8.3550000000000004</v>
      </c>
      <c r="F182" s="92">
        <v>3.9100000000000003E-3</v>
      </c>
      <c r="G182" s="88">
        <f t="shared" si="16"/>
        <v>8.3589099999999998</v>
      </c>
      <c r="H182" s="77">
        <v>387.36</v>
      </c>
      <c r="I182" s="79" t="s">
        <v>66</v>
      </c>
      <c r="J182" s="76">
        <f t="shared" si="19"/>
        <v>387.36</v>
      </c>
      <c r="K182" s="77">
        <v>13.79</v>
      </c>
      <c r="L182" s="79" t="s">
        <v>66</v>
      </c>
      <c r="M182" s="76">
        <f t="shared" si="17"/>
        <v>13.79</v>
      </c>
      <c r="N182" s="77">
        <v>1.89</v>
      </c>
      <c r="O182" s="79" t="s">
        <v>66</v>
      </c>
      <c r="P182" s="76">
        <f t="shared" si="20"/>
        <v>1.89</v>
      </c>
    </row>
    <row r="183" spans="1:16">
      <c r="B183" s="89">
        <v>800</v>
      </c>
      <c r="C183" s="90" t="s">
        <v>65</v>
      </c>
      <c r="D183" s="74">
        <f t="shared" si="18"/>
        <v>20</v>
      </c>
      <c r="E183" s="91">
        <v>7.5869999999999997</v>
      </c>
      <c r="F183" s="92">
        <v>3.4689999999999999E-3</v>
      </c>
      <c r="G183" s="88">
        <f t="shared" si="16"/>
        <v>7.5904689999999997</v>
      </c>
      <c r="H183" s="77">
        <v>477.27</v>
      </c>
      <c r="I183" s="79" t="s">
        <v>66</v>
      </c>
      <c r="J183" s="76">
        <f t="shared" si="19"/>
        <v>477.27</v>
      </c>
      <c r="K183" s="77">
        <v>18.77</v>
      </c>
      <c r="L183" s="79" t="s">
        <v>66</v>
      </c>
      <c r="M183" s="76">
        <f t="shared" si="17"/>
        <v>18.77</v>
      </c>
      <c r="N183" s="77">
        <v>2.2400000000000002</v>
      </c>
      <c r="O183" s="79" t="s">
        <v>66</v>
      </c>
      <c r="P183" s="76">
        <f t="shared" si="20"/>
        <v>2.2400000000000002</v>
      </c>
    </row>
    <row r="184" spans="1:16">
      <c r="B184" s="89">
        <v>900</v>
      </c>
      <c r="C184" s="90" t="s">
        <v>65</v>
      </c>
      <c r="D184" s="74">
        <f t="shared" si="18"/>
        <v>22.5</v>
      </c>
      <c r="E184" s="91">
        <v>6.9630000000000001</v>
      </c>
      <c r="F184" s="92">
        <v>3.1210000000000001E-3</v>
      </c>
      <c r="G184" s="88">
        <f t="shared" si="16"/>
        <v>6.9661210000000002</v>
      </c>
      <c r="H184" s="77">
        <v>575.77</v>
      </c>
      <c r="I184" s="79" t="s">
        <v>66</v>
      </c>
      <c r="J184" s="76">
        <f t="shared" si="19"/>
        <v>575.77</v>
      </c>
      <c r="K184" s="77">
        <v>23.39</v>
      </c>
      <c r="L184" s="79" t="s">
        <v>66</v>
      </c>
      <c r="M184" s="76">
        <f t="shared" si="17"/>
        <v>23.39</v>
      </c>
      <c r="N184" s="77">
        <v>2.62</v>
      </c>
      <c r="O184" s="79" t="s">
        <v>66</v>
      </c>
      <c r="P184" s="76">
        <f t="shared" si="20"/>
        <v>2.62</v>
      </c>
    </row>
    <row r="185" spans="1:16">
      <c r="B185" s="89">
        <v>1</v>
      </c>
      <c r="C185" s="93" t="s">
        <v>67</v>
      </c>
      <c r="D185" s="74">
        <f t="shared" ref="D185:D228" si="21">B185*1000/$C$5</f>
        <v>25</v>
      </c>
      <c r="E185" s="91">
        <v>6.4550000000000001</v>
      </c>
      <c r="F185" s="92">
        <v>2.8389999999999999E-3</v>
      </c>
      <c r="G185" s="88">
        <f t="shared" si="16"/>
        <v>6.4578389999999999</v>
      </c>
      <c r="H185" s="77">
        <v>682.54</v>
      </c>
      <c r="I185" s="79" t="s">
        <v>66</v>
      </c>
      <c r="J185" s="76">
        <f t="shared" si="19"/>
        <v>682.54</v>
      </c>
      <c r="K185" s="77">
        <v>27.85</v>
      </c>
      <c r="L185" s="79" t="s">
        <v>66</v>
      </c>
      <c r="M185" s="76">
        <f t="shared" si="17"/>
        <v>27.85</v>
      </c>
      <c r="N185" s="77">
        <v>3.03</v>
      </c>
      <c r="O185" s="79" t="s">
        <v>66</v>
      </c>
      <c r="P185" s="76">
        <f t="shared" si="20"/>
        <v>3.03</v>
      </c>
    </row>
    <row r="186" spans="1:16">
      <c r="B186" s="89">
        <v>1.1000000000000001</v>
      </c>
      <c r="C186" s="90" t="s">
        <v>67</v>
      </c>
      <c r="D186" s="74">
        <f t="shared" si="21"/>
        <v>27.5</v>
      </c>
      <c r="E186" s="91">
        <v>6.0419999999999998</v>
      </c>
      <c r="F186" s="92">
        <v>2.6059999999999998E-3</v>
      </c>
      <c r="G186" s="88">
        <f t="shared" si="16"/>
        <v>6.0446059999999999</v>
      </c>
      <c r="H186" s="77">
        <v>797.17</v>
      </c>
      <c r="I186" s="79" t="s">
        <v>66</v>
      </c>
      <c r="J186" s="76">
        <f t="shared" si="19"/>
        <v>797.17</v>
      </c>
      <c r="K186" s="77">
        <v>32.229999999999997</v>
      </c>
      <c r="L186" s="79" t="s">
        <v>66</v>
      </c>
      <c r="M186" s="76">
        <f t="shared" si="17"/>
        <v>32.229999999999997</v>
      </c>
      <c r="N186" s="77">
        <v>3.47</v>
      </c>
      <c r="O186" s="79" t="s">
        <v>66</v>
      </c>
      <c r="P186" s="76">
        <f t="shared" si="20"/>
        <v>3.47</v>
      </c>
    </row>
    <row r="187" spans="1:16">
      <c r="B187" s="89">
        <v>1.2</v>
      </c>
      <c r="C187" s="90" t="s">
        <v>67</v>
      </c>
      <c r="D187" s="74">
        <f t="shared" si="21"/>
        <v>30</v>
      </c>
      <c r="E187" s="91">
        <v>5.7069999999999999</v>
      </c>
      <c r="F187" s="92">
        <v>2.4099999999999998E-3</v>
      </c>
      <c r="G187" s="88">
        <f t="shared" si="16"/>
        <v>5.7094100000000001</v>
      </c>
      <c r="H187" s="77">
        <v>919.07</v>
      </c>
      <c r="I187" s="79" t="s">
        <v>66</v>
      </c>
      <c r="J187" s="76">
        <f t="shared" si="19"/>
        <v>919.07</v>
      </c>
      <c r="K187" s="77">
        <v>36.56</v>
      </c>
      <c r="L187" s="79" t="s">
        <v>66</v>
      </c>
      <c r="M187" s="76">
        <f t="shared" si="17"/>
        <v>36.56</v>
      </c>
      <c r="N187" s="77">
        <v>3.94</v>
      </c>
      <c r="O187" s="79" t="s">
        <v>66</v>
      </c>
      <c r="P187" s="76">
        <f t="shared" si="20"/>
        <v>3.94</v>
      </c>
    </row>
    <row r="188" spans="1:16">
      <c r="B188" s="89">
        <v>1.3</v>
      </c>
      <c r="C188" s="90" t="s">
        <v>67</v>
      </c>
      <c r="D188" s="74">
        <f t="shared" si="21"/>
        <v>32.5</v>
      </c>
      <c r="E188" s="91">
        <v>5.3789999999999996</v>
      </c>
      <c r="F188" s="92">
        <v>2.2420000000000001E-3</v>
      </c>
      <c r="G188" s="88">
        <f t="shared" si="16"/>
        <v>5.3812419999999994</v>
      </c>
      <c r="H188" s="77">
        <v>1.05</v>
      </c>
      <c r="I188" s="78" t="s">
        <v>12</v>
      </c>
      <c r="J188" s="80">
        <f t="shared" ref="J188:J190" si="22">H188*1000</f>
        <v>1050</v>
      </c>
      <c r="K188" s="77">
        <v>40.89</v>
      </c>
      <c r="L188" s="79" t="s">
        <v>66</v>
      </c>
      <c r="M188" s="76">
        <f t="shared" si="17"/>
        <v>40.89</v>
      </c>
      <c r="N188" s="77">
        <v>4.42</v>
      </c>
      <c r="O188" s="79" t="s">
        <v>66</v>
      </c>
      <c r="P188" s="76">
        <f t="shared" si="20"/>
        <v>4.42</v>
      </c>
    </row>
    <row r="189" spans="1:16">
      <c r="B189" s="89">
        <v>1.4</v>
      </c>
      <c r="C189" s="90" t="s">
        <v>67</v>
      </c>
      <c r="D189" s="74">
        <f t="shared" si="21"/>
        <v>35</v>
      </c>
      <c r="E189" s="91">
        <v>5.0919999999999996</v>
      </c>
      <c r="F189" s="92">
        <v>2.0969999999999999E-3</v>
      </c>
      <c r="G189" s="88">
        <f t="shared" si="16"/>
        <v>5.0940969999999997</v>
      </c>
      <c r="H189" s="77">
        <v>1.19</v>
      </c>
      <c r="I189" s="79" t="s">
        <v>12</v>
      </c>
      <c r="J189" s="80">
        <f t="shared" si="22"/>
        <v>1190</v>
      </c>
      <c r="K189" s="77">
        <v>45.24</v>
      </c>
      <c r="L189" s="79" t="s">
        <v>66</v>
      </c>
      <c r="M189" s="76">
        <f t="shared" si="17"/>
        <v>45.24</v>
      </c>
      <c r="N189" s="77">
        <v>4.9400000000000004</v>
      </c>
      <c r="O189" s="79" t="s">
        <v>66</v>
      </c>
      <c r="P189" s="76">
        <f t="shared" si="20"/>
        <v>4.9400000000000004</v>
      </c>
    </row>
    <row r="190" spans="1:16">
      <c r="B190" s="89">
        <v>1.5</v>
      </c>
      <c r="C190" s="90" t="s">
        <v>67</v>
      </c>
      <c r="D190" s="74">
        <f t="shared" si="21"/>
        <v>37.5</v>
      </c>
      <c r="E190" s="91">
        <v>4.8390000000000004</v>
      </c>
      <c r="F190" s="92">
        <v>1.97E-3</v>
      </c>
      <c r="G190" s="88">
        <f t="shared" si="16"/>
        <v>4.8409700000000004</v>
      </c>
      <c r="H190" s="77">
        <v>1.33</v>
      </c>
      <c r="I190" s="79" t="s">
        <v>12</v>
      </c>
      <c r="J190" s="80">
        <f t="shared" si="22"/>
        <v>1330</v>
      </c>
      <c r="K190" s="77">
        <v>49.64</v>
      </c>
      <c r="L190" s="79" t="s">
        <v>66</v>
      </c>
      <c r="M190" s="76">
        <f t="shared" si="17"/>
        <v>49.64</v>
      </c>
      <c r="N190" s="77">
        <v>5.48</v>
      </c>
      <c r="O190" s="79" t="s">
        <v>66</v>
      </c>
      <c r="P190" s="76">
        <f t="shared" si="20"/>
        <v>5.48</v>
      </c>
    </row>
    <row r="191" spans="1:16">
      <c r="B191" s="89">
        <v>1.6</v>
      </c>
      <c r="C191" s="90" t="s">
        <v>67</v>
      </c>
      <c r="D191" s="74">
        <f t="shared" si="21"/>
        <v>40</v>
      </c>
      <c r="E191" s="91">
        <v>4.6120000000000001</v>
      </c>
      <c r="F191" s="92">
        <v>1.859E-3</v>
      </c>
      <c r="G191" s="88">
        <f t="shared" si="16"/>
        <v>4.6138589999999997</v>
      </c>
      <c r="H191" s="77">
        <v>1.48</v>
      </c>
      <c r="I191" s="79" t="s">
        <v>12</v>
      </c>
      <c r="J191" s="80">
        <f t="shared" ref="J191:J228" si="23">H191*1000</f>
        <v>1480</v>
      </c>
      <c r="K191" s="77">
        <v>54.08</v>
      </c>
      <c r="L191" s="79" t="s">
        <v>66</v>
      </c>
      <c r="M191" s="76">
        <f t="shared" si="17"/>
        <v>54.08</v>
      </c>
      <c r="N191" s="77">
        <v>6.04</v>
      </c>
      <c r="O191" s="79" t="s">
        <v>66</v>
      </c>
      <c r="P191" s="76">
        <f t="shared" si="20"/>
        <v>6.04</v>
      </c>
    </row>
    <row r="192" spans="1:16">
      <c r="B192" s="89">
        <v>1.7</v>
      </c>
      <c r="C192" s="90" t="s">
        <v>67</v>
      </c>
      <c r="D192" s="74">
        <f t="shared" si="21"/>
        <v>42.5</v>
      </c>
      <c r="E192" s="91">
        <v>4.41</v>
      </c>
      <c r="F192" s="92">
        <v>1.7600000000000001E-3</v>
      </c>
      <c r="G192" s="88">
        <f t="shared" si="16"/>
        <v>4.4117600000000001</v>
      </c>
      <c r="H192" s="77">
        <v>1.64</v>
      </c>
      <c r="I192" s="79" t="s">
        <v>12</v>
      </c>
      <c r="J192" s="80">
        <f t="shared" si="23"/>
        <v>1640</v>
      </c>
      <c r="K192" s="77">
        <v>58.56</v>
      </c>
      <c r="L192" s="79" t="s">
        <v>66</v>
      </c>
      <c r="M192" s="76">
        <f t="shared" si="17"/>
        <v>58.56</v>
      </c>
      <c r="N192" s="77">
        <v>6.63</v>
      </c>
      <c r="O192" s="79" t="s">
        <v>66</v>
      </c>
      <c r="P192" s="76">
        <f t="shared" si="20"/>
        <v>6.63</v>
      </c>
    </row>
    <row r="193" spans="2:16">
      <c r="B193" s="89">
        <v>1.8</v>
      </c>
      <c r="C193" s="90" t="s">
        <v>67</v>
      </c>
      <c r="D193" s="74">
        <f t="shared" si="21"/>
        <v>45</v>
      </c>
      <c r="E193" s="91">
        <v>4.226</v>
      </c>
      <c r="F193" s="92">
        <v>1.671E-3</v>
      </c>
      <c r="G193" s="88">
        <f t="shared" si="16"/>
        <v>4.227671</v>
      </c>
      <c r="H193" s="77">
        <v>1.81</v>
      </c>
      <c r="I193" s="79" t="s">
        <v>12</v>
      </c>
      <c r="J193" s="80">
        <f t="shared" si="23"/>
        <v>1810</v>
      </c>
      <c r="K193" s="77">
        <v>63.1</v>
      </c>
      <c r="L193" s="79" t="s">
        <v>66</v>
      </c>
      <c r="M193" s="76">
        <f t="shared" si="17"/>
        <v>63.1</v>
      </c>
      <c r="N193" s="77">
        <v>7.24</v>
      </c>
      <c r="O193" s="79" t="s">
        <v>66</v>
      </c>
      <c r="P193" s="76">
        <f t="shared" si="20"/>
        <v>7.24</v>
      </c>
    </row>
    <row r="194" spans="2:16">
      <c r="B194" s="89">
        <v>2</v>
      </c>
      <c r="C194" s="90" t="s">
        <v>67</v>
      </c>
      <c r="D194" s="74">
        <f t="shared" si="21"/>
        <v>50</v>
      </c>
      <c r="E194" s="91">
        <v>3.899</v>
      </c>
      <c r="F194" s="92">
        <v>1.519E-3</v>
      </c>
      <c r="G194" s="88">
        <f t="shared" si="16"/>
        <v>3.9005190000000001</v>
      </c>
      <c r="H194" s="77">
        <v>2.16</v>
      </c>
      <c r="I194" s="79" t="s">
        <v>12</v>
      </c>
      <c r="J194" s="80">
        <f t="shared" si="23"/>
        <v>2160</v>
      </c>
      <c r="K194" s="77">
        <v>80.459999999999994</v>
      </c>
      <c r="L194" s="79" t="s">
        <v>66</v>
      </c>
      <c r="M194" s="76">
        <f t="shared" si="17"/>
        <v>80.459999999999994</v>
      </c>
      <c r="N194" s="77">
        <v>8.5399999999999991</v>
      </c>
      <c r="O194" s="79" t="s">
        <v>66</v>
      </c>
      <c r="P194" s="76">
        <f t="shared" si="20"/>
        <v>8.5399999999999991</v>
      </c>
    </row>
    <row r="195" spans="2:16">
      <c r="B195" s="89">
        <v>2.25</v>
      </c>
      <c r="C195" s="90" t="s">
        <v>67</v>
      </c>
      <c r="D195" s="74">
        <f t="shared" si="21"/>
        <v>56.25</v>
      </c>
      <c r="E195" s="91">
        <v>3.556</v>
      </c>
      <c r="F195" s="92">
        <v>1.3649999999999999E-3</v>
      </c>
      <c r="G195" s="88">
        <f t="shared" si="16"/>
        <v>3.5573649999999999</v>
      </c>
      <c r="H195" s="77">
        <v>2.64</v>
      </c>
      <c r="I195" s="79" t="s">
        <v>12</v>
      </c>
      <c r="J195" s="80">
        <f t="shared" si="23"/>
        <v>2640</v>
      </c>
      <c r="K195" s="77">
        <v>105.38</v>
      </c>
      <c r="L195" s="79" t="s">
        <v>66</v>
      </c>
      <c r="M195" s="76">
        <f t="shared" si="17"/>
        <v>105.38</v>
      </c>
      <c r="N195" s="77">
        <v>10.29</v>
      </c>
      <c r="O195" s="79" t="s">
        <v>66</v>
      </c>
      <c r="P195" s="76">
        <f t="shared" si="20"/>
        <v>10.29</v>
      </c>
    </row>
    <row r="196" spans="2:16">
      <c r="B196" s="89">
        <v>2.5</v>
      </c>
      <c r="C196" s="90" t="s">
        <v>67</v>
      </c>
      <c r="D196" s="74">
        <f t="shared" si="21"/>
        <v>62.5</v>
      </c>
      <c r="E196" s="91">
        <v>3.2759999999999998</v>
      </c>
      <c r="F196" s="92">
        <v>1.2409999999999999E-3</v>
      </c>
      <c r="G196" s="88">
        <f t="shared" si="16"/>
        <v>3.2772409999999996</v>
      </c>
      <c r="H196" s="77">
        <v>3.16</v>
      </c>
      <c r="I196" s="79" t="s">
        <v>12</v>
      </c>
      <c r="J196" s="80">
        <f t="shared" si="23"/>
        <v>3160</v>
      </c>
      <c r="K196" s="77">
        <v>128.9</v>
      </c>
      <c r="L196" s="79" t="s">
        <v>66</v>
      </c>
      <c r="M196" s="76">
        <f t="shared" si="17"/>
        <v>128.9</v>
      </c>
      <c r="N196" s="77">
        <v>12.19</v>
      </c>
      <c r="O196" s="79" t="s">
        <v>66</v>
      </c>
      <c r="P196" s="76">
        <f t="shared" si="20"/>
        <v>12.19</v>
      </c>
    </row>
    <row r="197" spans="2:16">
      <c r="B197" s="89">
        <v>2.75</v>
      </c>
      <c r="C197" s="90" t="s">
        <v>67</v>
      </c>
      <c r="D197" s="74">
        <f t="shared" si="21"/>
        <v>68.75</v>
      </c>
      <c r="E197" s="91">
        <v>3.0430000000000001</v>
      </c>
      <c r="F197" s="92">
        <v>1.1379999999999999E-3</v>
      </c>
      <c r="G197" s="88">
        <f t="shared" si="16"/>
        <v>3.0441380000000002</v>
      </c>
      <c r="H197" s="77">
        <v>3.73</v>
      </c>
      <c r="I197" s="79" t="s">
        <v>12</v>
      </c>
      <c r="J197" s="80">
        <f t="shared" si="23"/>
        <v>3730</v>
      </c>
      <c r="K197" s="77">
        <v>151.83000000000001</v>
      </c>
      <c r="L197" s="79" t="s">
        <v>66</v>
      </c>
      <c r="M197" s="76">
        <f t="shared" si="17"/>
        <v>151.83000000000001</v>
      </c>
      <c r="N197" s="77">
        <v>14.23</v>
      </c>
      <c r="O197" s="79" t="s">
        <v>66</v>
      </c>
      <c r="P197" s="76">
        <f t="shared" si="20"/>
        <v>14.23</v>
      </c>
    </row>
    <row r="198" spans="2:16">
      <c r="B198" s="89">
        <v>3</v>
      </c>
      <c r="C198" s="90" t="s">
        <v>67</v>
      </c>
      <c r="D198" s="74">
        <f t="shared" si="21"/>
        <v>75</v>
      </c>
      <c r="E198" s="91">
        <v>2.8460000000000001</v>
      </c>
      <c r="F198" s="92">
        <v>1.0510000000000001E-3</v>
      </c>
      <c r="G198" s="88">
        <f t="shared" si="16"/>
        <v>2.847051</v>
      </c>
      <c r="H198" s="77">
        <v>4.34</v>
      </c>
      <c r="I198" s="79" t="s">
        <v>12</v>
      </c>
      <c r="J198" s="80">
        <f t="shared" si="23"/>
        <v>4340</v>
      </c>
      <c r="K198" s="77">
        <v>174.54</v>
      </c>
      <c r="L198" s="79" t="s">
        <v>66</v>
      </c>
      <c r="M198" s="76">
        <f t="shared" si="17"/>
        <v>174.54</v>
      </c>
      <c r="N198" s="77">
        <v>16.399999999999999</v>
      </c>
      <c r="O198" s="79" t="s">
        <v>66</v>
      </c>
      <c r="P198" s="76">
        <f t="shared" si="20"/>
        <v>16.399999999999999</v>
      </c>
    </row>
    <row r="199" spans="2:16">
      <c r="B199" s="89">
        <v>3.25</v>
      </c>
      <c r="C199" s="90" t="s">
        <v>67</v>
      </c>
      <c r="D199" s="74">
        <f t="shared" si="21"/>
        <v>81.25</v>
      </c>
      <c r="E199" s="91">
        <v>2.677</v>
      </c>
      <c r="F199" s="92">
        <v>9.7759999999999991E-4</v>
      </c>
      <c r="G199" s="88">
        <f t="shared" si="16"/>
        <v>2.6779776000000002</v>
      </c>
      <c r="H199" s="77">
        <v>4.99</v>
      </c>
      <c r="I199" s="79" t="s">
        <v>12</v>
      </c>
      <c r="J199" s="80">
        <f t="shared" si="23"/>
        <v>4990</v>
      </c>
      <c r="K199" s="77">
        <v>197.2</v>
      </c>
      <c r="L199" s="79" t="s">
        <v>66</v>
      </c>
      <c r="M199" s="76">
        <f t="shared" si="17"/>
        <v>197.2</v>
      </c>
      <c r="N199" s="77">
        <v>18.7</v>
      </c>
      <c r="O199" s="79" t="s">
        <v>66</v>
      </c>
      <c r="P199" s="76">
        <f t="shared" si="20"/>
        <v>18.7</v>
      </c>
    </row>
    <row r="200" spans="2:16">
      <c r="B200" s="89">
        <v>3.5</v>
      </c>
      <c r="C200" s="90" t="s">
        <v>67</v>
      </c>
      <c r="D200" s="74">
        <f t="shared" si="21"/>
        <v>87.5</v>
      </c>
      <c r="E200" s="91">
        <v>2.5310000000000001</v>
      </c>
      <c r="F200" s="92">
        <v>9.1379999999999999E-4</v>
      </c>
      <c r="G200" s="88">
        <f t="shared" si="16"/>
        <v>2.5319138000000003</v>
      </c>
      <c r="H200" s="77">
        <v>5.67</v>
      </c>
      <c r="I200" s="79" t="s">
        <v>12</v>
      </c>
      <c r="J200" s="80">
        <f t="shared" si="23"/>
        <v>5670</v>
      </c>
      <c r="K200" s="77">
        <v>219.91</v>
      </c>
      <c r="L200" s="79" t="s">
        <v>66</v>
      </c>
      <c r="M200" s="76">
        <f t="shared" si="17"/>
        <v>219.91</v>
      </c>
      <c r="N200" s="77">
        <v>21.13</v>
      </c>
      <c r="O200" s="79" t="s">
        <v>66</v>
      </c>
      <c r="P200" s="76">
        <f t="shared" si="20"/>
        <v>21.13</v>
      </c>
    </row>
    <row r="201" spans="2:16">
      <c r="B201" s="89">
        <v>3.75</v>
      </c>
      <c r="C201" s="90" t="s">
        <v>67</v>
      </c>
      <c r="D201" s="74">
        <f t="shared" si="21"/>
        <v>93.75</v>
      </c>
      <c r="E201" s="91">
        <v>2.403</v>
      </c>
      <c r="F201" s="92">
        <v>8.5820000000000004E-4</v>
      </c>
      <c r="G201" s="88">
        <f t="shared" si="16"/>
        <v>2.4038582000000002</v>
      </c>
      <c r="H201" s="77">
        <v>6.4</v>
      </c>
      <c r="I201" s="79" t="s">
        <v>12</v>
      </c>
      <c r="J201" s="80">
        <f t="shared" si="23"/>
        <v>6400</v>
      </c>
      <c r="K201" s="77">
        <v>242.72</v>
      </c>
      <c r="L201" s="79" t="s">
        <v>66</v>
      </c>
      <c r="M201" s="76">
        <f t="shared" si="17"/>
        <v>242.72</v>
      </c>
      <c r="N201" s="77">
        <v>23.69</v>
      </c>
      <c r="O201" s="79" t="s">
        <v>66</v>
      </c>
      <c r="P201" s="76">
        <f t="shared" si="20"/>
        <v>23.69</v>
      </c>
    </row>
    <row r="202" spans="2:16">
      <c r="B202" s="89">
        <v>4</v>
      </c>
      <c r="C202" s="90" t="s">
        <v>67</v>
      </c>
      <c r="D202" s="74">
        <f t="shared" si="21"/>
        <v>100</v>
      </c>
      <c r="E202" s="91">
        <v>2.29</v>
      </c>
      <c r="F202" s="92">
        <v>8.0920000000000005E-4</v>
      </c>
      <c r="G202" s="88">
        <f t="shared" si="16"/>
        <v>2.2908092</v>
      </c>
      <c r="H202" s="77">
        <v>7.16</v>
      </c>
      <c r="I202" s="79" t="s">
        <v>12</v>
      </c>
      <c r="J202" s="80">
        <f t="shared" si="23"/>
        <v>7160</v>
      </c>
      <c r="K202" s="77">
        <v>265.67</v>
      </c>
      <c r="L202" s="79" t="s">
        <v>66</v>
      </c>
      <c r="M202" s="76">
        <f t="shared" si="17"/>
        <v>265.67</v>
      </c>
      <c r="N202" s="77">
        <v>26.36</v>
      </c>
      <c r="O202" s="79" t="s">
        <v>66</v>
      </c>
      <c r="P202" s="76">
        <f t="shared" si="20"/>
        <v>26.36</v>
      </c>
    </row>
    <row r="203" spans="2:16">
      <c r="B203" s="89">
        <v>4.5</v>
      </c>
      <c r="C203" s="90" t="s">
        <v>67</v>
      </c>
      <c r="D203" s="74">
        <f t="shared" si="21"/>
        <v>112.5</v>
      </c>
      <c r="E203" s="91">
        <v>2.0990000000000002</v>
      </c>
      <c r="F203" s="92">
        <v>7.2670000000000005E-4</v>
      </c>
      <c r="G203" s="88">
        <f t="shared" si="16"/>
        <v>2.0997267000000002</v>
      </c>
      <c r="H203" s="77">
        <v>8.7899999999999991</v>
      </c>
      <c r="I203" s="79" t="s">
        <v>12</v>
      </c>
      <c r="J203" s="80">
        <f t="shared" si="23"/>
        <v>8790</v>
      </c>
      <c r="K203" s="77">
        <v>352.12</v>
      </c>
      <c r="L203" s="79" t="s">
        <v>66</v>
      </c>
      <c r="M203" s="76">
        <f t="shared" si="17"/>
        <v>352.12</v>
      </c>
      <c r="N203" s="77">
        <v>32.049999999999997</v>
      </c>
      <c r="O203" s="79" t="s">
        <v>66</v>
      </c>
      <c r="P203" s="76">
        <f t="shared" si="20"/>
        <v>32.049999999999997</v>
      </c>
    </row>
    <row r="204" spans="2:16">
      <c r="B204" s="89">
        <v>5</v>
      </c>
      <c r="C204" s="90" t="s">
        <v>67</v>
      </c>
      <c r="D204" s="74">
        <f t="shared" si="21"/>
        <v>125</v>
      </c>
      <c r="E204" s="91">
        <v>1.9450000000000001</v>
      </c>
      <c r="F204" s="92">
        <v>6.6010000000000005E-4</v>
      </c>
      <c r="G204" s="88">
        <f t="shared" si="16"/>
        <v>1.9456601</v>
      </c>
      <c r="H204" s="77">
        <v>10.57</v>
      </c>
      <c r="I204" s="79" t="s">
        <v>12</v>
      </c>
      <c r="J204" s="80">
        <f t="shared" si="23"/>
        <v>10570</v>
      </c>
      <c r="K204" s="77">
        <v>432.29</v>
      </c>
      <c r="L204" s="79" t="s">
        <v>66</v>
      </c>
      <c r="M204" s="76">
        <f t="shared" si="17"/>
        <v>432.29</v>
      </c>
      <c r="N204" s="77">
        <v>38.17</v>
      </c>
      <c r="O204" s="79" t="s">
        <v>66</v>
      </c>
      <c r="P204" s="76">
        <f t="shared" si="20"/>
        <v>38.17</v>
      </c>
    </row>
    <row r="205" spans="2:16">
      <c r="B205" s="89">
        <v>5.5</v>
      </c>
      <c r="C205" s="90" t="s">
        <v>67</v>
      </c>
      <c r="D205" s="74">
        <f t="shared" si="21"/>
        <v>137.5</v>
      </c>
      <c r="E205" s="91">
        <v>1.8169999999999999</v>
      </c>
      <c r="F205" s="92">
        <v>6.0510000000000002E-4</v>
      </c>
      <c r="G205" s="88">
        <f t="shared" si="16"/>
        <v>1.8176051</v>
      </c>
      <c r="H205" s="77">
        <v>12.47</v>
      </c>
      <c r="I205" s="79" t="s">
        <v>12</v>
      </c>
      <c r="J205" s="80">
        <f t="shared" si="23"/>
        <v>12470</v>
      </c>
      <c r="K205" s="77">
        <v>509.45</v>
      </c>
      <c r="L205" s="79" t="s">
        <v>66</v>
      </c>
      <c r="M205" s="76">
        <f t="shared" si="17"/>
        <v>509.45</v>
      </c>
      <c r="N205" s="77">
        <v>44.7</v>
      </c>
      <c r="O205" s="79" t="s">
        <v>66</v>
      </c>
      <c r="P205" s="76">
        <f t="shared" si="20"/>
        <v>44.7</v>
      </c>
    </row>
    <row r="206" spans="2:16">
      <c r="B206" s="89">
        <v>6</v>
      </c>
      <c r="C206" s="90" t="s">
        <v>67</v>
      </c>
      <c r="D206" s="74">
        <f t="shared" si="21"/>
        <v>150</v>
      </c>
      <c r="E206" s="91">
        <v>1.7090000000000001</v>
      </c>
      <c r="F206" s="92">
        <v>5.5880000000000003E-4</v>
      </c>
      <c r="G206" s="88">
        <f t="shared" si="16"/>
        <v>1.7095588000000002</v>
      </c>
      <c r="H206" s="77">
        <v>14.5</v>
      </c>
      <c r="I206" s="79" t="s">
        <v>12</v>
      </c>
      <c r="J206" s="80">
        <f t="shared" si="23"/>
        <v>14500</v>
      </c>
      <c r="K206" s="77">
        <v>585</v>
      </c>
      <c r="L206" s="79" t="s">
        <v>66</v>
      </c>
      <c r="M206" s="76">
        <f t="shared" si="17"/>
        <v>585</v>
      </c>
      <c r="N206" s="77">
        <v>51.62</v>
      </c>
      <c r="O206" s="79" t="s">
        <v>66</v>
      </c>
      <c r="P206" s="76">
        <f t="shared" si="20"/>
        <v>51.62</v>
      </c>
    </row>
    <row r="207" spans="2:16">
      <c r="B207" s="89">
        <v>6.5</v>
      </c>
      <c r="C207" s="90" t="s">
        <v>67</v>
      </c>
      <c r="D207" s="74">
        <f t="shared" si="21"/>
        <v>162.5</v>
      </c>
      <c r="E207" s="91">
        <v>1.617</v>
      </c>
      <c r="F207" s="92">
        <v>5.1929999999999999E-4</v>
      </c>
      <c r="G207" s="88">
        <f t="shared" si="16"/>
        <v>1.6175192999999999</v>
      </c>
      <c r="H207" s="77">
        <v>16.66</v>
      </c>
      <c r="I207" s="79" t="s">
        <v>12</v>
      </c>
      <c r="J207" s="80">
        <f t="shared" si="23"/>
        <v>16660</v>
      </c>
      <c r="K207" s="77">
        <v>659.62</v>
      </c>
      <c r="L207" s="79" t="s">
        <v>66</v>
      </c>
      <c r="M207" s="76">
        <f t="shared" si="17"/>
        <v>659.62</v>
      </c>
      <c r="N207" s="77">
        <v>58.9</v>
      </c>
      <c r="O207" s="79" t="s">
        <v>66</v>
      </c>
      <c r="P207" s="76">
        <f t="shared" si="20"/>
        <v>58.9</v>
      </c>
    </row>
    <row r="208" spans="2:16">
      <c r="B208" s="89">
        <v>7</v>
      </c>
      <c r="C208" s="90" t="s">
        <v>67</v>
      </c>
      <c r="D208" s="74">
        <f t="shared" si="21"/>
        <v>175</v>
      </c>
      <c r="E208" s="91">
        <v>1.538</v>
      </c>
      <c r="F208" s="92">
        <v>4.8529999999999998E-4</v>
      </c>
      <c r="G208" s="88">
        <f t="shared" si="16"/>
        <v>1.5384853000000001</v>
      </c>
      <c r="H208" s="77">
        <v>18.93</v>
      </c>
      <c r="I208" s="79" t="s">
        <v>12</v>
      </c>
      <c r="J208" s="80">
        <f t="shared" si="23"/>
        <v>18930</v>
      </c>
      <c r="K208" s="77">
        <v>733.69</v>
      </c>
      <c r="L208" s="79" t="s">
        <v>66</v>
      </c>
      <c r="M208" s="76">
        <f t="shared" si="17"/>
        <v>733.69</v>
      </c>
      <c r="N208" s="77">
        <v>66.510000000000005</v>
      </c>
      <c r="O208" s="79" t="s">
        <v>66</v>
      </c>
      <c r="P208" s="76">
        <f t="shared" si="20"/>
        <v>66.510000000000005</v>
      </c>
    </row>
    <row r="209" spans="2:16">
      <c r="B209" s="89">
        <v>8</v>
      </c>
      <c r="C209" s="90" t="s">
        <v>67</v>
      </c>
      <c r="D209" s="74">
        <f t="shared" si="21"/>
        <v>200</v>
      </c>
      <c r="E209" s="91">
        <v>1.4079999999999999</v>
      </c>
      <c r="F209" s="92">
        <v>4.2939999999999997E-4</v>
      </c>
      <c r="G209" s="88">
        <f t="shared" si="16"/>
        <v>1.4084293999999999</v>
      </c>
      <c r="H209" s="77">
        <v>23.79</v>
      </c>
      <c r="I209" s="79" t="s">
        <v>12</v>
      </c>
      <c r="J209" s="80">
        <f t="shared" si="23"/>
        <v>23790</v>
      </c>
      <c r="K209" s="77">
        <v>1.01</v>
      </c>
      <c r="L209" s="78" t="s">
        <v>12</v>
      </c>
      <c r="M209" s="80">
        <f t="shared" ref="M209:M216" si="24">K209*1000</f>
        <v>1010</v>
      </c>
      <c r="N209" s="77">
        <v>82.69</v>
      </c>
      <c r="O209" s="79" t="s">
        <v>66</v>
      </c>
      <c r="P209" s="76">
        <f t="shared" si="20"/>
        <v>82.69</v>
      </c>
    </row>
    <row r="210" spans="2:16">
      <c r="B210" s="89">
        <v>9</v>
      </c>
      <c r="C210" s="90" t="s">
        <v>67</v>
      </c>
      <c r="D210" s="74">
        <f t="shared" si="21"/>
        <v>225</v>
      </c>
      <c r="E210" s="91">
        <v>1.306</v>
      </c>
      <c r="F210" s="92">
        <v>3.8539999999999999E-4</v>
      </c>
      <c r="G210" s="88">
        <f t="shared" si="16"/>
        <v>1.3063854000000001</v>
      </c>
      <c r="H210" s="77">
        <v>29.07</v>
      </c>
      <c r="I210" s="79" t="s">
        <v>12</v>
      </c>
      <c r="J210" s="80">
        <f t="shared" si="23"/>
        <v>29070</v>
      </c>
      <c r="K210" s="77">
        <v>1.25</v>
      </c>
      <c r="L210" s="79" t="s">
        <v>12</v>
      </c>
      <c r="M210" s="80">
        <f t="shared" si="24"/>
        <v>1250</v>
      </c>
      <c r="N210" s="77">
        <v>100</v>
      </c>
      <c r="O210" s="79" t="s">
        <v>66</v>
      </c>
      <c r="P210" s="76">
        <f t="shared" si="20"/>
        <v>100</v>
      </c>
    </row>
    <row r="211" spans="2:16">
      <c r="B211" s="89">
        <v>10</v>
      </c>
      <c r="C211" s="90" t="s">
        <v>67</v>
      </c>
      <c r="D211" s="74">
        <f t="shared" si="21"/>
        <v>250</v>
      </c>
      <c r="E211" s="91">
        <v>1.224</v>
      </c>
      <c r="F211" s="92">
        <v>3.4989999999999999E-4</v>
      </c>
      <c r="G211" s="88">
        <f t="shared" si="16"/>
        <v>1.2243499</v>
      </c>
      <c r="H211" s="77">
        <v>34.729999999999997</v>
      </c>
      <c r="I211" s="79" t="s">
        <v>12</v>
      </c>
      <c r="J211" s="80">
        <f t="shared" si="23"/>
        <v>34730</v>
      </c>
      <c r="K211" s="77">
        <v>1.49</v>
      </c>
      <c r="L211" s="79" t="s">
        <v>12</v>
      </c>
      <c r="M211" s="80">
        <f t="shared" si="24"/>
        <v>1490</v>
      </c>
      <c r="N211" s="77">
        <v>118.34</v>
      </c>
      <c r="O211" s="79" t="s">
        <v>66</v>
      </c>
      <c r="P211" s="76">
        <f t="shared" si="20"/>
        <v>118.34</v>
      </c>
    </row>
    <row r="212" spans="2:16">
      <c r="B212" s="89">
        <v>11</v>
      </c>
      <c r="C212" s="90" t="s">
        <v>67</v>
      </c>
      <c r="D212" s="74">
        <f t="shared" si="21"/>
        <v>275</v>
      </c>
      <c r="E212" s="91">
        <v>1.157</v>
      </c>
      <c r="F212" s="92">
        <v>3.2049999999999998E-4</v>
      </c>
      <c r="G212" s="88">
        <f t="shared" si="16"/>
        <v>1.1573205</v>
      </c>
      <c r="H212" s="77">
        <v>40.75</v>
      </c>
      <c r="I212" s="79" t="s">
        <v>12</v>
      </c>
      <c r="J212" s="80">
        <f t="shared" si="23"/>
        <v>40750</v>
      </c>
      <c r="K212" s="77">
        <v>1.71</v>
      </c>
      <c r="L212" s="79" t="s">
        <v>12</v>
      </c>
      <c r="M212" s="80">
        <f t="shared" si="24"/>
        <v>1710</v>
      </c>
      <c r="N212" s="77">
        <v>137.57</v>
      </c>
      <c r="O212" s="79" t="s">
        <v>66</v>
      </c>
      <c r="P212" s="76">
        <f t="shared" si="20"/>
        <v>137.57</v>
      </c>
    </row>
    <row r="213" spans="2:16">
      <c r="B213" s="89">
        <v>12</v>
      </c>
      <c r="C213" s="90" t="s">
        <v>67</v>
      </c>
      <c r="D213" s="74">
        <f t="shared" si="21"/>
        <v>300</v>
      </c>
      <c r="E213" s="91">
        <v>1.101</v>
      </c>
      <c r="F213" s="92">
        <v>2.9589999999999998E-4</v>
      </c>
      <c r="G213" s="88">
        <f t="shared" ref="G213:G228" si="25">E213+F213</f>
        <v>1.1012959</v>
      </c>
      <c r="H213" s="77">
        <v>47.09</v>
      </c>
      <c r="I213" s="79" t="s">
        <v>12</v>
      </c>
      <c r="J213" s="80">
        <f t="shared" si="23"/>
        <v>47090</v>
      </c>
      <c r="K213" s="77">
        <v>1.93</v>
      </c>
      <c r="L213" s="79" t="s">
        <v>12</v>
      </c>
      <c r="M213" s="80">
        <f t="shared" si="24"/>
        <v>1930</v>
      </c>
      <c r="N213" s="77">
        <v>157.61000000000001</v>
      </c>
      <c r="O213" s="79" t="s">
        <v>66</v>
      </c>
      <c r="P213" s="76">
        <f t="shared" si="20"/>
        <v>157.61000000000001</v>
      </c>
    </row>
    <row r="214" spans="2:16">
      <c r="B214" s="89">
        <v>13</v>
      </c>
      <c r="C214" s="90" t="s">
        <v>67</v>
      </c>
      <c r="D214" s="74">
        <f t="shared" si="21"/>
        <v>325</v>
      </c>
      <c r="E214" s="91">
        <v>1.0529999999999999</v>
      </c>
      <c r="F214" s="92">
        <v>2.7490000000000001E-4</v>
      </c>
      <c r="G214" s="88">
        <f t="shared" si="25"/>
        <v>1.0532748999999999</v>
      </c>
      <c r="H214" s="77">
        <v>53.74</v>
      </c>
      <c r="I214" s="79" t="s">
        <v>12</v>
      </c>
      <c r="J214" s="80">
        <f t="shared" si="23"/>
        <v>53740</v>
      </c>
      <c r="K214" s="77">
        <v>2.15</v>
      </c>
      <c r="L214" s="79" t="s">
        <v>12</v>
      </c>
      <c r="M214" s="80">
        <f t="shared" si="24"/>
        <v>2150</v>
      </c>
      <c r="N214" s="77">
        <v>178.37</v>
      </c>
      <c r="O214" s="79" t="s">
        <v>66</v>
      </c>
      <c r="P214" s="76">
        <f t="shared" si="20"/>
        <v>178.37</v>
      </c>
    </row>
    <row r="215" spans="2:16">
      <c r="B215" s="89">
        <v>14</v>
      </c>
      <c r="C215" s="90" t="s">
        <v>67</v>
      </c>
      <c r="D215" s="74">
        <f t="shared" si="21"/>
        <v>350</v>
      </c>
      <c r="E215" s="91">
        <v>1.012</v>
      </c>
      <c r="F215" s="92">
        <v>2.5680000000000001E-4</v>
      </c>
      <c r="G215" s="88">
        <f t="shared" si="25"/>
        <v>1.0122568000000001</v>
      </c>
      <c r="H215" s="77">
        <v>60.68</v>
      </c>
      <c r="I215" s="79" t="s">
        <v>12</v>
      </c>
      <c r="J215" s="80">
        <f t="shared" si="23"/>
        <v>60680</v>
      </c>
      <c r="K215" s="77">
        <v>2.36</v>
      </c>
      <c r="L215" s="79" t="s">
        <v>12</v>
      </c>
      <c r="M215" s="80">
        <f t="shared" si="24"/>
        <v>2360</v>
      </c>
      <c r="N215" s="77">
        <v>199.76</v>
      </c>
      <c r="O215" s="79" t="s">
        <v>66</v>
      </c>
      <c r="P215" s="76">
        <f t="shared" si="20"/>
        <v>199.76</v>
      </c>
    </row>
    <row r="216" spans="2:16">
      <c r="B216" s="89">
        <v>15</v>
      </c>
      <c r="C216" s="90" t="s">
        <v>67</v>
      </c>
      <c r="D216" s="74">
        <f t="shared" si="21"/>
        <v>375</v>
      </c>
      <c r="E216" s="91">
        <v>0.97670000000000001</v>
      </c>
      <c r="F216" s="92">
        <v>2.41E-4</v>
      </c>
      <c r="G216" s="88">
        <f t="shared" si="25"/>
        <v>0.97694100000000006</v>
      </c>
      <c r="H216" s="77">
        <v>67.88</v>
      </c>
      <c r="I216" s="79" t="s">
        <v>12</v>
      </c>
      <c r="J216" s="80">
        <f t="shared" si="23"/>
        <v>67880</v>
      </c>
      <c r="K216" s="77">
        <v>2.57</v>
      </c>
      <c r="L216" s="79" t="s">
        <v>12</v>
      </c>
      <c r="M216" s="80">
        <f t="shared" si="24"/>
        <v>2570</v>
      </c>
      <c r="N216" s="77">
        <v>221.72</v>
      </c>
      <c r="O216" s="79" t="s">
        <v>66</v>
      </c>
      <c r="P216" s="76">
        <f t="shared" si="20"/>
        <v>221.72</v>
      </c>
    </row>
    <row r="217" spans="2:16">
      <c r="B217" s="89">
        <v>16</v>
      </c>
      <c r="C217" s="90" t="s">
        <v>67</v>
      </c>
      <c r="D217" s="74">
        <f t="shared" si="21"/>
        <v>400</v>
      </c>
      <c r="E217" s="91">
        <v>0.94579999999999997</v>
      </c>
      <c r="F217" s="92">
        <v>2.2709999999999999E-4</v>
      </c>
      <c r="G217" s="88">
        <f t="shared" si="25"/>
        <v>0.94602710000000001</v>
      </c>
      <c r="H217" s="77">
        <v>75.319999999999993</v>
      </c>
      <c r="I217" s="79" t="s">
        <v>12</v>
      </c>
      <c r="J217" s="80">
        <f t="shared" si="23"/>
        <v>75320</v>
      </c>
      <c r="K217" s="77">
        <v>2.78</v>
      </c>
      <c r="L217" s="79" t="s">
        <v>12</v>
      </c>
      <c r="M217" s="80">
        <f>K217*1000</f>
        <v>2780</v>
      </c>
      <c r="N217" s="77">
        <v>244.18</v>
      </c>
      <c r="O217" s="79" t="s">
        <v>66</v>
      </c>
      <c r="P217" s="76">
        <f t="shared" si="20"/>
        <v>244.18</v>
      </c>
    </row>
    <row r="218" spans="2:16">
      <c r="B218" s="89">
        <v>17</v>
      </c>
      <c r="C218" s="90" t="s">
        <v>67</v>
      </c>
      <c r="D218" s="74">
        <f t="shared" si="21"/>
        <v>425</v>
      </c>
      <c r="E218" s="91">
        <v>0.91869999999999996</v>
      </c>
      <c r="F218" s="92">
        <v>2.1469999999999999E-4</v>
      </c>
      <c r="G218" s="88">
        <f t="shared" si="25"/>
        <v>0.91891469999999997</v>
      </c>
      <c r="H218" s="77">
        <v>83</v>
      </c>
      <c r="I218" s="79" t="s">
        <v>12</v>
      </c>
      <c r="J218" s="80">
        <f t="shared" si="23"/>
        <v>83000</v>
      </c>
      <c r="K218" s="77">
        <v>2.99</v>
      </c>
      <c r="L218" s="79" t="s">
        <v>12</v>
      </c>
      <c r="M218" s="80">
        <f t="shared" ref="M218:M228" si="26">K218*1000</f>
        <v>2990</v>
      </c>
      <c r="N218" s="77">
        <v>267.08999999999997</v>
      </c>
      <c r="O218" s="79" t="s">
        <v>66</v>
      </c>
      <c r="P218" s="76">
        <f t="shared" si="20"/>
        <v>267.08999999999997</v>
      </c>
    </row>
    <row r="219" spans="2:16">
      <c r="B219" s="89">
        <v>18</v>
      </c>
      <c r="C219" s="90" t="s">
        <v>67</v>
      </c>
      <c r="D219" s="74">
        <f t="shared" si="21"/>
        <v>450</v>
      </c>
      <c r="E219" s="91">
        <v>0.89459999999999995</v>
      </c>
      <c r="F219" s="92">
        <v>2.0369999999999999E-4</v>
      </c>
      <c r="G219" s="88">
        <f t="shared" si="25"/>
        <v>0.89480369999999998</v>
      </c>
      <c r="H219" s="77">
        <v>90.9</v>
      </c>
      <c r="I219" s="79" t="s">
        <v>12</v>
      </c>
      <c r="J219" s="80">
        <f t="shared" si="23"/>
        <v>90900</v>
      </c>
      <c r="K219" s="77">
        <v>3.19</v>
      </c>
      <c r="L219" s="79" t="s">
        <v>12</v>
      </c>
      <c r="M219" s="80">
        <f t="shared" si="26"/>
        <v>3190</v>
      </c>
      <c r="N219" s="77">
        <v>290.39999999999998</v>
      </c>
      <c r="O219" s="79" t="s">
        <v>66</v>
      </c>
      <c r="P219" s="76">
        <f t="shared" si="20"/>
        <v>290.39999999999998</v>
      </c>
    </row>
    <row r="220" spans="2:16">
      <c r="B220" s="89">
        <v>20</v>
      </c>
      <c r="C220" s="90" t="s">
        <v>67</v>
      </c>
      <c r="D220" s="74">
        <f t="shared" si="21"/>
        <v>500</v>
      </c>
      <c r="E220" s="91">
        <v>0.85389999999999999</v>
      </c>
      <c r="F220" s="92">
        <v>1.8479999999999999E-4</v>
      </c>
      <c r="G220" s="88">
        <f t="shared" si="25"/>
        <v>0.85408479999999998</v>
      </c>
      <c r="H220" s="77">
        <v>107.28</v>
      </c>
      <c r="I220" s="79" t="s">
        <v>12</v>
      </c>
      <c r="J220" s="80">
        <f t="shared" si="23"/>
        <v>107280</v>
      </c>
      <c r="K220" s="77">
        <v>3.94</v>
      </c>
      <c r="L220" s="79" t="s">
        <v>12</v>
      </c>
      <c r="M220" s="80">
        <f t="shared" si="26"/>
        <v>3940</v>
      </c>
      <c r="N220" s="77">
        <v>338.03</v>
      </c>
      <c r="O220" s="79" t="s">
        <v>66</v>
      </c>
      <c r="P220" s="76">
        <f t="shared" si="20"/>
        <v>338.03</v>
      </c>
    </row>
    <row r="221" spans="2:16">
      <c r="B221" s="89">
        <v>22.5</v>
      </c>
      <c r="C221" s="90" t="s">
        <v>67</v>
      </c>
      <c r="D221" s="74">
        <f t="shared" si="21"/>
        <v>562.5</v>
      </c>
      <c r="E221" s="91">
        <v>0.81379999999999997</v>
      </c>
      <c r="F221" s="92">
        <v>1.6579999999999999E-4</v>
      </c>
      <c r="G221" s="88">
        <f t="shared" si="25"/>
        <v>0.81396579999999996</v>
      </c>
      <c r="H221" s="77">
        <v>128.75</v>
      </c>
      <c r="I221" s="79" t="s">
        <v>12</v>
      </c>
      <c r="J221" s="80">
        <f t="shared" si="23"/>
        <v>128750</v>
      </c>
      <c r="K221" s="77">
        <v>4.9800000000000004</v>
      </c>
      <c r="L221" s="79" t="s">
        <v>12</v>
      </c>
      <c r="M221" s="80">
        <f t="shared" si="26"/>
        <v>4980</v>
      </c>
      <c r="N221" s="77">
        <v>399.05</v>
      </c>
      <c r="O221" s="79" t="s">
        <v>66</v>
      </c>
      <c r="P221" s="76">
        <f t="shared" si="20"/>
        <v>399.05</v>
      </c>
    </row>
    <row r="222" spans="2:16">
      <c r="B222" s="89">
        <v>25</v>
      </c>
      <c r="C222" s="90" t="s">
        <v>67</v>
      </c>
      <c r="D222" s="74">
        <f t="shared" si="21"/>
        <v>625</v>
      </c>
      <c r="E222" s="91">
        <v>0.78220000000000001</v>
      </c>
      <c r="F222" s="92">
        <v>1.504E-4</v>
      </c>
      <c r="G222" s="88">
        <f t="shared" si="25"/>
        <v>0.7823504</v>
      </c>
      <c r="H222" s="77">
        <v>151.18</v>
      </c>
      <c r="I222" s="79" t="s">
        <v>12</v>
      </c>
      <c r="J222" s="80">
        <f t="shared" si="23"/>
        <v>151180</v>
      </c>
      <c r="K222" s="77">
        <v>5.9</v>
      </c>
      <c r="L222" s="79" t="s">
        <v>12</v>
      </c>
      <c r="M222" s="80">
        <f t="shared" si="26"/>
        <v>5900</v>
      </c>
      <c r="N222" s="77">
        <v>461.26</v>
      </c>
      <c r="O222" s="79" t="s">
        <v>66</v>
      </c>
      <c r="P222" s="76">
        <f t="shared" si="20"/>
        <v>461.26</v>
      </c>
    </row>
    <row r="223" spans="2:16">
      <c r="B223" s="89">
        <v>27.5</v>
      </c>
      <c r="C223" s="90" t="s">
        <v>67</v>
      </c>
      <c r="D223" s="74">
        <f t="shared" si="21"/>
        <v>687.5</v>
      </c>
      <c r="E223" s="91">
        <v>0.75690000000000002</v>
      </c>
      <c r="F223" s="92">
        <v>1.3770000000000001E-4</v>
      </c>
      <c r="G223" s="88">
        <f t="shared" si="25"/>
        <v>0.75703770000000004</v>
      </c>
      <c r="H223" s="77">
        <v>174.44</v>
      </c>
      <c r="I223" s="79" t="s">
        <v>12</v>
      </c>
      <c r="J223" s="80">
        <f t="shared" si="23"/>
        <v>174440</v>
      </c>
      <c r="K223" s="77">
        <v>6.76</v>
      </c>
      <c r="L223" s="79" t="s">
        <v>12</v>
      </c>
      <c r="M223" s="80">
        <f t="shared" si="26"/>
        <v>6760</v>
      </c>
      <c r="N223" s="77">
        <v>524.25</v>
      </c>
      <c r="O223" s="79" t="s">
        <v>66</v>
      </c>
      <c r="P223" s="76">
        <f t="shared" si="20"/>
        <v>524.25</v>
      </c>
    </row>
    <row r="224" spans="2:16">
      <c r="B224" s="89">
        <v>30</v>
      </c>
      <c r="C224" s="90" t="s">
        <v>67</v>
      </c>
      <c r="D224" s="74">
        <f t="shared" si="21"/>
        <v>750</v>
      </c>
      <c r="E224" s="91">
        <v>0.73629999999999995</v>
      </c>
      <c r="F224" s="92">
        <v>1.271E-4</v>
      </c>
      <c r="G224" s="88">
        <f t="shared" si="25"/>
        <v>0.7364271</v>
      </c>
      <c r="H224" s="77">
        <v>198.41</v>
      </c>
      <c r="I224" s="79" t="s">
        <v>12</v>
      </c>
      <c r="J224" s="80">
        <f t="shared" si="23"/>
        <v>198410</v>
      </c>
      <c r="K224" s="77">
        <v>7.56</v>
      </c>
      <c r="L224" s="79" t="s">
        <v>12</v>
      </c>
      <c r="M224" s="80">
        <f t="shared" si="26"/>
        <v>7560</v>
      </c>
      <c r="N224" s="77">
        <v>587.71</v>
      </c>
      <c r="O224" s="79" t="s">
        <v>66</v>
      </c>
      <c r="P224" s="76">
        <f t="shared" si="20"/>
        <v>587.71</v>
      </c>
    </row>
    <row r="225" spans="1:16">
      <c r="B225" s="89">
        <v>32.5</v>
      </c>
      <c r="C225" s="90" t="s">
        <v>67</v>
      </c>
      <c r="D225" s="74">
        <f t="shared" si="21"/>
        <v>812.5</v>
      </c>
      <c r="E225" s="91">
        <v>0.71919999999999995</v>
      </c>
      <c r="F225" s="92">
        <v>1.18E-4</v>
      </c>
      <c r="G225" s="88">
        <f t="shared" si="25"/>
        <v>0.7193179999999999</v>
      </c>
      <c r="H225" s="77">
        <v>223.01</v>
      </c>
      <c r="I225" s="79" t="s">
        <v>12</v>
      </c>
      <c r="J225" s="80">
        <f t="shared" si="23"/>
        <v>223010</v>
      </c>
      <c r="K225" s="77">
        <v>8.32</v>
      </c>
      <c r="L225" s="79" t="s">
        <v>12</v>
      </c>
      <c r="M225" s="80">
        <f t="shared" si="26"/>
        <v>8320</v>
      </c>
      <c r="N225" s="77">
        <v>651.38</v>
      </c>
      <c r="O225" s="79" t="s">
        <v>66</v>
      </c>
      <c r="P225" s="76">
        <f t="shared" si="20"/>
        <v>651.38</v>
      </c>
    </row>
    <row r="226" spans="1:16">
      <c r="B226" s="89">
        <v>35</v>
      </c>
      <c r="C226" s="90" t="s">
        <v>67</v>
      </c>
      <c r="D226" s="74">
        <f t="shared" si="21"/>
        <v>875</v>
      </c>
      <c r="E226" s="91">
        <v>0.70499999999999996</v>
      </c>
      <c r="F226" s="92">
        <v>1.102E-4</v>
      </c>
      <c r="G226" s="88">
        <f t="shared" si="25"/>
        <v>0.70511019999999991</v>
      </c>
      <c r="H226" s="77">
        <v>248.14</v>
      </c>
      <c r="I226" s="79" t="s">
        <v>12</v>
      </c>
      <c r="J226" s="80">
        <f t="shared" si="23"/>
        <v>248140</v>
      </c>
      <c r="K226" s="77">
        <v>9.0500000000000007</v>
      </c>
      <c r="L226" s="79" t="s">
        <v>12</v>
      </c>
      <c r="M226" s="80">
        <f t="shared" si="26"/>
        <v>9050</v>
      </c>
      <c r="N226" s="77">
        <v>715.08</v>
      </c>
      <c r="O226" s="79" t="s">
        <v>66</v>
      </c>
      <c r="P226" s="76">
        <f t="shared" si="20"/>
        <v>715.08</v>
      </c>
    </row>
    <row r="227" spans="1:16">
      <c r="B227" s="89">
        <v>37.5</v>
      </c>
      <c r="C227" s="90" t="s">
        <v>67</v>
      </c>
      <c r="D227" s="74">
        <f t="shared" si="21"/>
        <v>937.5</v>
      </c>
      <c r="E227" s="91">
        <v>0.69299999999999995</v>
      </c>
      <c r="F227" s="92">
        <v>1.0340000000000001E-4</v>
      </c>
      <c r="G227" s="88">
        <f t="shared" si="25"/>
        <v>0.69310339999999993</v>
      </c>
      <c r="H227" s="77">
        <v>273.74</v>
      </c>
      <c r="I227" s="79" t="s">
        <v>12</v>
      </c>
      <c r="J227" s="80">
        <f t="shared" si="23"/>
        <v>273740</v>
      </c>
      <c r="K227" s="77">
        <v>9.75</v>
      </c>
      <c r="L227" s="79" t="s">
        <v>12</v>
      </c>
      <c r="M227" s="80">
        <f t="shared" si="26"/>
        <v>9750</v>
      </c>
      <c r="N227" s="77">
        <v>778.65</v>
      </c>
      <c r="O227" s="79" t="s">
        <v>66</v>
      </c>
      <c r="P227" s="76">
        <f t="shared" si="20"/>
        <v>778.65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1"/>
        <v>1000</v>
      </c>
      <c r="E228" s="91">
        <v>0.68289999999999995</v>
      </c>
      <c r="F228" s="92">
        <v>9.7369999999999998E-5</v>
      </c>
      <c r="G228" s="88">
        <f t="shared" si="25"/>
        <v>0.68299736999999994</v>
      </c>
      <c r="H228" s="77">
        <v>299.75</v>
      </c>
      <c r="I228" s="79" t="s">
        <v>12</v>
      </c>
      <c r="J228" s="80">
        <f t="shared" si="23"/>
        <v>299750</v>
      </c>
      <c r="K228" s="77">
        <v>10.42</v>
      </c>
      <c r="L228" s="79" t="s">
        <v>12</v>
      </c>
      <c r="M228" s="80">
        <f t="shared" si="26"/>
        <v>10420</v>
      </c>
      <c r="N228" s="77">
        <v>841.96</v>
      </c>
      <c r="O228" s="79" t="s">
        <v>66</v>
      </c>
      <c r="P228" s="76">
        <f t="shared" si="20"/>
        <v>841.96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112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18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40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srim40Ar_EJ212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92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105</v>
      </c>
      <c r="P6" s="137" t="s">
        <v>108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93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0.4</v>
      </c>
      <c r="E12" s="21" t="s">
        <v>103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40000000</v>
      </c>
      <c r="E13" s="21" t="s">
        <v>82</v>
      </c>
      <c r="F13" s="49"/>
      <c r="G13" s="50"/>
      <c r="H13" s="50"/>
      <c r="I13" s="51"/>
      <c r="J13" s="4">
        <v>8</v>
      </c>
      <c r="K13" s="52">
        <v>7.0346000000000006E-2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244</v>
      </c>
      <c r="C14" s="102"/>
      <c r="D14" s="21" t="s">
        <v>245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246</v>
      </c>
      <c r="C15" s="103"/>
      <c r="D15" s="101" t="s">
        <v>247</v>
      </c>
      <c r="E15" s="81"/>
      <c r="F15" s="81"/>
      <c r="G15" s="81"/>
      <c r="H15" s="59"/>
      <c r="I15" s="59"/>
      <c r="J15" s="116" t="s">
        <v>99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100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8" t="s">
        <v>59</v>
      </c>
      <c r="F18" s="189"/>
      <c r="G18" s="190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399.99900000000002</v>
      </c>
      <c r="C20" s="85" t="s">
        <v>101</v>
      </c>
      <c r="D20" s="119">
        <f>B20/1000000/$C$5</f>
        <v>9.9999750000000008E-6</v>
      </c>
      <c r="E20" s="86">
        <v>0.19070000000000001</v>
      </c>
      <c r="F20" s="87">
        <v>1.7450000000000001</v>
      </c>
      <c r="G20" s="88">
        <f>E20+F20</f>
        <v>1.9357000000000002</v>
      </c>
      <c r="H20" s="84">
        <v>33</v>
      </c>
      <c r="I20" s="85" t="s">
        <v>64</v>
      </c>
      <c r="J20" s="97">
        <f>H20/1000/10</f>
        <v>3.3E-3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449.99900000000002</v>
      </c>
      <c r="C21" s="90" t="s">
        <v>101</v>
      </c>
      <c r="D21" s="120">
        <f t="shared" ref="D21:D29" si="2">B21/1000000/$C$5</f>
        <v>1.1249975000000001E-5</v>
      </c>
      <c r="E21" s="91">
        <v>0.20230000000000001</v>
      </c>
      <c r="F21" s="92">
        <v>1.831</v>
      </c>
      <c r="G21" s="88">
        <f t="shared" ref="G21:G84" si="3">E21+F21</f>
        <v>2.0333000000000001</v>
      </c>
      <c r="H21" s="89">
        <v>35</v>
      </c>
      <c r="I21" s="90" t="s">
        <v>64</v>
      </c>
      <c r="J21" s="74">
        <f t="shared" ref="J21:J84" si="4">H21/1000/10</f>
        <v>3.5000000000000005E-3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499.99900000000002</v>
      </c>
      <c r="C22" s="90" t="s">
        <v>101</v>
      </c>
      <c r="D22" s="120">
        <f t="shared" si="2"/>
        <v>1.2499975000000001E-5</v>
      </c>
      <c r="E22" s="91">
        <v>0.2132</v>
      </c>
      <c r="F22" s="92">
        <v>1.91</v>
      </c>
      <c r="G22" s="88">
        <f t="shared" si="3"/>
        <v>2.1231999999999998</v>
      </c>
      <c r="H22" s="89">
        <v>37</v>
      </c>
      <c r="I22" s="90" t="s">
        <v>64</v>
      </c>
      <c r="J22" s="74">
        <f t="shared" si="4"/>
        <v>3.6999999999999997E-3</v>
      </c>
      <c r="K22" s="89">
        <v>13</v>
      </c>
      <c r="L22" s="90" t="s">
        <v>64</v>
      </c>
      <c r="M22" s="74">
        <f t="shared" si="0"/>
        <v>1.2999999999999999E-3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549.99900000000002</v>
      </c>
      <c r="C23" s="90" t="s">
        <v>101</v>
      </c>
      <c r="D23" s="120">
        <f t="shared" si="2"/>
        <v>1.3749975E-5</v>
      </c>
      <c r="E23" s="91">
        <v>0.22359999999999999</v>
      </c>
      <c r="F23" s="92">
        <v>1.982</v>
      </c>
      <c r="G23" s="88">
        <f t="shared" si="3"/>
        <v>2.2056</v>
      </c>
      <c r="H23" s="89">
        <v>39</v>
      </c>
      <c r="I23" s="90" t="s">
        <v>64</v>
      </c>
      <c r="J23" s="74">
        <f t="shared" si="4"/>
        <v>3.8999999999999998E-3</v>
      </c>
      <c r="K23" s="89">
        <v>13</v>
      </c>
      <c r="L23" s="90" t="s">
        <v>64</v>
      </c>
      <c r="M23" s="74">
        <f t="shared" si="0"/>
        <v>1.2999999999999999E-3</v>
      </c>
      <c r="N23" s="89">
        <v>10</v>
      </c>
      <c r="O23" s="90" t="s">
        <v>64</v>
      </c>
      <c r="P23" s="74">
        <f t="shared" si="1"/>
        <v>1E-3</v>
      </c>
    </row>
    <row r="24" spans="1:16">
      <c r="B24" s="89">
        <v>599.99900000000002</v>
      </c>
      <c r="C24" s="90" t="s">
        <v>101</v>
      </c>
      <c r="D24" s="120">
        <f t="shared" si="2"/>
        <v>1.4999975E-5</v>
      </c>
      <c r="E24" s="91">
        <v>0.2336</v>
      </c>
      <c r="F24" s="92">
        <v>2.0499999999999998</v>
      </c>
      <c r="G24" s="88">
        <f t="shared" si="3"/>
        <v>2.2835999999999999</v>
      </c>
      <c r="H24" s="89">
        <v>41</v>
      </c>
      <c r="I24" s="90" t="s">
        <v>64</v>
      </c>
      <c r="J24" s="74">
        <f t="shared" si="4"/>
        <v>4.1000000000000003E-3</v>
      </c>
      <c r="K24" s="89">
        <v>14</v>
      </c>
      <c r="L24" s="90" t="s">
        <v>64</v>
      </c>
      <c r="M24" s="74">
        <f t="shared" si="0"/>
        <v>1.4E-3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649.99900000000002</v>
      </c>
      <c r="C25" s="90" t="s">
        <v>101</v>
      </c>
      <c r="D25" s="120">
        <f t="shared" si="2"/>
        <v>1.6249975E-5</v>
      </c>
      <c r="E25" s="91">
        <v>0.24310000000000001</v>
      </c>
      <c r="F25" s="92">
        <v>2.113</v>
      </c>
      <c r="G25" s="88">
        <f t="shared" si="3"/>
        <v>2.3561000000000001</v>
      </c>
      <c r="H25" s="89">
        <v>42</v>
      </c>
      <c r="I25" s="90" t="s">
        <v>64</v>
      </c>
      <c r="J25" s="74">
        <f t="shared" si="4"/>
        <v>4.2000000000000006E-3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699.99900000000002</v>
      </c>
      <c r="C26" s="90" t="s">
        <v>101</v>
      </c>
      <c r="D26" s="120">
        <f t="shared" si="2"/>
        <v>1.7499975E-5</v>
      </c>
      <c r="E26" s="91">
        <v>0.25230000000000002</v>
      </c>
      <c r="F26" s="92">
        <v>2.1709999999999998</v>
      </c>
      <c r="G26" s="88">
        <f t="shared" si="3"/>
        <v>2.4232999999999998</v>
      </c>
      <c r="H26" s="89">
        <v>44</v>
      </c>
      <c r="I26" s="90" t="s">
        <v>64</v>
      </c>
      <c r="J26" s="74">
        <f t="shared" si="4"/>
        <v>4.3999999999999994E-3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799.99900000000002</v>
      </c>
      <c r="C27" s="90" t="s">
        <v>101</v>
      </c>
      <c r="D27" s="120">
        <f t="shared" si="2"/>
        <v>1.9999975E-5</v>
      </c>
      <c r="E27" s="91">
        <v>0.2697</v>
      </c>
      <c r="F27" s="92">
        <v>2.2789999999999999</v>
      </c>
      <c r="G27" s="88">
        <f t="shared" si="3"/>
        <v>2.5486999999999997</v>
      </c>
      <c r="H27" s="89">
        <v>47</v>
      </c>
      <c r="I27" s="90" t="s">
        <v>64</v>
      </c>
      <c r="J27" s="74">
        <f t="shared" si="4"/>
        <v>4.7000000000000002E-3</v>
      </c>
      <c r="K27" s="89">
        <v>16</v>
      </c>
      <c r="L27" s="90" t="s">
        <v>64</v>
      </c>
      <c r="M27" s="74">
        <f t="shared" si="0"/>
        <v>1.6000000000000001E-3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16">
      <c r="B28" s="89">
        <v>899.99900000000002</v>
      </c>
      <c r="C28" s="90" t="s">
        <v>101</v>
      </c>
      <c r="D28" s="120">
        <f t="shared" si="2"/>
        <v>2.2499975000000003E-5</v>
      </c>
      <c r="E28" s="91">
        <v>0.28610000000000002</v>
      </c>
      <c r="F28" s="92">
        <v>2.375</v>
      </c>
      <c r="G28" s="88">
        <f t="shared" si="3"/>
        <v>2.6611000000000002</v>
      </c>
      <c r="H28" s="89">
        <v>50</v>
      </c>
      <c r="I28" s="90" t="s">
        <v>64</v>
      </c>
      <c r="J28" s="74">
        <f t="shared" si="4"/>
        <v>5.0000000000000001E-3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999.99900000000002</v>
      </c>
      <c r="C29" s="90" t="s">
        <v>101</v>
      </c>
      <c r="D29" s="120">
        <f t="shared" si="2"/>
        <v>2.4999975000000003E-5</v>
      </c>
      <c r="E29" s="91">
        <v>0.30159999999999998</v>
      </c>
      <c r="F29" s="92">
        <v>2.4620000000000002</v>
      </c>
      <c r="G29" s="88">
        <f t="shared" si="3"/>
        <v>2.7636000000000003</v>
      </c>
      <c r="H29" s="89">
        <v>53</v>
      </c>
      <c r="I29" s="90" t="s">
        <v>64</v>
      </c>
      <c r="J29" s="74">
        <f t="shared" si="4"/>
        <v>5.3E-3</v>
      </c>
      <c r="K29" s="89">
        <v>17</v>
      </c>
      <c r="L29" s="90" t="s">
        <v>64</v>
      </c>
      <c r="M29" s="74">
        <f t="shared" si="0"/>
        <v>1.7000000000000001E-3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1.1000000000000001</v>
      </c>
      <c r="C30" s="93" t="s">
        <v>63</v>
      </c>
      <c r="D30" s="118">
        <f t="shared" ref="D30:D93" si="5">B30/1000/$C$5</f>
        <v>2.7500000000000001E-5</v>
      </c>
      <c r="E30" s="91">
        <v>0.31630000000000003</v>
      </c>
      <c r="F30" s="92">
        <v>2.5419999999999998</v>
      </c>
      <c r="G30" s="88">
        <f t="shared" si="3"/>
        <v>2.8582999999999998</v>
      </c>
      <c r="H30" s="89">
        <v>56</v>
      </c>
      <c r="I30" s="90" t="s">
        <v>64</v>
      </c>
      <c r="J30" s="74">
        <f t="shared" si="4"/>
        <v>5.5999999999999999E-3</v>
      </c>
      <c r="K30" s="89">
        <v>18</v>
      </c>
      <c r="L30" s="90" t="s">
        <v>64</v>
      </c>
      <c r="M30" s="74">
        <f t="shared" si="0"/>
        <v>1.8E-3</v>
      </c>
      <c r="N30" s="89">
        <v>14</v>
      </c>
      <c r="O30" s="90" t="s">
        <v>64</v>
      </c>
      <c r="P30" s="74">
        <f t="shared" si="1"/>
        <v>1.4E-3</v>
      </c>
    </row>
    <row r="31" spans="1:16">
      <c r="B31" s="89">
        <v>1.2</v>
      </c>
      <c r="C31" s="90" t="s">
        <v>63</v>
      </c>
      <c r="D31" s="118">
        <f t="shared" si="5"/>
        <v>2.9999999999999997E-5</v>
      </c>
      <c r="E31" s="91">
        <v>0.33029999999999998</v>
      </c>
      <c r="F31" s="92">
        <v>2.6150000000000002</v>
      </c>
      <c r="G31" s="88">
        <f t="shared" si="3"/>
        <v>2.9453</v>
      </c>
      <c r="H31" s="89">
        <v>59</v>
      </c>
      <c r="I31" s="90" t="s">
        <v>64</v>
      </c>
      <c r="J31" s="74">
        <f t="shared" si="4"/>
        <v>5.8999999999999999E-3</v>
      </c>
      <c r="K31" s="89">
        <v>19</v>
      </c>
      <c r="L31" s="90" t="s">
        <v>64</v>
      </c>
      <c r="M31" s="74">
        <f t="shared" si="0"/>
        <v>1.9E-3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1.3</v>
      </c>
      <c r="C32" s="90" t="s">
        <v>63</v>
      </c>
      <c r="D32" s="118">
        <f t="shared" si="5"/>
        <v>3.2499999999999997E-5</v>
      </c>
      <c r="E32" s="91">
        <v>0.34379999999999999</v>
      </c>
      <c r="F32" s="92">
        <v>2.6819999999999999</v>
      </c>
      <c r="G32" s="88">
        <f t="shared" si="3"/>
        <v>3.0257999999999998</v>
      </c>
      <c r="H32" s="89">
        <v>62</v>
      </c>
      <c r="I32" s="90" t="s">
        <v>64</v>
      </c>
      <c r="J32" s="74">
        <f t="shared" si="4"/>
        <v>6.1999999999999998E-3</v>
      </c>
      <c r="K32" s="89">
        <v>20</v>
      </c>
      <c r="L32" s="90" t="s">
        <v>64</v>
      </c>
      <c r="M32" s="74">
        <f t="shared" si="0"/>
        <v>2E-3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1.4</v>
      </c>
      <c r="C33" s="90" t="s">
        <v>63</v>
      </c>
      <c r="D33" s="118">
        <f t="shared" si="5"/>
        <v>3.4999999999999997E-5</v>
      </c>
      <c r="E33" s="91">
        <v>0.35680000000000001</v>
      </c>
      <c r="F33" s="92">
        <v>2.7440000000000002</v>
      </c>
      <c r="G33" s="88">
        <f t="shared" si="3"/>
        <v>3.1008000000000004</v>
      </c>
      <c r="H33" s="89">
        <v>65</v>
      </c>
      <c r="I33" s="90" t="s">
        <v>64</v>
      </c>
      <c r="J33" s="74">
        <f t="shared" si="4"/>
        <v>6.5000000000000006E-3</v>
      </c>
      <c r="K33" s="89">
        <v>20</v>
      </c>
      <c r="L33" s="90" t="s">
        <v>64</v>
      </c>
      <c r="M33" s="74">
        <f t="shared" si="0"/>
        <v>2E-3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1.5</v>
      </c>
      <c r="C34" s="90" t="s">
        <v>63</v>
      </c>
      <c r="D34" s="118">
        <f t="shared" si="5"/>
        <v>3.7500000000000003E-5</v>
      </c>
      <c r="E34" s="91">
        <v>0.36930000000000002</v>
      </c>
      <c r="F34" s="92">
        <v>2.802</v>
      </c>
      <c r="G34" s="88">
        <f t="shared" si="3"/>
        <v>3.1713</v>
      </c>
      <c r="H34" s="89">
        <v>67</v>
      </c>
      <c r="I34" s="90" t="s">
        <v>64</v>
      </c>
      <c r="J34" s="74">
        <f t="shared" si="4"/>
        <v>6.7000000000000002E-3</v>
      </c>
      <c r="K34" s="89">
        <v>21</v>
      </c>
      <c r="L34" s="90" t="s">
        <v>64</v>
      </c>
      <c r="M34" s="74">
        <f t="shared" si="0"/>
        <v>2.1000000000000003E-3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1.6</v>
      </c>
      <c r="C35" s="90" t="s">
        <v>63</v>
      </c>
      <c r="D35" s="118">
        <f t="shared" si="5"/>
        <v>4.0000000000000003E-5</v>
      </c>
      <c r="E35" s="91">
        <v>0.38150000000000001</v>
      </c>
      <c r="F35" s="92">
        <v>2.8559999999999999</v>
      </c>
      <c r="G35" s="88">
        <f t="shared" si="3"/>
        <v>3.2374999999999998</v>
      </c>
      <c r="H35" s="89">
        <v>70</v>
      </c>
      <c r="I35" s="90" t="s">
        <v>64</v>
      </c>
      <c r="J35" s="74">
        <f t="shared" si="4"/>
        <v>7.000000000000001E-3</v>
      </c>
      <c r="K35" s="89">
        <v>22</v>
      </c>
      <c r="L35" s="90" t="s">
        <v>64</v>
      </c>
      <c r="M35" s="74">
        <f t="shared" si="0"/>
        <v>2.1999999999999997E-3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1.7</v>
      </c>
      <c r="C36" s="90" t="s">
        <v>63</v>
      </c>
      <c r="D36" s="118">
        <f t="shared" si="5"/>
        <v>4.2499999999999996E-5</v>
      </c>
      <c r="E36" s="91">
        <v>0.39319999999999999</v>
      </c>
      <c r="F36" s="92">
        <v>2.907</v>
      </c>
      <c r="G36" s="88">
        <f t="shared" si="3"/>
        <v>3.3002000000000002</v>
      </c>
      <c r="H36" s="89">
        <v>72</v>
      </c>
      <c r="I36" s="90" t="s">
        <v>64</v>
      </c>
      <c r="J36" s="74">
        <f t="shared" si="4"/>
        <v>7.1999999999999998E-3</v>
      </c>
      <c r="K36" s="89">
        <v>22</v>
      </c>
      <c r="L36" s="90" t="s">
        <v>64</v>
      </c>
      <c r="M36" s="74">
        <f t="shared" si="0"/>
        <v>2.1999999999999997E-3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1.8</v>
      </c>
      <c r="C37" s="90" t="s">
        <v>63</v>
      </c>
      <c r="D37" s="118">
        <f t="shared" si="5"/>
        <v>4.4999999999999996E-5</v>
      </c>
      <c r="E37" s="91">
        <v>0.40460000000000002</v>
      </c>
      <c r="F37" s="92">
        <v>2.9550000000000001</v>
      </c>
      <c r="G37" s="88">
        <f t="shared" si="3"/>
        <v>3.3595999999999999</v>
      </c>
      <c r="H37" s="89">
        <v>75</v>
      </c>
      <c r="I37" s="90" t="s">
        <v>64</v>
      </c>
      <c r="J37" s="74">
        <f t="shared" si="4"/>
        <v>7.4999999999999997E-3</v>
      </c>
      <c r="K37" s="89">
        <v>23</v>
      </c>
      <c r="L37" s="90" t="s">
        <v>64</v>
      </c>
      <c r="M37" s="74">
        <f t="shared" si="0"/>
        <v>2.3E-3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2</v>
      </c>
      <c r="C38" s="90" t="s">
        <v>63</v>
      </c>
      <c r="D38" s="118">
        <f t="shared" si="5"/>
        <v>5.0000000000000002E-5</v>
      </c>
      <c r="E38" s="91">
        <v>0.42649999999999999</v>
      </c>
      <c r="F38" s="92">
        <v>3.0430000000000001</v>
      </c>
      <c r="G38" s="88">
        <f t="shared" si="3"/>
        <v>3.4695</v>
      </c>
      <c r="H38" s="89">
        <v>80</v>
      </c>
      <c r="I38" s="90" t="s">
        <v>64</v>
      </c>
      <c r="J38" s="74">
        <f t="shared" si="4"/>
        <v>8.0000000000000002E-3</v>
      </c>
      <c r="K38" s="89">
        <v>24</v>
      </c>
      <c r="L38" s="90" t="s">
        <v>64</v>
      </c>
      <c r="M38" s="74">
        <f t="shared" si="0"/>
        <v>2.4000000000000002E-3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2.25</v>
      </c>
      <c r="C39" s="90" t="s">
        <v>63</v>
      </c>
      <c r="D39" s="118">
        <f t="shared" si="5"/>
        <v>5.6249999999999998E-5</v>
      </c>
      <c r="E39" s="91">
        <v>0.45229999999999998</v>
      </c>
      <c r="F39" s="92">
        <v>3.14</v>
      </c>
      <c r="G39" s="88">
        <f t="shared" si="3"/>
        <v>3.5923000000000003</v>
      </c>
      <c r="H39" s="89">
        <v>86</v>
      </c>
      <c r="I39" s="90" t="s">
        <v>64</v>
      </c>
      <c r="J39" s="74">
        <f t="shared" si="4"/>
        <v>8.6E-3</v>
      </c>
      <c r="K39" s="89">
        <v>26</v>
      </c>
      <c r="L39" s="90" t="s">
        <v>64</v>
      </c>
      <c r="M39" s="74">
        <f t="shared" si="0"/>
        <v>2.5999999999999999E-3</v>
      </c>
      <c r="N39" s="89">
        <v>20</v>
      </c>
      <c r="O39" s="90" t="s">
        <v>64</v>
      </c>
      <c r="P39" s="74">
        <f t="shared" si="1"/>
        <v>2E-3</v>
      </c>
    </row>
    <row r="40" spans="2:16">
      <c r="B40" s="89">
        <v>2.5</v>
      </c>
      <c r="C40" s="90" t="s">
        <v>63</v>
      </c>
      <c r="D40" s="118">
        <f t="shared" si="5"/>
        <v>6.2500000000000001E-5</v>
      </c>
      <c r="E40" s="91">
        <v>0.4768</v>
      </c>
      <c r="F40" s="92">
        <v>3.2250000000000001</v>
      </c>
      <c r="G40" s="88">
        <f t="shared" si="3"/>
        <v>3.7018</v>
      </c>
      <c r="H40" s="89">
        <v>91</v>
      </c>
      <c r="I40" s="90" t="s">
        <v>64</v>
      </c>
      <c r="J40" s="74">
        <f t="shared" si="4"/>
        <v>9.1000000000000004E-3</v>
      </c>
      <c r="K40" s="89">
        <v>27</v>
      </c>
      <c r="L40" s="90" t="s">
        <v>64</v>
      </c>
      <c r="M40" s="74">
        <f t="shared" si="0"/>
        <v>2.7000000000000001E-3</v>
      </c>
      <c r="N40" s="89">
        <v>21</v>
      </c>
      <c r="O40" s="90" t="s">
        <v>64</v>
      </c>
      <c r="P40" s="74">
        <f t="shared" si="1"/>
        <v>2.1000000000000003E-3</v>
      </c>
    </row>
    <row r="41" spans="2:16">
      <c r="B41" s="89">
        <v>2.75</v>
      </c>
      <c r="C41" s="90" t="s">
        <v>63</v>
      </c>
      <c r="D41" s="118">
        <f t="shared" si="5"/>
        <v>6.8749999999999991E-5</v>
      </c>
      <c r="E41" s="91">
        <v>0.50009999999999999</v>
      </c>
      <c r="F41" s="92">
        <v>3.302</v>
      </c>
      <c r="G41" s="88">
        <f t="shared" si="3"/>
        <v>3.8021000000000003</v>
      </c>
      <c r="H41" s="89">
        <v>97</v>
      </c>
      <c r="I41" s="90" t="s">
        <v>64</v>
      </c>
      <c r="J41" s="74">
        <f t="shared" si="4"/>
        <v>9.7000000000000003E-3</v>
      </c>
      <c r="K41" s="89">
        <v>28</v>
      </c>
      <c r="L41" s="90" t="s">
        <v>64</v>
      </c>
      <c r="M41" s="74">
        <f t="shared" si="0"/>
        <v>2.8E-3</v>
      </c>
      <c r="N41" s="89">
        <v>22</v>
      </c>
      <c r="O41" s="90" t="s">
        <v>64</v>
      </c>
      <c r="P41" s="74">
        <f t="shared" si="1"/>
        <v>2.1999999999999997E-3</v>
      </c>
    </row>
    <row r="42" spans="2:16">
      <c r="B42" s="89">
        <v>3</v>
      </c>
      <c r="C42" s="90" t="s">
        <v>63</v>
      </c>
      <c r="D42" s="118">
        <f t="shared" si="5"/>
        <v>7.5000000000000007E-5</v>
      </c>
      <c r="E42" s="91">
        <v>0.52229999999999999</v>
      </c>
      <c r="F42" s="92">
        <v>3.37</v>
      </c>
      <c r="G42" s="88">
        <f t="shared" si="3"/>
        <v>3.8923000000000001</v>
      </c>
      <c r="H42" s="89">
        <v>102</v>
      </c>
      <c r="I42" s="90" t="s">
        <v>64</v>
      </c>
      <c r="J42" s="74">
        <f t="shared" si="4"/>
        <v>1.0199999999999999E-2</v>
      </c>
      <c r="K42" s="89">
        <v>30</v>
      </c>
      <c r="L42" s="90" t="s">
        <v>64</v>
      </c>
      <c r="M42" s="74">
        <f t="shared" si="0"/>
        <v>3.0000000000000001E-3</v>
      </c>
      <c r="N42" s="89">
        <v>23</v>
      </c>
      <c r="O42" s="90" t="s">
        <v>64</v>
      </c>
      <c r="P42" s="74">
        <f t="shared" si="1"/>
        <v>2.3E-3</v>
      </c>
    </row>
    <row r="43" spans="2:16">
      <c r="B43" s="89">
        <v>3.25</v>
      </c>
      <c r="C43" s="90" t="s">
        <v>63</v>
      </c>
      <c r="D43" s="118">
        <f t="shared" si="5"/>
        <v>8.1249999999999996E-5</v>
      </c>
      <c r="E43" s="91">
        <v>0.54369999999999996</v>
      </c>
      <c r="F43" s="92">
        <v>3.4319999999999999</v>
      </c>
      <c r="G43" s="88">
        <f t="shared" si="3"/>
        <v>3.9756999999999998</v>
      </c>
      <c r="H43" s="89">
        <v>108</v>
      </c>
      <c r="I43" s="90" t="s">
        <v>64</v>
      </c>
      <c r="J43" s="74">
        <f t="shared" si="4"/>
        <v>1.0800000000000001E-2</v>
      </c>
      <c r="K43" s="89">
        <v>31</v>
      </c>
      <c r="L43" s="90" t="s">
        <v>64</v>
      </c>
      <c r="M43" s="74">
        <f t="shared" si="0"/>
        <v>3.0999999999999999E-3</v>
      </c>
      <c r="N43" s="89">
        <v>24</v>
      </c>
      <c r="O43" s="90" t="s">
        <v>64</v>
      </c>
      <c r="P43" s="74">
        <f t="shared" si="1"/>
        <v>2.4000000000000002E-3</v>
      </c>
    </row>
    <row r="44" spans="2:16">
      <c r="B44" s="89">
        <v>3.5</v>
      </c>
      <c r="C44" s="90" t="s">
        <v>63</v>
      </c>
      <c r="D44" s="118">
        <f t="shared" si="5"/>
        <v>8.7499999999999999E-5</v>
      </c>
      <c r="E44" s="91">
        <v>0.56420000000000003</v>
      </c>
      <c r="F44" s="92">
        <v>3.488</v>
      </c>
      <c r="G44" s="88">
        <f t="shared" si="3"/>
        <v>4.0522</v>
      </c>
      <c r="H44" s="89">
        <v>113</v>
      </c>
      <c r="I44" s="90" t="s">
        <v>64</v>
      </c>
      <c r="J44" s="74">
        <f t="shared" si="4"/>
        <v>1.1300000000000001E-2</v>
      </c>
      <c r="K44" s="89">
        <v>32</v>
      </c>
      <c r="L44" s="90" t="s">
        <v>64</v>
      </c>
      <c r="M44" s="74">
        <f t="shared" si="0"/>
        <v>3.2000000000000002E-3</v>
      </c>
      <c r="N44" s="89">
        <v>25</v>
      </c>
      <c r="O44" s="90" t="s">
        <v>64</v>
      </c>
      <c r="P44" s="74">
        <f t="shared" si="1"/>
        <v>2.5000000000000001E-3</v>
      </c>
    </row>
    <row r="45" spans="2:16">
      <c r="B45" s="89">
        <v>3.75</v>
      </c>
      <c r="C45" s="90" t="s">
        <v>63</v>
      </c>
      <c r="D45" s="118">
        <f t="shared" si="5"/>
        <v>9.3750000000000002E-5</v>
      </c>
      <c r="E45" s="91">
        <v>0.58399999999999996</v>
      </c>
      <c r="F45" s="92">
        <v>3.5390000000000001</v>
      </c>
      <c r="G45" s="88">
        <f t="shared" si="3"/>
        <v>4.1230000000000002</v>
      </c>
      <c r="H45" s="89">
        <v>118</v>
      </c>
      <c r="I45" s="90" t="s">
        <v>64</v>
      </c>
      <c r="J45" s="74">
        <f t="shared" si="4"/>
        <v>1.18E-2</v>
      </c>
      <c r="K45" s="89">
        <v>33</v>
      </c>
      <c r="L45" s="90" t="s">
        <v>64</v>
      </c>
      <c r="M45" s="74">
        <f t="shared" si="0"/>
        <v>3.3E-3</v>
      </c>
      <c r="N45" s="89">
        <v>26</v>
      </c>
      <c r="O45" s="90" t="s">
        <v>64</v>
      </c>
      <c r="P45" s="74">
        <f t="shared" si="1"/>
        <v>2.5999999999999999E-3</v>
      </c>
    </row>
    <row r="46" spans="2:16">
      <c r="B46" s="89">
        <v>4</v>
      </c>
      <c r="C46" s="90" t="s">
        <v>63</v>
      </c>
      <c r="D46" s="118">
        <f t="shared" si="5"/>
        <v>1E-4</v>
      </c>
      <c r="E46" s="91">
        <v>0.60309999999999997</v>
      </c>
      <c r="F46" s="92">
        <v>3.585</v>
      </c>
      <c r="G46" s="88">
        <f t="shared" si="3"/>
        <v>4.1881000000000004</v>
      </c>
      <c r="H46" s="89">
        <v>123</v>
      </c>
      <c r="I46" s="90" t="s">
        <v>64</v>
      </c>
      <c r="J46" s="74">
        <f t="shared" si="4"/>
        <v>1.23E-2</v>
      </c>
      <c r="K46" s="89">
        <v>35</v>
      </c>
      <c r="L46" s="90" t="s">
        <v>64</v>
      </c>
      <c r="M46" s="74">
        <f t="shared" si="0"/>
        <v>3.5000000000000005E-3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4.5</v>
      </c>
      <c r="C47" s="90" t="s">
        <v>63</v>
      </c>
      <c r="D47" s="118">
        <f t="shared" si="5"/>
        <v>1.125E-4</v>
      </c>
      <c r="E47" s="91">
        <v>0.63970000000000005</v>
      </c>
      <c r="F47" s="92">
        <v>3.6680000000000001</v>
      </c>
      <c r="G47" s="88">
        <f t="shared" si="3"/>
        <v>4.3077000000000005</v>
      </c>
      <c r="H47" s="89">
        <v>133</v>
      </c>
      <c r="I47" s="90" t="s">
        <v>64</v>
      </c>
      <c r="J47" s="74">
        <f t="shared" si="4"/>
        <v>1.3300000000000001E-2</v>
      </c>
      <c r="K47" s="89">
        <v>37</v>
      </c>
      <c r="L47" s="90" t="s">
        <v>64</v>
      </c>
      <c r="M47" s="74">
        <f t="shared" si="0"/>
        <v>3.6999999999999997E-3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5</v>
      </c>
      <c r="C48" s="90" t="s">
        <v>63</v>
      </c>
      <c r="D48" s="118">
        <f t="shared" si="5"/>
        <v>1.25E-4</v>
      </c>
      <c r="E48" s="91">
        <v>0.67430000000000001</v>
      </c>
      <c r="F48" s="92">
        <v>3.738</v>
      </c>
      <c r="G48" s="88">
        <f t="shared" si="3"/>
        <v>4.4123000000000001</v>
      </c>
      <c r="H48" s="89">
        <v>143</v>
      </c>
      <c r="I48" s="90" t="s">
        <v>64</v>
      </c>
      <c r="J48" s="74">
        <f t="shared" si="4"/>
        <v>1.4299999999999998E-2</v>
      </c>
      <c r="K48" s="89">
        <v>39</v>
      </c>
      <c r="L48" s="90" t="s">
        <v>64</v>
      </c>
      <c r="M48" s="74">
        <f t="shared" si="0"/>
        <v>3.8999999999999998E-3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5.5</v>
      </c>
      <c r="C49" s="90" t="s">
        <v>63</v>
      </c>
      <c r="D49" s="118">
        <f t="shared" si="5"/>
        <v>1.3749999999999998E-4</v>
      </c>
      <c r="E49" s="91">
        <v>0.70720000000000005</v>
      </c>
      <c r="F49" s="92">
        <v>3.798</v>
      </c>
      <c r="G49" s="88">
        <f t="shared" si="3"/>
        <v>4.5052000000000003</v>
      </c>
      <c r="H49" s="89">
        <v>153</v>
      </c>
      <c r="I49" s="90" t="s">
        <v>64</v>
      </c>
      <c r="J49" s="74">
        <f t="shared" si="4"/>
        <v>1.5299999999999999E-2</v>
      </c>
      <c r="K49" s="89">
        <v>41</v>
      </c>
      <c r="L49" s="90" t="s">
        <v>64</v>
      </c>
      <c r="M49" s="74">
        <f t="shared" si="0"/>
        <v>4.1000000000000003E-3</v>
      </c>
      <c r="N49" s="89">
        <v>33</v>
      </c>
      <c r="O49" s="90" t="s">
        <v>64</v>
      </c>
      <c r="P49" s="74">
        <f t="shared" si="1"/>
        <v>3.3E-3</v>
      </c>
    </row>
    <row r="50" spans="2:16">
      <c r="B50" s="89">
        <v>6</v>
      </c>
      <c r="C50" s="90" t="s">
        <v>63</v>
      </c>
      <c r="D50" s="118">
        <f t="shared" si="5"/>
        <v>1.5000000000000001E-4</v>
      </c>
      <c r="E50" s="91">
        <v>0.73870000000000002</v>
      </c>
      <c r="F50" s="92">
        <v>3.851</v>
      </c>
      <c r="G50" s="88">
        <f t="shared" si="3"/>
        <v>4.5896999999999997</v>
      </c>
      <c r="H50" s="89">
        <v>162</v>
      </c>
      <c r="I50" s="90" t="s">
        <v>64</v>
      </c>
      <c r="J50" s="74">
        <f t="shared" si="4"/>
        <v>1.6199999999999999E-2</v>
      </c>
      <c r="K50" s="89">
        <v>44</v>
      </c>
      <c r="L50" s="90" t="s">
        <v>64</v>
      </c>
      <c r="M50" s="74">
        <f t="shared" si="0"/>
        <v>4.3999999999999994E-3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6.5</v>
      </c>
      <c r="C51" s="90" t="s">
        <v>63</v>
      </c>
      <c r="D51" s="118">
        <f t="shared" si="5"/>
        <v>1.6249999999999999E-4</v>
      </c>
      <c r="E51" s="91">
        <v>0.76880000000000004</v>
      </c>
      <c r="F51" s="92">
        <v>3.8959999999999999</v>
      </c>
      <c r="G51" s="88">
        <f t="shared" si="3"/>
        <v>4.6647999999999996</v>
      </c>
      <c r="H51" s="89">
        <v>171</v>
      </c>
      <c r="I51" s="90" t="s">
        <v>64</v>
      </c>
      <c r="J51" s="74">
        <f t="shared" si="4"/>
        <v>1.7100000000000001E-2</v>
      </c>
      <c r="K51" s="89">
        <v>46</v>
      </c>
      <c r="L51" s="90" t="s">
        <v>64</v>
      </c>
      <c r="M51" s="74">
        <f t="shared" si="0"/>
        <v>4.5999999999999999E-3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7</v>
      </c>
      <c r="C52" s="90" t="s">
        <v>63</v>
      </c>
      <c r="D52" s="118">
        <f t="shared" si="5"/>
        <v>1.75E-4</v>
      </c>
      <c r="E52" s="91">
        <v>0.79790000000000005</v>
      </c>
      <c r="F52" s="92">
        <v>3.9359999999999999</v>
      </c>
      <c r="G52" s="88">
        <f t="shared" si="3"/>
        <v>4.7339000000000002</v>
      </c>
      <c r="H52" s="89">
        <v>180</v>
      </c>
      <c r="I52" s="90" t="s">
        <v>64</v>
      </c>
      <c r="J52" s="74">
        <f t="shared" si="4"/>
        <v>1.7999999999999999E-2</v>
      </c>
      <c r="K52" s="89">
        <v>48</v>
      </c>
      <c r="L52" s="90" t="s">
        <v>64</v>
      </c>
      <c r="M52" s="74">
        <f t="shared" si="0"/>
        <v>4.8000000000000004E-3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8</v>
      </c>
      <c r="C53" s="90" t="s">
        <v>63</v>
      </c>
      <c r="D53" s="118">
        <f t="shared" si="5"/>
        <v>2.0000000000000001E-4</v>
      </c>
      <c r="E53" s="91">
        <v>0.85299999999999998</v>
      </c>
      <c r="F53" s="92">
        <v>4.0010000000000003</v>
      </c>
      <c r="G53" s="88">
        <f t="shared" si="3"/>
        <v>4.8540000000000001</v>
      </c>
      <c r="H53" s="89">
        <v>198</v>
      </c>
      <c r="I53" s="90" t="s">
        <v>64</v>
      </c>
      <c r="J53" s="74">
        <f t="shared" si="4"/>
        <v>1.9800000000000002E-2</v>
      </c>
      <c r="K53" s="89">
        <v>52</v>
      </c>
      <c r="L53" s="90" t="s">
        <v>64</v>
      </c>
      <c r="M53" s="74">
        <f t="shared" si="0"/>
        <v>5.1999999999999998E-3</v>
      </c>
      <c r="N53" s="89">
        <v>42</v>
      </c>
      <c r="O53" s="90" t="s">
        <v>64</v>
      </c>
      <c r="P53" s="74">
        <f t="shared" si="1"/>
        <v>4.2000000000000006E-3</v>
      </c>
    </row>
    <row r="54" spans="2:16">
      <c r="B54" s="89">
        <v>9</v>
      </c>
      <c r="C54" s="90" t="s">
        <v>63</v>
      </c>
      <c r="D54" s="118">
        <f t="shared" si="5"/>
        <v>2.2499999999999999E-4</v>
      </c>
      <c r="E54" s="91">
        <v>0.90469999999999995</v>
      </c>
      <c r="F54" s="92">
        <v>4.0519999999999996</v>
      </c>
      <c r="G54" s="88">
        <f t="shared" si="3"/>
        <v>4.9566999999999997</v>
      </c>
      <c r="H54" s="89">
        <v>216</v>
      </c>
      <c r="I54" s="90" t="s">
        <v>64</v>
      </c>
      <c r="J54" s="74">
        <f t="shared" si="4"/>
        <v>2.1600000000000001E-2</v>
      </c>
      <c r="K54" s="89">
        <v>55</v>
      </c>
      <c r="L54" s="90" t="s">
        <v>64</v>
      </c>
      <c r="M54" s="74">
        <f t="shared" si="0"/>
        <v>5.4999999999999997E-3</v>
      </c>
      <c r="N54" s="89">
        <v>45</v>
      </c>
      <c r="O54" s="90" t="s">
        <v>64</v>
      </c>
      <c r="P54" s="74">
        <f t="shared" si="1"/>
        <v>4.4999999999999997E-3</v>
      </c>
    </row>
    <row r="55" spans="2:16">
      <c r="B55" s="89">
        <v>10</v>
      </c>
      <c r="C55" s="90" t="s">
        <v>63</v>
      </c>
      <c r="D55" s="118">
        <f t="shared" si="5"/>
        <v>2.5000000000000001E-4</v>
      </c>
      <c r="E55" s="91">
        <v>0.9536</v>
      </c>
      <c r="F55" s="92">
        <v>4.0910000000000002</v>
      </c>
      <c r="G55" s="88">
        <f t="shared" si="3"/>
        <v>5.0446</v>
      </c>
      <c r="H55" s="89">
        <v>233</v>
      </c>
      <c r="I55" s="90" t="s">
        <v>64</v>
      </c>
      <c r="J55" s="74">
        <f t="shared" si="4"/>
        <v>2.3300000000000001E-2</v>
      </c>
      <c r="K55" s="89">
        <v>59</v>
      </c>
      <c r="L55" s="90" t="s">
        <v>64</v>
      </c>
      <c r="M55" s="74">
        <f t="shared" si="0"/>
        <v>5.8999999999999999E-3</v>
      </c>
      <c r="N55" s="89">
        <v>48</v>
      </c>
      <c r="O55" s="90" t="s">
        <v>64</v>
      </c>
      <c r="P55" s="74">
        <f t="shared" si="1"/>
        <v>4.8000000000000004E-3</v>
      </c>
    </row>
    <row r="56" spans="2:16">
      <c r="B56" s="89">
        <v>11</v>
      </c>
      <c r="C56" s="90" t="s">
        <v>63</v>
      </c>
      <c r="D56" s="118">
        <f t="shared" si="5"/>
        <v>2.7499999999999996E-4</v>
      </c>
      <c r="E56" s="91">
        <v>1</v>
      </c>
      <c r="F56" s="92">
        <v>4.1210000000000004</v>
      </c>
      <c r="G56" s="88">
        <f t="shared" si="3"/>
        <v>5.1210000000000004</v>
      </c>
      <c r="H56" s="89">
        <v>251</v>
      </c>
      <c r="I56" s="90" t="s">
        <v>64</v>
      </c>
      <c r="J56" s="74">
        <f t="shared" si="4"/>
        <v>2.5100000000000001E-2</v>
      </c>
      <c r="K56" s="89">
        <v>63</v>
      </c>
      <c r="L56" s="90" t="s">
        <v>64</v>
      </c>
      <c r="M56" s="74">
        <f t="shared" si="0"/>
        <v>6.3E-3</v>
      </c>
      <c r="N56" s="89">
        <v>51</v>
      </c>
      <c r="O56" s="90" t="s">
        <v>64</v>
      </c>
      <c r="P56" s="74">
        <f t="shared" si="1"/>
        <v>5.0999999999999995E-3</v>
      </c>
    </row>
    <row r="57" spans="2:16">
      <c r="B57" s="89">
        <v>12</v>
      </c>
      <c r="C57" s="90" t="s">
        <v>63</v>
      </c>
      <c r="D57" s="118">
        <f t="shared" si="5"/>
        <v>3.0000000000000003E-4</v>
      </c>
      <c r="E57" s="91">
        <v>1.0449999999999999</v>
      </c>
      <c r="F57" s="92">
        <v>4.1440000000000001</v>
      </c>
      <c r="G57" s="88">
        <f t="shared" si="3"/>
        <v>5.1890000000000001</v>
      </c>
      <c r="H57" s="89">
        <v>267</v>
      </c>
      <c r="I57" s="90" t="s">
        <v>64</v>
      </c>
      <c r="J57" s="74">
        <f t="shared" si="4"/>
        <v>2.6700000000000002E-2</v>
      </c>
      <c r="K57" s="89">
        <v>66</v>
      </c>
      <c r="L57" s="90" t="s">
        <v>64</v>
      </c>
      <c r="M57" s="74">
        <f t="shared" si="0"/>
        <v>6.6E-3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13</v>
      </c>
      <c r="C58" s="90" t="s">
        <v>63</v>
      </c>
      <c r="D58" s="118">
        <f t="shared" si="5"/>
        <v>3.2499999999999999E-4</v>
      </c>
      <c r="E58" s="91">
        <v>1.087</v>
      </c>
      <c r="F58" s="92">
        <v>4.1609999999999996</v>
      </c>
      <c r="G58" s="88">
        <f t="shared" si="3"/>
        <v>5.2479999999999993</v>
      </c>
      <c r="H58" s="89">
        <v>284</v>
      </c>
      <c r="I58" s="90" t="s">
        <v>64</v>
      </c>
      <c r="J58" s="74">
        <f t="shared" si="4"/>
        <v>2.8399999999999998E-2</v>
      </c>
      <c r="K58" s="89">
        <v>70</v>
      </c>
      <c r="L58" s="90" t="s">
        <v>64</v>
      </c>
      <c r="M58" s="74">
        <f t="shared" si="0"/>
        <v>7.000000000000001E-3</v>
      </c>
      <c r="N58" s="89">
        <v>57</v>
      </c>
      <c r="O58" s="90" t="s">
        <v>64</v>
      </c>
      <c r="P58" s="74">
        <f t="shared" si="1"/>
        <v>5.7000000000000002E-3</v>
      </c>
    </row>
    <row r="59" spans="2:16">
      <c r="B59" s="89">
        <v>14</v>
      </c>
      <c r="C59" s="90" t="s">
        <v>63</v>
      </c>
      <c r="D59" s="118">
        <f t="shared" si="5"/>
        <v>3.5E-4</v>
      </c>
      <c r="E59" s="91">
        <v>1.1279999999999999</v>
      </c>
      <c r="F59" s="92">
        <v>4.173</v>
      </c>
      <c r="G59" s="88">
        <f t="shared" si="3"/>
        <v>5.3010000000000002</v>
      </c>
      <c r="H59" s="89">
        <v>301</v>
      </c>
      <c r="I59" s="90" t="s">
        <v>64</v>
      </c>
      <c r="J59" s="74">
        <f t="shared" si="4"/>
        <v>3.0099999999999998E-2</v>
      </c>
      <c r="K59" s="89">
        <v>73</v>
      </c>
      <c r="L59" s="90" t="s">
        <v>64</v>
      </c>
      <c r="M59" s="74">
        <f t="shared" si="0"/>
        <v>7.2999999999999992E-3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15</v>
      </c>
      <c r="C60" s="90" t="s">
        <v>63</v>
      </c>
      <c r="D60" s="118">
        <f t="shared" si="5"/>
        <v>3.7500000000000001E-4</v>
      </c>
      <c r="E60" s="91">
        <v>1.1679999999999999</v>
      </c>
      <c r="F60" s="92">
        <v>4.1820000000000004</v>
      </c>
      <c r="G60" s="88">
        <f t="shared" si="3"/>
        <v>5.3500000000000005</v>
      </c>
      <c r="H60" s="89">
        <v>317</v>
      </c>
      <c r="I60" s="90" t="s">
        <v>64</v>
      </c>
      <c r="J60" s="74">
        <f t="shared" si="4"/>
        <v>3.1699999999999999E-2</v>
      </c>
      <c r="K60" s="89">
        <v>77</v>
      </c>
      <c r="L60" s="90" t="s">
        <v>64</v>
      </c>
      <c r="M60" s="74">
        <f t="shared" si="0"/>
        <v>7.7000000000000002E-3</v>
      </c>
      <c r="N60" s="89">
        <v>62</v>
      </c>
      <c r="O60" s="90" t="s">
        <v>64</v>
      </c>
      <c r="P60" s="74">
        <f t="shared" si="1"/>
        <v>6.1999999999999998E-3</v>
      </c>
    </row>
    <row r="61" spans="2:16">
      <c r="B61" s="89">
        <v>16</v>
      </c>
      <c r="C61" s="90" t="s">
        <v>63</v>
      </c>
      <c r="D61" s="118">
        <f t="shared" si="5"/>
        <v>4.0000000000000002E-4</v>
      </c>
      <c r="E61" s="91">
        <v>1.206</v>
      </c>
      <c r="F61" s="92">
        <v>4.1859999999999999</v>
      </c>
      <c r="G61" s="88">
        <f t="shared" si="3"/>
        <v>5.3919999999999995</v>
      </c>
      <c r="H61" s="89">
        <v>334</v>
      </c>
      <c r="I61" s="90" t="s">
        <v>64</v>
      </c>
      <c r="J61" s="74">
        <f t="shared" si="4"/>
        <v>3.3399999999999999E-2</v>
      </c>
      <c r="K61" s="89">
        <v>80</v>
      </c>
      <c r="L61" s="90" t="s">
        <v>64</v>
      </c>
      <c r="M61" s="74">
        <f t="shared" si="0"/>
        <v>8.0000000000000002E-3</v>
      </c>
      <c r="N61" s="89">
        <v>65</v>
      </c>
      <c r="O61" s="90" t="s">
        <v>64</v>
      </c>
      <c r="P61" s="74">
        <f t="shared" si="1"/>
        <v>6.5000000000000006E-3</v>
      </c>
    </row>
    <row r="62" spans="2:16">
      <c r="B62" s="89">
        <v>17</v>
      </c>
      <c r="C62" s="90" t="s">
        <v>63</v>
      </c>
      <c r="D62" s="118">
        <f t="shared" si="5"/>
        <v>4.2500000000000003E-4</v>
      </c>
      <c r="E62" s="91">
        <v>1.2430000000000001</v>
      </c>
      <c r="F62" s="92">
        <v>4.1879999999999997</v>
      </c>
      <c r="G62" s="88">
        <f t="shared" si="3"/>
        <v>5.431</v>
      </c>
      <c r="H62" s="89">
        <v>350</v>
      </c>
      <c r="I62" s="90" t="s">
        <v>64</v>
      </c>
      <c r="J62" s="74">
        <f t="shared" si="4"/>
        <v>3.4999999999999996E-2</v>
      </c>
      <c r="K62" s="89">
        <v>83</v>
      </c>
      <c r="L62" s="90" t="s">
        <v>64</v>
      </c>
      <c r="M62" s="74">
        <f t="shared" si="0"/>
        <v>8.3000000000000001E-3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18</v>
      </c>
      <c r="C63" s="90" t="s">
        <v>63</v>
      </c>
      <c r="D63" s="118">
        <f t="shared" si="5"/>
        <v>4.4999999999999999E-4</v>
      </c>
      <c r="E63" s="91">
        <v>1.2789999999999999</v>
      </c>
      <c r="F63" s="92">
        <v>4.1879999999999997</v>
      </c>
      <c r="G63" s="88">
        <f t="shared" si="3"/>
        <v>5.4669999999999996</v>
      </c>
      <c r="H63" s="89">
        <v>366</v>
      </c>
      <c r="I63" s="90" t="s">
        <v>64</v>
      </c>
      <c r="J63" s="74">
        <f t="shared" si="4"/>
        <v>3.6600000000000001E-2</v>
      </c>
      <c r="K63" s="89">
        <v>86</v>
      </c>
      <c r="L63" s="90" t="s">
        <v>64</v>
      </c>
      <c r="M63" s="74">
        <f t="shared" si="0"/>
        <v>8.6E-3</v>
      </c>
      <c r="N63" s="89">
        <v>70</v>
      </c>
      <c r="O63" s="90" t="s">
        <v>64</v>
      </c>
      <c r="P63" s="74">
        <f t="shared" si="1"/>
        <v>7.000000000000001E-3</v>
      </c>
    </row>
    <row r="64" spans="2:16">
      <c r="B64" s="89">
        <v>20</v>
      </c>
      <c r="C64" s="90" t="s">
        <v>63</v>
      </c>
      <c r="D64" s="118">
        <f t="shared" si="5"/>
        <v>5.0000000000000001E-4</v>
      </c>
      <c r="E64" s="91">
        <v>1.349</v>
      </c>
      <c r="F64" s="92">
        <v>4.181</v>
      </c>
      <c r="G64" s="88">
        <f t="shared" si="3"/>
        <v>5.53</v>
      </c>
      <c r="H64" s="89">
        <v>398</v>
      </c>
      <c r="I64" s="90" t="s">
        <v>64</v>
      </c>
      <c r="J64" s="74">
        <f t="shared" si="4"/>
        <v>3.9800000000000002E-2</v>
      </c>
      <c r="K64" s="89">
        <v>93</v>
      </c>
      <c r="L64" s="90" t="s">
        <v>64</v>
      </c>
      <c r="M64" s="74">
        <f t="shared" si="0"/>
        <v>9.2999999999999992E-3</v>
      </c>
      <c r="N64" s="89">
        <v>76</v>
      </c>
      <c r="O64" s="90" t="s">
        <v>64</v>
      </c>
      <c r="P64" s="74">
        <f t="shared" si="1"/>
        <v>7.6E-3</v>
      </c>
    </row>
    <row r="65" spans="2:16">
      <c r="B65" s="89">
        <v>22.5</v>
      </c>
      <c r="C65" s="90" t="s">
        <v>63</v>
      </c>
      <c r="D65" s="118">
        <f t="shared" si="5"/>
        <v>5.6249999999999996E-4</v>
      </c>
      <c r="E65" s="91">
        <v>1.431</v>
      </c>
      <c r="F65" s="92">
        <v>4.1630000000000003</v>
      </c>
      <c r="G65" s="88">
        <f t="shared" si="3"/>
        <v>5.5940000000000003</v>
      </c>
      <c r="H65" s="89">
        <v>438</v>
      </c>
      <c r="I65" s="90" t="s">
        <v>64</v>
      </c>
      <c r="J65" s="74">
        <f t="shared" si="4"/>
        <v>4.3799999999999999E-2</v>
      </c>
      <c r="K65" s="89">
        <v>100</v>
      </c>
      <c r="L65" s="90" t="s">
        <v>64</v>
      </c>
      <c r="M65" s="74">
        <f t="shared" si="0"/>
        <v>0.01</v>
      </c>
      <c r="N65" s="89">
        <v>82</v>
      </c>
      <c r="O65" s="90" t="s">
        <v>64</v>
      </c>
      <c r="P65" s="74">
        <f t="shared" si="1"/>
        <v>8.2000000000000007E-3</v>
      </c>
    </row>
    <row r="66" spans="2:16">
      <c r="B66" s="89">
        <v>25</v>
      </c>
      <c r="C66" s="90" t="s">
        <v>63</v>
      </c>
      <c r="D66" s="118">
        <f t="shared" si="5"/>
        <v>6.2500000000000001E-4</v>
      </c>
      <c r="E66" s="91">
        <v>1.508</v>
      </c>
      <c r="F66" s="92">
        <v>4.1390000000000002</v>
      </c>
      <c r="G66" s="88">
        <f t="shared" si="3"/>
        <v>5.6470000000000002</v>
      </c>
      <c r="H66" s="89">
        <v>477</v>
      </c>
      <c r="I66" s="90" t="s">
        <v>64</v>
      </c>
      <c r="J66" s="74">
        <f t="shared" si="4"/>
        <v>4.7699999999999999E-2</v>
      </c>
      <c r="K66" s="89">
        <v>108</v>
      </c>
      <c r="L66" s="90" t="s">
        <v>64</v>
      </c>
      <c r="M66" s="74">
        <f t="shared" si="0"/>
        <v>1.0800000000000001E-2</v>
      </c>
      <c r="N66" s="89">
        <v>88</v>
      </c>
      <c r="O66" s="90" t="s">
        <v>64</v>
      </c>
      <c r="P66" s="74">
        <f t="shared" si="1"/>
        <v>8.7999999999999988E-3</v>
      </c>
    </row>
    <row r="67" spans="2:16">
      <c r="B67" s="89">
        <v>27.5</v>
      </c>
      <c r="C67" s="90" t="s">
        <v>63</v>
      </c>
      <c r="D67" s="118">
        <f t="shared" si="5"/>
        <v>6.8749999999999996E-4</v>
      </c>
      <c r="E67" s="91">
        <v>1.581</v>
      </c>
      <c r="F67" s="92">
        <v>4.1100000000000003</v>
      </c>
      <c r="G67" s="88">
        <f t="shared" si="3"/>
        <v>5.6910000000000007</v>
      </c>
      <c r="H67" s="89">
        <v>517</v>
      </c>
      <c r="I67" s="90" t="s">
        <v>64</v>
      </c>
      <c r="J67" s="74">
        <f t="shared" si="4"/>
        <v>5.1700000000000003E-2</v>
      </c>
      <c r="K67" s="89">
        <v>115</v>
      </c>
      <c r="L67" s="90" t="s">
        <v>64</v>
      </c>
      <c r="M67" s="74">
        <f t="shared" si="0"/>
        <v>1.15E-2</v>
      </c>
      <c r="N67" s="89">
        <v>94</v>
      </c>
      <c r="O67" s="90" t="s">
        <v>64</v>
      </c>
      <c r="P67" s="74">
        <f t="shared" si="1"/>
        <v>9.4000000000000004E-3</v>
      </c>
    </row>
    <row r="68" spans="2:16">
      <c r="B68" s="89">
        <v>30</v>
      </c>
      <c r="C68" s="90" t="s">
        <v>63</v>
      </c>
      <c r="D68" s="118">
        <f t="shared" si="5"/>
        <v>7.5000000000000002E-4</v>
      </c>
      <c r="E68" s="91">
        <v>1.6519999999999999</v>
      </c>
      <c r="F68" s="92">
        <v>4.0780000000000003</v>
      </c>
      <c r="G68" s="88">
        <f t="shared" si="3"/>
        <v>5.73</v>
      </c>
      <c r="H68" s="89">
        <v>556</v>
      </c>
      <c r="I68" s="90" t="s">
        <v>64</v>
      </c>
      <c r="J68" s="74">
        <f t="shared" si="4"/>
        <v>5.5600000000000004E-2</v>
      </c>
      <c r="K68" s="89">
        <v>122</v>
      </c>
      <c r="L68" s="90" t="s">
        <v>64</v>
      </c>
      <c r="M68" s="74">
        <f t="shared" si="0"/>
        <v>1.2199999999999999E-2</v>
      </c>
      <c r="N68" s="89">
        <v>100</v>
      </c>
      <c r="O68" s="90" t="s">
        <v>64</v>
      </c>
      <c r="P68" s="74">
        <f t="shared" si="1"/>
        <v>0.01</v>
      </c>
    </row>
    <row r="69" spans="2:16">
      <c r="B69" s="89">
        <v>32.5</v>
      </c>
      <c r="C69" s="90" t="s">
        <v>63</v>
      </c>
      <c r="D69" s="118">
        <f t="shared" si="5"/>
        <v>8.1250000000000007E-4</v>
      </c>
      <c r="E69" s="91">
        <v>1.7190000000000001</v>
      </c>
      <c r="F69" s="92">
        <v>4.0439999999999996</v>
      </c>
      <c r="G69" s="88">
        <f t="shared" si="3"/>
        <v>5.7629999999999999</v>
      </c>
      <c r="H69" s="89">
        <v>595</v>
      </c>
      <c r="I69" s="90" t="s">
        <v>64</v>
      </c>
      <c r="J69" s="74">
        <f t="shared" si="4"/>
        <v>5.9499999999999997E-2</v>
      </c>
      <c r="K69" s="89">
        <v>129</v>
      </c>
      <c r="L69" s="90" t="s">
        <v>64</v>
      </c>
      <c r="M69" s="74">
        <f t="shared" si="0"/>
        <v>1.29E-2</v>
      </c>
      <c r="N69" s="89">
        <v>106</v>
      </c>
      <c r="O69" s="90" t="s">
        <v>64</v>
      </c>
      <c r="P69" s="74">
        <f t="shared" si="1"/>
        <v>1.06E-2</v>
      </c>
    </row>
    <row r="70" spans="2:16">
      <c r="B70" s="89">
        <v>35</v>
      </c>
      <c r="C70" s="90" t="s">
        <v>63</v>
      </c>
      <c r="D70" s="118">
        <f t="shared" si="5"/>
        <v>8.7500000000000013E-4</v>
      </c>
      <c r="E70" s="91">
        <v>1.784</v>
      </c>
      <c r="F70" s="92">
        <v>4.008</v>
      </c>
      <c r="G70" s="88">
        <f t="shared" si="3"/>
        <v>5.7919999999999998</v>
      </c>
      <c r="H70" s="89">
        <v>633</v>
      </c>
      <c r="I70" s="90" t="s">
        <v>64</v>
      </c>
      <c r="J70" s="74">
        <f t="shared" si="4"/>
        <v>6.3299999999999995E-2</v>
      </c>
      <c r="K70" s="89">
        <v>136</v>
      </c>
      <c r="L70" s="90" t="s">
        <v>64</v>
      </c>
      <c r="M70" s="74">
        <f t="shared" si="0"/>
        <v>1.3600000000000001E-2</v>
      </c>
      <c r="N70" s="89">
        <v>112</v>
      </c>
      <c r="O70" s="90" t="s">
        <v>64</v>
      </c>
      <c r="P70" s="74">
        <f t="shared" si="1"/>
        <v>1.12E-2</v>
      </c>
    </row>
    <row r="71" spans="2:16">
      <c r="B71" s="89">
        <v>37.5</v>
      </c>
      <c r="C71" s="90" t="s">
        <v>63</v>
      </c>
      <c r="D71" s="118">
        <f t="shared" si="5"/>
        <v>9.3749999999999997E-4</v>
      </c>
      <c r="E71" s="91">
        <v>1.847</v>
      </c>
      <c r="F71" s="92">
        <v>3.9710000000000001</v>
      </c>
      <c r="G71" s="88">
        <f t="shared" si="3"/>
        <v>5.8179999999999996</v>
      </c>
      <c r="H71" s="89">
        <v>672</v>
      </c>
      <c r="I71" s="90" t="s">
        <v>64</v>
      </c>
      <c r="J71" s="74">
        <f t="shared" si="4"/>
        <v>6.720000000000001E-2</v>
      </c>
      <c r="K71" s="89">
        <v>143</v>
      </c>
      <c r="L71" s="90" t="s">
        <v>64</v>
      </c>
      <c r="M71" s="74">
        <f t="shared" si="0"/>
        <v>1.4299999999999998E-2</v>
      </c>
      <c r="N71" s="89">
        <v>117</v>
      </c>
      <c r="O71" s="90" t="s">
        <v>64</v>
      </c>
      <c r="P71" s="74">
        <f t="shared" si="1"/>
        <v>1.17E-2</v>
      </c>
    </row>
    <row r="72" spans="2:16">
      <c r="B72" s="89">
        <v>40</v>
      </c>
      <c r="C72" s="90" t="s">
        <v>63</v>
      </c>
      <c r="D72" s="118">
        <f t="shared" si="5"/>
        <v>1E-3</v>
      </c>
      <c r="E72" s="91">
        <v>1.907</v>
      </c>
      <c r="F72" s="92">
        <v>3.9329999999999998</v>
      </c>
      <c r="G72" s="88">
        <f t="shared" si="3"/>
        <v>5.84</v>
      </c>
      <c r="H72" s="89">
        <v>711</v>
      </c>
      <c r="I72" s="90" t="s">
        <v>64</v>
      </c>
      <c r="J72" s="74">
        <f t="shared" si="4"/>
        <v>7.1099999999999997E-2</v>
      </c>
      <c r="K72" s="89">
        <v>150</v>
      </c>
      <c r="L72" s="90" t="s">
        <v>64</v>
      </c>
      <c r="M72" s="74">
        <f t="shared" si="0"/>
        <v>1.4999999999999999E-2</v>
      </c>
      <c r="N72" s="89">
        <v>123</v>
      </c>
      <c r="O72" s="90" t="s">
        <v>64</v>
      </c>
      <c r="P72" s="74">
        <f t="shared" si="1"/>
        <v>1.23E-2</v>
      </c>
    </row>
    <row r="73" spans="2:16">
      <c r="B73" s="89">
        <v>45</v>
      </c>
      <c r="C73" s="90" t="s">
        <v>63</v>
      </c>
      <c r="D73" s="118">
        <f t="shared" si="5"/>
        <v>1.1249999999999999E-3</v>
      </c>
      <c r="E73" s="91">
        <v>2.0230000000000001</v>
      </c>
      <c r="F73" s="92">
        <v>3.8570000000000002</v>
      </c>
      <c r="G73" s="88">
        <f t="shared" si="3"/>
        <v>5.8800000000000008</v>
      </c>
      <c r="H73" s="89">
        <v>788</v>
      </c>
      <c r="I73" s="90" t="s">
        <v>64</v>
      </c>
      <c r="J73" s="74">
        <f t="shared" si="4"/>
        <v>7.8800000000000009E-2</v>
      </c>
      <c r="K73" s="89">
        <v>163</v>
      </c>
      <c r="L73" s="90" t="s">
        <v>64</v>
      </c>
      <c r="M73" s="74">
        <f t="shared" si="0"/>
        <v>1.6300000000000002E-2</v>
      </c>
      <c r="N73" s="89">
        <v>134</v>
      </c>
      <c r="O73" s="90" t="s">
        <v>64</v>
      </c>
      <c r="P73" s="74">
        <f t="shared" si="1"/>
        <v>1.34E-2</v>
      </c>
    </row>
    <row r="74" spans="2:16">
      <c r="B74" s="89">
        <v>50</v>
      </c>
      <c r="C74" s="90" t="s">
        <v>63</v>
      </c>
      <c r="D74" s="118">
        <f t="shared" si="5"/>
        <v>1.25E-3</v>
      </c>
      <c r="E74" s="91">
        <v>2.133</v>
      </c>
      <c r="F74" s="92">
        <v>3.7810000000000001</v>
      </c>
      <c r="G74" s="88">
        <f t="shared" si="3"/>
        <v>5.9139999999999997</v>
      </c>
      <c r="H74" s="89">
        <v>864</v>
      </c>
      <c r="I74" s="90" t="s">
        <v>64</v>
      </c>
      <c r="J74" s="74">
        <f t="shared" si="4"/>
        <v>8.6400000000000005E-2</v>
      </c>
      <c r="K74" s="89">
        <v>176</v>
      </c>
      <c r="L74" s="90" t="s">
        <v>64</v>
      </c>
      <c r="M74" s="74">
        <f t="shared" si="0"/>
        <v>1.7599999999999998E-2</v>
      </c>
      <c r="N74" s="89">
        <v>145</v>
      </c>
      <c r="O74" s="90" t="s">
        <v>64</v>
      </c>
      <c r="P74" s="74">
        <f t="shared" si="1"/>
        <v>1.4499999999999999E-2</v>
      </c>
    </row>
    <row r="75" spans="2:16">
      <c r="B75" s="89">
        <v>55</v>
      </c>
      <c r="C75" s="90" t="s">
        <v>63</v>
      </c>
      <c r="D75" s="118">
        <f t="shared" si="5"/>
        <v>1.3749999999999999E-3</v>
      </c>
      <c r="E75" s="91">
        <v>2.2370000000000001</v>
      </c>
      <c r="F75" s="92">
        <v>3.7069999999999999</v>
      </c>
      <c r="G75" s="88">
        <f t="shared" si="3"/>
        <v>5.944</v>
      </c>
      <c r="H75" s="89">
        <v>941</v>
      </c>
      <c r="I75" s="90" t="s">
        <v>64</v>
      </c>
      <c r="J75" s="74">
        <f t="shared" si="4"/>
        <v>9.4099999999999989E-2</v>
      </c>
      <c r="K75" s="89">
        <v>188</v>
      </c>
      <c r="L75" s="90" t="s">
        <v>64</v>
      </c>
      <c r="M75" s="74">
        <f t="shared" si="0"/>
        <v>1.8800000000000001E-2</v>
      </c>
      <c r="N75" s="89">
        <v>155</v>
      </c>
      <c r="O75" s="90" t="s">
        <v>64</v>
      </c>
      <c r="P75" s="74">
        <f t="shared" si="1"/>
        <v>1.55E-2</v>
      </c>
    </row>
    <row r="76" spans="2:16">
      <c r="B76" s="89">
        <v>60</v>
      </c>
      <c r="C76" s="90" t="s">
        <v>63</v>
      </c>
      <c r="D76" s="118">
        <f t="shared" si="5"/>
        <v>1.5E-3</v>
      </c>
      <c r="E76" s="91">
        <v>2.3359999999999999</v>
      </c>
      <c r="F76" s="92">
        <v>3.6349999999999998</v>
      </c>
      <c r="G76" s="88">
        <f t="shared" si="3"/>
        <v>5.9710000000000001</v>
      </c>
      <c r="H76" s="89">
        <v>1017</v>
      </c>
      <c r="I76" s="90" t="s">
        <v>64</v>
      </c>
      <c r="J76" s="74">
        <f t="shared" si="4"/>
        <v>0.10169999999999998</v>
      </c>
      <c r="K76" s="89">
        <v>200</v>
      </c>
      <c r="L76" s="90" t="s">
        <v>64</v>
      </c>
      <c r="M76" s="74">
        <f t="shared" si="0"/>
        <v>0.02</v>
      </c>
      <c r="N76" s="89">
        <v>166</v>
      </c>
      <c r="O76" s="90" t="s">
        <v>64</v>
      </c>
      <c r="P76" s="74">
        <f t="shared" si="1"/>
        <v>1.66E-2</v>
      </c>
    </row>
    <row r="77" spans="2:16">
      <c r="B77" s="89">
        <v>65</v>
      </c>
      <c r="C77" s="90" t="s">
        <v>63</v>
      </c>
      <c r="D77" s="118">
        <f t="shared" si="5"/>
        <v>1.6250000000000001E-3</v>
      </c>
      <c r="E77" s="91">
        <v>2.4319999999999999</v>
      </c>
      <c r="F77" s="92">
        <v>3.5649999999999999</v>
      </c>
      <c r="G77" s="88">
        <f t="shared" si="3"/>
        <v>5.9969999999999999</v>
      </c>
      <c r="H77" s="89">
        <v>1093</v>
      </c>
      <c r="I77" s="90" t="s">
        <v>64</v>
      </c>
      <c r="J77" s="74">
        <f t="shared" si="4"/>
        <v>0.10929999999999999</v>
      </c>
      <c r="K77" s="89">
        <v>212</v>
      </c>
      <c r="L77" s="90" t="s">
        <v>64</v>
      </c>
      <c r="M77" s="74">
        <f t="shared" si="0"/>
        <v>2.12E-2</v>
      </c>
      <c r="N77" s="89">
        <v>176</v>
      </c>
      <c r="O77" s="90" t="s">
        <v>64</v>
      </c>
      <c r="P77" s="74">
        <f t="shared" si="1"/>
        <v>1.7599999999999998E-2</v>
      </c>
    </row>
    <row r="78" spans="2:16">
      <c r="B78" s="89">
        <v>70</v>
      </c>
      <c r="C78" s="90" t="s">
        <v>63</v>
      </c>
      <c r="D78" s="118">
        <f t="shared" si="5"/>
        <v>1.7500000000000003E-3</v>
      </c>
      <c r="E78" s="91">
        <v>2.5230000000000001</v>
      </c>
      <c r="F78" s="92">
        <v>3.4969999999999999</v>
      </c>
      <c r="G78" s="88">
        <f t="shared" si="3"/>
        <v>6.02</v>
      </c>
      <c r="H78" s="89">
        <v>1169</v>
      </c>
      <c r="I78" s="90" t="s">
        <v>64</v>
      </c>
      <c r="J78" s="74">
        <f t="shared" si="4"/>
        <v>0.1169</v>
      </c>
      <c r="K78" s="89">
        <v>223</v>
      </c>
      <c r="L78" s="90" t="s">
        <v>64</v>
      </c>
      <c r="M78" s="74">
        <f t="shared" si="0"/>
        <v>2.23E-2</v>
      </c>
      <c r="N78" s="89">
        <v>186</v>
      </c>
      <c r="O78" s="90" t="s">
        <v>64</v>
      </c>
      <c r="P78" s="74">
        <f t="shared" si="1"/>
        <v>1.8599999999999998E-2</v>
      </c>
    </row>
    <row r="79" spans="2:16">
      <c r="B79" s="89">
        <v>80</v>
      </c>
      <c r="C79" s="90" t="s">
        <v>63</v>
      </c>
      <c r="D79" s="118">
        <f t="shared" si="5"/>
        <v>2E-3</v>
      </c>
      <c r="E79" s="91">
        <v>2.698</v>
      </c>
      <c r="F79" s="92">
        <v>3.3690000000000002</v>
      </c>
      <c r="G79" s="88">
        <f t="shared" si="3"/>
        <v>6.0670000000000002</v>
      </c>
      <c r="H79" s="89">
        <v>1321</v>
      </c>
      <c r="I79" s="90" t="s">
        <v>64</v>
      </c>
      <c r="J79" s="74">
        <f t="shared" si="4"/>
        <v>0.1321</v>
      </c>
      <c r="K79" s="89">
        <v>246</v>
      </c>
      <c r="L79" s="90" t="s">
        <v>64</v>
      </c>
      <c r="M79" s="74">
        <f t="shared" si="0"/>
        <v>2.46E-2</v>
      </c>
      <c r="N79" s="89">
        <v>206</v>
      </c>
      <c r="O79" s="90" t="s">
        <v>64</v>
      </c>
      <c r="P79" s="74">
        <f t="shared" si="1"/>
        <v>2.06E-2</v>
      </c>
    </row>
    <row r="80" spans="2:16">
      <c r="B80" s="89">
        <v>90</v>
      </c>
      <c r="C80" s="90" t="s">
        <v>63</v>
      </c>
      <c r="D80" s="118">
        <f t="shared" si="5"/>
        <v>2.2499999999999998E-3</v>
      </c>
      <c r="E80" s="91">
        <v>2.8050000000000002</v>
      </c>
      <c r="F80" s="92">
        <v>3.25</v>
      </c>
      <c r="G80" s="88">
        <f t="shared" si="3"/>
        <v>6.0549999999999997</v>
      </c>
      <c r="H80" s="89">
        <v>1472</v>
      </c>
      <c r="I80" s="90" t="s">
        <v>64</v>
      </c>
      <c r="J80" s="74">
        <f t="shared" si="4"/>
        <v>0.1472</v>
      </c>
      <c r="K80" s="89">
        <v>267</v>
      </c>
      <c r="L80" s="90" t="s">
        <v>64</v>
      </c>
      <c r="M80" s="74">
        <f t="shared" si="0"/>
        <v>2.6700000000000002E-2</v>
      </c>
      <c r="N80" s="89">
        <v>225</v>
      </c>
      <c r="O80" s="90" t="s">
        <v>64</v>
      </c>
      <c r="P80" s="74">
        <f t="shared" si="1"/>
        <v>2.2499999999999999E-2</v>
      </c>
    </row>
    <row r="81" spans="2:16">
      <c r="B81" s="89">
        <v>100</v>
      </c>
      <c r="C81" s="90" t="s">
        <v>63</v>
      </c>
      <c r="D81" s="118">
        <f t="shared" si="5"/>
        <v>2.5000000000000001E-3</v>
      </c>
      <c r="E81" s="91">
        <v>2.9140000000000001</v>
      </c>
      <c r="F81" s="92">
        <v>3.14</v>
      </c>
      <c r="G81" s="88">
        <f t="shared" si="3"/>
        <v>6.0540000000000003</v>
      </c>
      <c r="H81" s="89">
        <v>1624</v>
      </c>
      <c r="I81" s="90" t="s">
        <v>64</v>
      </c>
      <c r="J81" s="74">
        <f t="shared" si="4"/>
        <v>0.16240000000000002</v>
      </c>
      <c r="K81" s="89">
        <v>288</v>
      </c>
      <c r="L81" s="90" t="s">
        <v>64</v>
      </c>
      <c r="M81" s="74">
        <f t="shared" si="0"/>
        <v>2.8799999999999999E-2</v>
      </c>
      <c r="N81" s="89">
        <v>244</v>
      </c>
      <c r="O81" s="90" t="s">
        <v>64</v>
      </c>
      <c r="P81" s="74">
        <f t="shared" si="1"/>
        <v>2.4399999999999998E-2</v>
      </c>
    </row>
    <row r="82" spans="2:16">
      <c r="B82" s="89">
        <v>110</v>
      </c>
      <c r="C82" s="90" t="s">
        <v>63</v>
      </c>
      <c r="D82" s="118">
        <f t="shared" si="5"/>
        <v>2.7499999999999998E-3</v>
      </c>
      <c r="E82" s="91">
        <v>3.0190000000000001</v>
      </c>
      <c r="F82" s="92">
        <v>3.0379999999999998</v>
      </c>
      <c r="G82" s="88">
        <f t="shared" si="3"/>
        <v>6.0570000000000004</v>
      </c>
      <c r="H82" s="89">
        <v>1777</v>
      </c>
      <c r="I82" s="90" t="s">
        <v>64</v>
      </c>
      <c r="J82" s="74">
        <f t="shared" si="4"/>
        <v>0.1777</v>
      </c>
      <c r="K82" s="89">
        <v>309</v>
      </c>
      <c r="L82" s="90" t="s">
        <v>64</v>
      </c>
      <c r="M82" s="74">
        <f t="shared" si="0"/>
        <v>3.09E-2</v>
      </c>
      <c r="N82" s="89">
        <v>263</v>
      </c>
      <c r="O82" s="90" t="s">
        <v>64</v>
      </c>
      <c r="P82" s="74">
        <f t="shared" si="1"/>
        <v>2.63E-2</v>
      </c>
    </row>
    <row r="83" spans="2:16">
      <c r="B83" s="89">
        <v>120</v>
      </c>
      <c r="C83" s="90" t="s">
        <v>63</v>
      </c>
      <c r="D83" s="118">
        <f t="shared" si="5"/>
        <v>3.0000000000000001E-3</v>
      </c>
      <c r="E83" s="91">
        <v>3.1179999999999999</v>
      </c>
      <c r="F83" s="92">
        <v>2.9430000000000001</v>
      </c>
      <c r="G83" s="88">
        <f t="shared" si="3"/>
        <v>6.0609999999999999</v>
      </c>
      <c r="H83" s="89">
        <v>1929</v>
      </c>
      <c r="I83" s="90" t="s">
        <v>64</v>
      </c>
      <c r="J83" s="74">
        <f t="shared" si="4"/>
        <v>0.19290000000000002</v>
      </c>
      <c r="K83" s="89">
        <v>328</v>
      </c>
      <c r="L83" s="90" t="s">
        <v>64</v>
      </c>
      <c r="M83" s="74">
        <f t="shared" si="0"/>
        <v>3.2800000000000003E-2</v>
      </c>
      <c r="N83" s="89">
        <v>281</v>
      </c>
      <c r="O83" s="90" t="s">
        <v>64</v>
      </c>
      <c r="P83" s="74">
        <f t="shared" si="1"/>
        <v>2.8100000000000003E-2</v>
      </c>
    </row>
    <row r="84" spans="2:16">
      <c r="B84" s="89">
        <v>130</v>
      </c>
      <c r="C84" s="90" t="s">
        <v>63</v>
      </c>
      <c r="D84" s="118">
        <f t="shared" si="5"/>
        <v>3.2500000000000003E-3</v>
      </c>
      <c r="E84" s="91">
        <v>3.2109999999999999</v>
      </c>
      <c r="F84" s="92">
        <v>2.855</v>
      </c>
      <c r="G84" s="88">
        <f t="shared" si="3"/>
        <v>6.0659999999999998</v>
      </c>
      <c r="H84" s="89">
        <v>2082</v>
      </c>
      <c r="I84" s="90" t="s">
        <v>64</v>
      </c>
      <c r="J84" s="74">
        <f t="shared" si="4"/>
        <v>0.2082</v>
      </c>
      <c r="K84" s="89">
        <v>347</v>
      </c>
      <c r="L84" s="90" t="s">
        <v>64</v>
      </c>
      <c r="M84" s="74">
        <f t="shared" ref="M84:M147" si="6">K84/1000/10</f>
        <v>3.4699999999999995E-2</v>
      </c>
      <c r="N84" s="89">
        <v>299</v>
      </c>
      <c r="O84" s="90" t="s">
        <v>64</v>
      </c>
      <c r="P84" s="74">
        <f t="shared" ref="P84:P147" si="7">N84/1000/10</f>
        <v>2.9899999999999999E-2</v>
      </c>
    </row>
    <row r="85" spans="2:16">
      <c r="B85" s="89">
        <v>140</v>
      </c>
      <c r="C85" s="90" t="s">
        <v>63</v>
      </c>
      <c r="D85" s="118">
        <f t="shared" si="5"/>
        <v>3.5000000000000005E-3</v>
      </c>
      <c r="E85" s="91">
        <v>3.298</v>
      </c>
      <c r="F85" s="92">
        <v>2.7730000000000001</v>
      </c>
      <c r="G85" s="88">
        <f t="shared" ref="G85:G148" si="8">E85+F85</f>
        <v>6.0709999999999997</v>
      </c>
      <c r="H85" s="89">
        <v>2235</v>
      </c>
      <c r="I85" s="90" t="s">
        <v>64</v>
      </c>
      <c r="J85" s="74">
        <f t="shared" ref="J85:J103" si="9">H85/1000/10</f>
        <v>0.22349999999999998</v>
      </c>
      <c r="K85" s="89">
        <v>366</v>
      </c>
      <c r="L85" s="90" t="s">
        <v>64</v>
      </c>
      <c r="M85" s="74">
        <f t="shared" si="6"/>
        <v>3.6600000000000001E-2</v>
      </c>
      <c r="N85" s="89">
        <v>317</v>
      </c>
      <c r="O85" s="90" t="s">
        <v>64</v>
      </c>
      <c r="P85" s="74">
        <f t="shared" si="7"/>
        <v>3.1699999999999999E-2</v>
      </c>
    </row>
    <row r="86" spans="2:16">
      <c r="B86" s="89">
        <v>150</v>
      </c>
      <c r="C86" s="90" t="s">
        <v>63</v>
      </c>
      <c r="D86" s="118">
        <f t="shared" si="5"/>
        <v>3.7499999999999999E-3</v>
      </c>
      <c r="E86" s="91">
        <v>3.38</v>
      </c>
      <c r="F86" s="92">
        <v>2.6960000000000002</v>
      </c>
      <c r="G86" s="88">
        <f t="shared" si="8"/>
        <v>6.0760000000000005</v>
      </c>
      <c r="H86" s="89">
        <v>2389</v>
      </c>
      <c r="I86" s="90" t="s">
        <v>64</v>
      </c>
      <c r="J86" s="74">
        <f t="shared" si="9"/>
        <v>0.23889999999999997</v>
      </c>
      <c r="K86" s="89">
        <v>384</v>
      </c>
      <c r="L86" s="90" t="s">
        <v>64</v>
      </c>
      <c r="M86" s="74">
        <f t="shared" si="6"/>
        <v>3.8400000000000004E-2</v>
      </c>
      <c r="N86" s="89">
        <v>335</v>
      </c>
      <c r="O86" s="90" t="s">
        <v>64</v>
      </c>
      <c r="P86" s="74">
        <f t="shared" si="7"/>
        <v>3.3500000000000002E-2</v>
      </c>
    </row>
    <row r="87" spans="2:16">
      <c r="B87" s="89">
        <v>160</v>
      </c>
      <c r="C87" s="90" t="s">
        <v>63</v>
      </c>
      <c r="D87" s="118">
        <f t="shared" si="5"/>
        <v>4.0000000000000001E-3</v>
      </c>
      <c r="E87" s="91">
        <v>3.456</v>
      </c>
      <c r="F87" s="92">
        <v>2.6240000000000001</v>
      </c>
      <c r="G87" s="88">
        <f t="shared" si="8"/>
        <v>6.08</v>
      </c>
      <c r="H87" s="89">
        <v>2542</v>
      </c>
      <c r="I87" s="90" t="s">
        <v>64</v>
      </c>
      <c r="J87" s="74">
        <f t="shared" si="9"/>
        <v>0.25419999999999998</v>
      </c>
      <c r="K87" s="89">
        <v>401</v>
      </c>
      <c r="L87" s="90" t="s">
        <v>64</v>
      </c>
      <c r="M87" s="74">
        <f t="shared" si="6"/>
        <v>4.0100000000000004E-2</v>
      </c>
      <c r="N87" s="89">
        <v>352</v>
      </c>
      <c r="O87" s="90" t="s">
        <v>64</v>
      </c>
      <c r="P87" s="74">
        <f t="shared" si="7"/>
        <v>3.5199999999999995E-2</v>
      </c>
    </row>
    <row r="88" spans="2:16">
      <c r="B88" s="89">
        <v>170</v>
      </c>
      <c r="C88" s="90" t="s">
        <v>63</v>
      </c>
      <c r="D88" s="118">
        <f t="shared" si="5"/>
        <v>4.2500000000000003E-3</v>
      </c>
      <c r="E88" s="91">
        <v>3.5289999999999999</v>
      </c>
      <c r="F88" s="92">
        <v>2.5569999999999999</v>
      </c>
      <c r="G88" s="88">
        <f t="shared" si="8"/>
        <v>6.0860000000000003</v>
      </c>
      <c r="H88" s="89">
        <v>2695</v>
      </c>
      <c r="I88" s="90" t="s">
        <v>64</v>
      </c>
      <c r="J88" s="74">
        <f t="shared" si="9"/>
        <v>0.26949999999999996</v>
      </c>
      <c r="K88" s="89">
        <v>418</v>
      </c>
      <c r="L88" s="90" t="s">
        <v>64</v>
      </c>
      <c r="M88" s="74">
        <f t="shared" si="6"/>
        <v>4.1799999999999997E-2</v>
      </c>
      <c r="N88" s="89">
        <v>370</v>
      </c>
      <c r="O88" s="90" t="s">
        <v>64</v>
      </c>
      <c r="P88" s="74">
        <f t="shared" si="7"/>
        <v>3.6999999999999998E-2</v>
      </c>
    </row>
    <row r="89" spans="2:16">
      <c r="B89" s="89">
        <v>180</v>
      </c>
      <c r="C89" s="90" t="s">
        <v>63</v>
      </c>
      <c r="D89" s="118">
        <f t="shared" si="5"/>
        <v>4.4999999999999997E-3</v>
      </c>
      <c r="E89" s="91">
        <v>3.5979999999999999</v>
      </c>
      <c r="F89" s="92">
        <v>2.4929999999999999</v>
      </c>
      <c r="G89" s="88">
        <f t="shared" si="8"/>
        <v>6.0909999999999993</v>
      </c>
      <c r="H89" s="89">
        <v>2849</v>
      </c>
      <c r="I89" s="90" t="s">
        <v>64</v>
      </c>
      <c r="J89" s="74">
        <f t="shared" si="9"/>
        <v>0.28490000000000004</v>
      </c>
      <c r="K89" s="89">
        <v>435</v>
      </c>
      <c r="L89" s="90" t="s">
        <v>64</v>
      </c>
      <c r="M89" s="74">
        <f t="shared" si="6"/>
        <v>4.3499999999999997E-2</v>
      </c>
      <c r="N89" s="89">
        <v>387</v>
      </c>
      <c r="O89" s="90" t="s">
        <v>64</v>
      </c>
      <c r="P89" s="74">
        <f t="shared" si="7"/>
        <v>3.8699999999999998E-2</v>
      </c>
    </row>
    <row r="90" spans="2:16">
      <c r="B90" s="89">
        <v>200</v>
      </c>
      <c r="C90" s="90" t="s">
        <v>63</v>
      </c>
      <c r="D90" s="118">
        <f t="shared" si="5"/>
        <v>5.0000000000000001E-3</v>
      </c>
      <c r="E90" s="91">
        <v>3.7269999999999999</v>
      </c>
      <c r="F90" s="92">
        <v>2.3769999999999998</v>
      </c>
      <c r="G90" s="88">
        <f t="shared" si="8"/>
        <v>6.1039999999999992</v>
      </c>
      <c r="H90" s="89">
        <v>3156</v>
      </c>
      <c r="I90" s="90" t="s">
        <v>64</v>
      </c>
      <c r="J90" s="74">
        <f t="shared" si="9"/>
        <v>0.31559999999999999</v>
      </c>
      <c r="K90" s="89">
        <v>468</v>
      </c>
      <c r="L90" s="90" t="s">
        <v>64</v>
      </c>
      <c r="M90" s="74">
        <f t="shared" si="6"/>
        <v>4.6800000000000001E-2</v>
      </c>
      <c r="N90" s="89">
        <v>420</v>
      </c>
      <c r="O90" s="90" t="s">
        <v>64</v>
      </c>
      <c r="P90" s="74">
        <f t="shared" si="7"/>
        <v>4.1999999999999996E-2</v>
      </c>
    </row>
    <row r="91" spans="2:16">
      <c r="B91" s="89">
        <v>225</v>
      </c>
      <c r="C91" s="90" t="s">
        <v>63</v>
      </c>
      <c r="D91" s="118">
        <f t="shared" si="5"/>
        <v>5.6249999999999998E-3</v>
      </c>
      <c r="E91" s="91">
        <v>3.875</v>
      </c>
      <c r="F91" s="92">
        <v>2.2480000000000002</v>
      </c>
      <c r="G91" s="88">
        <f t="shared" si="8"/>
        <v>6.1230000000000002</v>
      </c>
      <c r="H91" s="89">
        <v>3539</v>
      </c>
      <c r="I91" s="90" t="s">
        <v>64</v>
      </c>
      <c r="J91" s="74">
        <f t="shared" si="9"/>
        <v>0.35389999999999999</v>
      </c>
      <c r="K91" s="89">
        <v>508</v>
      </c>
      <c r="L91" s="90" t="s">
        <v>64</v>
      </c>
      <c r="M91" s="74">
        <f t="shared" si="6"/>
        <v>5.0799999999999998E-2</v>
      </c>
      <c r="N91" s="89">
        <v>461</v>
      </c>
      <c r="O91" s="90" t="s">
        <v>64</v>
      </c>
      <c r="P91" s="74">
        <f t="shared" si="7"/>
        <v>4.6100000000000002E-2</v>
      </c>
    </row>
    <row r="92" spans="2:16">
      <c r="B92" s="89">
        <v>250</v>
      </c>
      <c r="C92" s="90" t="s">
        <v>63</v>
      </c>
      <c r="D92" s="118">
        <f t="shared" si="5"/>
        <v>6.2500000000000003E-3</v>
      </c>
      <c r="E92" s="91">
        <v>4.0129999999999999</v>
      </c>
      <c r="F92" s="92">
        <v>2.1339999999999999</v>
      </c>
      <c r="G92" s="88">
        <f t="shared" si="8"/>
        <v>6.1470000000000002</v>
      </c>
      <c r="H92" s="89">
        <v>3923</v>
      </c>
      <c r="I92" s="90" t="s">
        <v>64</v>
      </c>
      <c r="J92" s="74">
        <f t="shared" si="9"/>
        <v>0.39229999999999998</v>
      </c>
      <c r="K92" s="89">
        <v>546</v>
      </c>
      <c r="L92" s="90" t="s">
        <v>64</v>
      </c>
      <c r="M92" s="74">
        <f t="shared" si="6"/>
        <v>5.4600000000000003E-2</v>
      </c>
      <c r="N92" s="89">
        <v>501</v>
      </c>
      <c r="O92" s="90" t="s">
        <v>64</v>
      </c>
      <c r="P92" s="74">
        <f t="shared" si="7"/>
        <v>5.0099999999999999E-2</v>
      </c>
    </row>
    <row r="93" spans="2:16">
      <c r="B93" s="89">
        <v>275</v>
      </c>
      <c r="C93" s="90" t="s">
        <v>63</v>
      </c>
      <c r="D93" s="118">
        <f t="shared" si="5"/>
        <v>6.8750000000000009E-3</v>
      </c>
      <c r="E93" s="91">
        <v>4.1420000000000003</v>
      </c>
      <c r="F93" s="92">
        <v>2.0339999999999998</v>
      </c>
      <c r="G93" s="88">
        <f t="shared" si="8"/>
        <v>6.1760000000000002</v>
      </c>
      <c r="H93" s="89">
        <v>4305</v>
      </c>
      <c r="I93" s="90" t="s">
        <v>64</v>
      </c>
      <c r="J93" s="74">
        <f t="shared" si="9"/>
        <v>0.43049999999999999</v>
      </c>
      <c r="K93" s="89">
        <v>582</v>
      </c>
      <c r="L93" s="90" t="s">
        <v>64</v>
      </c>
      <c r="M93" s="74">
        <f t="shared" si="6"/>
        <v>5.8199999999999995E-2</v>
      </c>
      <c r="N93" s="89">
        <v>540</v>
      </c>
      <c r="O93" s="90" t="s">
        <v>64</v>
      </c>
      <c r="P93" s="74">
        <f t="shared" si="7"/>
        <v>5.4000000000000006E-2</v>
      </c>
    </row>
    <row r="94" spans="2:16">
      <c r="B94" s="89">
        <v>300</v>
      </c>
      <c r="C94" s="90" t="s">
        <v>63</v>
      </c>
      <c r="D94" s="118">
        <f t="shared" ref="D94:D106" si="10">B94/1000/$C$5</f>
        <v>7.4999999999999997E-3</v>
      </c>
      <c r="E94" s="91">
        <v>4.266</v>
      </c>
      <c r="F94" s="92">
        <v>1.944</v>
      </c>
      <c r="G94" s="88">
        <f t="shared" si="8"/>
        <v>6.21</v>
      </c>
      <c r="H94" s="89">
        <v>4686</v>
      </c>
      <c r="I94" s="90" t="s">
        <v>64</v>
      </c>
      <c r="J94" s="74">
        <f t="shared" si="9"/>
        <v>0.46860000000000002</v>
      </c>
      <c r="K94" s="89">
        <v>616</v>
      </c>
      <c r="L94" s="90" t="s">
        <v>64</v>
      </c>
      <c r="M94" s="74">
        <f t="shared" si="6"/>
        <v>6.1600000000000002E-2</v>
      </c>
      <c r="N94" s="89">
        <v>578</v>
      </c>
      <c r="O94" s="90" t="s">
        <v>64</v>
      </c>
      <c r="P94" s="74">
        <f t="shared" si="7"/>
        <v>5.7799999999999997E-2</v>
      </c>
    </row>
    <row r="95" spans="2:16">
      <c r="B95" s="89">
        <v>325</v>
      </c>
      <c r="C95" s="90" t="s">
        <v>63</v>
      </c>
      <c r="D95" s="118">
        <f t="shared" si="10"/>
        <v>8.1250000000000003E-3</v>
      </c>
      <c r="E95" s="91">
        <v>4.3840000000000003</v>
      </c>
      <c r="F95" s="92">
        <v>1.8620000000000001</v>
      </c>
      <c r="G95" s="88">
        <f t="shared" si="8"/>
        <v>6.2460000000000004</v>
      </c>
      <c r="H95" s="89">
        <v>5065</v>
      </c>
      <c r="I95" s="90" t="s">
        <v>64</v>
      </c>
      <c r="J95" s="74">
        <f t="shared" si="9"/>
        <v>0.50650000000000006</v>
      </c>
      <c r="K95" s="89">
        <v>648</v>
      </c>
      <c r="L95" s="90" t="s">
        <v>64</v>
      </c>
      <c r="M95" s="74">
        <f t="shared" si="6"/>
        <v>6.4799999999999996E-2</v>
      </c>
      <c r="N95" s="89">
        <v>615</v>
      </c>
      <c r="O95" s="90" t="s">
        <v>64</v>
      </c>
      <c r="P95" s="74">
        <f t="shared" si="7"/>
        <v>6.1499999999999999E-2</v>
      </c>
    </row>
    <row r="96" spans="2:16">
      <c r="B96" s="89">
        <v>350</v>
      </c>
      <c r="C96" s="90" t="s">
        <v>63</v>
      </c>
      <c r="D96" s="118">
        <f t="shared" si="10"/>
        <v>8.7499999999999991E-3</v>
      </c>
      <c r="E96" s="91">
        <v>4.4969999999999999</v>
      </c>
      <c r="F96" s="92">
        <v>1.7889999999999999</v>
      </c>
      <c r="G96" s="88">
        <f t="shared" si="8"/>
        <v>6.2859999999999996</v>
      </c>
      <c r="H96" s="89">
        <v>5443</v>
      </c>
      <c r="I96" s="90" t="s">
        <v>64</v>
      </c>
      <c r="J96" s="74">
        <f t="shared" si="9"/>
        <v>0.54430000000000001</v>
      </c>
      <c r="K96" s="89">
        <v>680</v>
      </c>
      <c r="L96" s="90" t="s">
        <v>64</v>
      </c>
      <c r="M96" s="74">
        <f t="shared" si="6"/>
        <v>6.8000000000000005E-2</v>
      </c>
      <c r="N96" s="89">
        <v>651</v>
      </c>
      <c r="O96" s="90" t="s">
        <v>64</v>
      </c>
      <c r="P96" s="74">
        <f t="shared" si="7"/>
        <v>6.5100000000000005E-2</v>
      </c>
    </row>
    <row r="97" spans="2:16">
      <c r="B97" s="89">
        <v>375</v>
      </c>
      <c r="C97" s="90" t="s">
        <v>63</v>
      </c>
      <c r="D97" s="118">
        <f t="shared" si="10"/>
        <v>9.3749999999999997E-3</v>
      </c>
      <c r="E97" s="91">
        <v>4.6059999999999999</v>
      </c>
      <c r="F97" s="92">
        <v>1.722</v>
      </c>
      <c r="G97" s="88">
        <f t="shared" si="8"/>
        <v>6.3279999999999994</v>
      </c>
      <c r="H97" s="89">
        <v>5819</v>
      </c>
      <c r="I97" s="90" t="s">
        <v>64</v>
      </c>
      <c r="J97" s="74">
        <f t="shared" si="9"/>
        <v>0.58189999999999997</v>
      </c>
      <c r="K97" s="89">
        <v>709</v>
      </c>
      <c r="L97" s="90" t="s">
        <v>64</v>
      </c>
      <c r="M97" s="74">
        <f t="shared" si="6"/>
        <v>7.0899999999999991E-2</v>
      </c>
      <c r="N97" s="89">
        <v>686</v>
      </c>
      <c r="O97" s="90" t="s">
        <v>64</v>
      </c>
      <c r="P97" s="74">
        <f t="shared" si="7"/>
        <v>6.8600000000000008E-2</v>
      </c>
    </row>
    <row r="98" spans="2:16">
      <c r="B98" s="89">
        <v>400</v>
      </c>
      <c r="C98" s="90" t="s">
        <v>63</v>
      </c>
      <c r="D98" s="118">
        <f t="shared" si="10"/>
        <v>0.01</v>
      </c>
      <c r="E98" s="91">
        <v>4.71</v>
      </c>
      <c r="F98" s="92">
        <v>1.66</v>
      </c>
      <c r="G98" s="88">
        <f t="shared" si="8"/>
        <v>6.37</v>
      </c>
      <c r="H98" s="89">
        <v>6192</v>
      </c>
      <c r="I98" s="90" t="s">
        <v>64</v>
      </c>
      <c r="J98" s="74">
        <f t="shared" si="9"/>
        <v>0.61919999999999997</v>
      </c>
      <c r="K98" s="89">
        <v>738</v>
      </c>
      <c r="L98" s="90" t="s">
        <v>64</v>
      </c>
      <c r="M98" s="74">
        <f t="shared" si="6"/>
        <v>7.3800000000000004E-2</v>
      </c>
      <c r="N98" s="89">
        <v>720</v>
      </c>
      <c r="O98" s="90" t="s">
        <v>64</v>
      </c>
      <c r="P98" s="74">
        <f t="shared" si="7"/>
        <v>7.1999999999999995E-2</v>
      </c>
    </row>
    <row r="99" spans="2:16">
      <c r="B99" s="89">
        <v>450</v>
      </c>
      <c r="C99" s="90" t="s">
        <v>63</v>
      </c>
      <c r="D99" s="118">
        <f t="shared" si="10"/>
        <v>1.125E-2</v>
      </c>
      <c r="E99" s="91">
        <v>4.9080000000000004</v>
      </c>
      <c r="F99" s="92">
        <v>1.5509999999999999</v>
      </c>
      <c r="G99" s="88">
        <f t="shared" si="8"/>
        <v>6.4590000000000005</v>
      </c>
      <c r="H99" s="89">
        <v>6933</v>
      </c>
      <c r="I99" s="90" t="s">
        <v>64</v>
      </c>
      <c r="J99" s="74">
        <f t="shared" si="9"/>
        <v>0.69330000000000003</v>
      </c>
      <c r="K99" s="89">
        <v>795</v>
      </c>
      <c r="L99" s="90" t="s">
        <v>64</v>
      </c>
      <c r="M99" s="74">
        <f t="shared" si="6"/>
        <v>7.9500000000000001E-2</v>
      </c>
      <c r="N99" s="89">
        <v>787</v>
      </c>
      <c r="O99" s="90" t="s">
        <v>64</v>
      </c>
      <c r="P99" s="74">
        <f t="shared" si="7"/>
        <v>7.8700000000000006E-2</v>
      </c>
    </row>
    <row r="100" spans="2:16">
      <c r="B100" s="89">
        <v>500</v>
      </c>
      <c r="C100" s="90" t="s">
        <v>63</v>
      </c>
      <c r="D100" s="118">
        <f t="shared" si="10"/>
        <v>1.2500000000000001E-2</v>
      </c>
      <c r="E100" s="91">
        <v>5.0940000000000003</v>
      </c>
      <c r="F100" s="92">
        <v>1.458</v>
      </c>
      <c r="G100" s="88">
        <f t="shared" si="8"/>
        <v>6.5520000000000005</v>
      </c>
      <c r="H100" s="89">
        <v>7665</v>
      </c>
      <c r="I100" s="90" t="s">
        <v>64</v>
      </c>
      <c r="J100" s="74">
        <f t="shared" si="9"/>
        <v>0.76649999999999996</v>
      </c>
      <c r="K100" s="89">
        <v>848</v>
      </c>
      <c r="L100" s="90" t="s">
        <v>64</v>
      </c>
      <c r="M100" s="74">
        <f t="shared" si="6"/>
        <v>8.48E-2</v>
      </c>
      <c r="N100" s="89">
        <v>850</v>
      </c>
      <c r="O100" s="90" t="s">
        <v>64</v>
      </c>
      <c r="P100" s="74">
        <f t="shared" si="7"/>
        <v>8.4999999999999992E-2</v>
      </c>
    </row>
    <row r="101" spans="2:16">
      <c r="B101" s="89">
        <v>550</v>
      </c>
      <c r="C101" s="90" t="s">
        <v>63</v>
      </c>
      <c r="D101" s="118">
        <f t="shared" si="10"/>
        <v>1.3750000000000002E-2</v>
      </c>
      <c r="E101" s="91">
        <v>5.2690000000000001</v>
      </c>
      <c r="F101" s="92">
        <v>1.377</v>
      </c>
      <c r="G101" s="88">
        <f t="shared" si="8"/>
        <v>6.6459999999999999</v>
      </c>
      <c r="H101" s="89">
        <v>8388</v>
      </c>
      <c r="I101" s="90" t="s">
        <v>64</v>
      </c>
      <c r="J101" s="74">
        <f t="shared" si="9"/>
        <v>0.83879999999999999</v>
      </c>
      <c r="K101" s="89">
        <v>897</v>
      </c>
      <c r="L101" s="90" t="s">
        <v>64</v>
      </c>
      <c r="M101" s="74">
        <f t="shared" si="6"/>
        <v>8.9700000000000002E-2</v>
      </c>
      <c r="N101" s="89">
        <v>911</v>
      </c>
      <c r="O101" s="90" t="s">
        <v>64</v>
      </c>
      <c r="P101" s="74">
        <f t="shared" si="7"/>
        <v>9.11E-2</v>
      </c>
    </row>
    <row r="102" spans="2:16">
      <c r="B102" s="89">
        <v>600</v>
      </c>
      <c r="C102" s="90" t="s">
        <v>63</v>
      </c>
      <c r="D102" s="118">
        <f t="shared" si="10"/>
        <v>1.4999999999999999E-2</v>
      </c>
      <c r="E102" s="91">
        <v>5.4379999999999997</v>
      </c>
      <c r="F102" s="92">
        <v>1.3049999999999999</v>
      </c>
      <c r="G102" s="88">
        <f t="shared" si="8"/>
        <v>6.7429999999999994</v>
      </c>
      <c r="H102" s="89">
        <v>9101</v>
      </c>
      <c r="I102" s="90" t="s">
        <v>64</v>
      </c>
      <c r="J102" s="74">
        <f t="shared" si="9"/>
        <v>0.91010000000000013</v>
      </c>
      <c r="K102" s="89">
        <v>942</v>
      </c>
      <c r="L102" s="90" t="s">
        <v>64</v>
      </c>
      <c r="M102" s="74">
        <f t="shared" si="6"/>
        <v>9.4199999999999992E-2</v>
      </c>
      <c r="N102" s="89">
        <v>969</v>
      </c>
      <c r="O102" s="90" t="s">
        <v>64</v>
      </c>
      <c r="P102" s="74">
        <f t="shared" si="7"/>
        <v>9.69E-2</v>
      </c>
    </row>
    <row r="103" spans="2:16">
      <c r="B103" s="89">
        <v>650</v>
      </c>
      <c r="C103" s="90" t="s">
        <v>63</v>
      </c>
      <c r="D103" s="118">
        <f t="shared" si="10"/>
        <v>1.6250000000000001E-2</v>
      </c>
      <c r="E103" s="91">
        <v>5.601</v>
      </c>
      <c r="F103" s="92">
        <v>1.242</v>
      </c>
      <c r="G103" s="88">
        <f t="shared" si="8"/>
        <v>6.843</v>
      </c>
      <c r="H103" s="89">
        <v>9805</v>
      </c>
      <c r="I103" s="90" t="s">
        <v>64</v>
      </c>
      <c r="J103" s="74">
        <f t="shared" si="9"/>
        <v>0.98049999999999993</v>
      </c>
      <c r="K103" s="89">
        <v>985</v>
      </c>
      <c r="L103" s="90" t="s">
        <v>64</v>
      </c>
      <c r="M103" s="74">
        <f t="shared" si="6"/>
        <v>9.8500000000000004E-2</v>
      </c>
      <c r="N103" s="89">
        <v>1025</v>
      </c>
      <c r="O103" s="90" t="s">
        <v>64</v>
      </c>
      <c r="P103" s="74">
        <f t="shared" si="7"/>
        <v>0.10249999999999999</v>
      </c>
    </row>
    <row r="104" spans="2:16">
      <c r="B104" s="89">
        <v>700</v>
      </c>
      <c r="C104" s="90" t="s">
        <v>63</v>
      </c>
      <c r="D104" s="118">
        <f t="shared" si="10"/>
        <v>1.7499999999999998E-2</v>
      </c>
      <c r="E104" s="91">
        <v>5.7610000000000001</v>
      </c>
      <c r="F104" s="92">
        <v>1.1850000000000001</v>
      </c>
      <c r="G104" s="88">
        <f t="shared" si="8"/>
        <v>6.9459999999999997</v>
      </c>
      <c r="H104" s="89">
        <v>1.05</v>
      </c>
      <c r="I104" s="93" t="s">
        <v>66</v>
      </c>
      <c r="J104" s="76">
        <f t="shared" ref="J104:J107" si="11">H104</f>
        <v>1.05</v>
      </c>
      <c r="K104" s="89">
        <v>1025</v>
      </c>
      <c r="L104" s="90" t="s">
        <v>64</v>
      </c>
      <c r="M104" s="74">
        <f t="shared" si="6"/>
        <v>0.10249999999999999</v>
      </c>
      <c r="N104" s="89">
        <v>1079</v>
      </c>
      <c r="O104" s="90" t="s">
        <v>64</v>
      </c>
      <c r="P104" s="74">
        <f t="shared" si="7"/>
        <v>0.1079</v>
      </c>
    </row>
    <row r="105" spans="2:16">
      <c r="B105" s="89">
        <v>800</v>
      </c>
      <c r="C105" s="90" t="s">
        <v>63</v>
      </c>
      <c r="D105" s="118">
        <f t="shared" si="10"/>
        <v>0.02</v>
      </c>
      <c r="E105" s="91">
        <v>6.0720000000000001</v>
      </c>
      <c r="F105" s="92">
        <v>1.0880000000000001</v>
      </c>
      <c r="G105" s="88">
        <f t="shared" si="8"/>
        <v>7.16</v>
      </c>
      <c r="H105" s="89">
        <v>1.19</v>
      </c>
      <c r="I105" s="90" t="s">
        <v>66</v>
      </c>
      <c r="J105" s="76">
        <f t="shared" si="11"/>
        <v>1.19</v>
      </c>
      <c r="K105" s="89">
        <v>1106</v>
      </c>
      <c r="L105" s="90" t="s">
        <v>64</v>
      </c>
      <c r="M105" s="74">
        <f t="shared" si="6"/>
        <v>0.1106</v>
      </c>
      <c r="N105" s="89">
        <v>1180</v>
      </c>
      <c r="O105" s="90" t="s">
        <v>64</v>
      </c>
      <c r="P105" s="74">
        <f t="shared" si="7"/>
        <v>0.11799999999999999</v>
      </c>
    </row>
    <row r="106" spans="2:16">
      <c r="B106" s="89">
        <v>900</v>
      </c>
      <c r="C106" s="90" t="s">
        <v>63</v>
      </c>
      <c r="D106" s="118">
        <f t="shared" si="10"/>
        <v>2.2499999999999999E-2</v>
      </c>
      <c r="E106" s="91">
        <v>6.3739999999999997</v>
      </c>
      <c r="F106" s="92">
        <v>1.0069999999999999</v>
      </c>
      <c r="G106" s="88">
        <f t="shared" si="8"/>
        <v>7.3809999999999993</v>
      </c>
      <c r="H106" s="89">
        <v>1.32</v>
      </c>
      <c r="I106" s="90" t="s">
        <v>66</v>
      </c>
      <c r="J106" s="76">
        <f t="shared" si="11"/>
        <v>1.32</v>
      </c>
      <c r="K106" s="89">
        <v>1179</v>
      </c>
      <c r="L106" s="90" t="s">
        <v>64</v>
      </c>
      <c r="M106" s="74">
        <f t="shared" si="6"/>
        <v>0.1179</v>
      </c>
      <c r="N106" s="89">
        <v>1273</v>
      </c>
      <c r="O106" s="90" t="s">
        <v>64</v>
      </c>
      <c r="P106" s="74">
        <f t="shared" si="7"/>
        <v>0.1273</v>
      </c>
    </row>
    <row r="107" spans="2:16">
      <c r="B107" s="89">
        <v>1</v>
      </c>
      <c r="C107" s="93" t="s">
        <v>65</v>
      </c>
      <c r="D107" s="74">
        <f t="shared" ref="D107:D170" si="12">B107/$C$5</f>
        <v>2.5000000000000001E-2</v>
      </c>
      <c r="E107" s="91">
        <v>6.6639999999999997</v>
      </c>
      <c r="F107" s="92">
        <v>0.93920000000000003</v>
      </c>
      <c r="G107" s="88">
        <f t="shared" si="8"/>
        <v>7.6031999999999993</v>
      </c>
      <c r="H107" s="89">
        <v>1.45</v>
      </c>
      <c r="I107" s="90" t="s">
        <v>66</v>
      </c>
      <c r="J107" s="76">
        <f t="shared" si="11"/>
        <v>1.45</v>
      </c>
      <c r="K107" s="89">
        <v>1243</v>
      </c>
      <c r="L107" s="90" t="s">
        <v>64</v>
      </c>
      <c r="M107" s="74">
        <f t="shared" si="6"/>
        <v>0.12430000000000001</v>
      </c>
      <c r="N107" s="89">
        <v>1360</v>
      </c>
      <c r="O107" s="90" t="s">
        <v>64</v>
      </c>
      <c r="P107" s="74">
        <f t="shared" si="7"/>
        <v>0.13600000000000001</v>
      </c>
    </row>
    <row r="108" spans="2:16">
      <c r="B108" s="89">
        <v>1.1000000000000001</v>
      </c>
      <c r="C108" s="90" t="s">
        <v>65</v>
      </c>
      <c r="D108" s="74">
        <f t="shared" si="12"/>
        <v>2.7500000000000004E-2</v>
      </c>
      <c r="E108" s="91">
        <v>6.944</v>
      </c>
      <c r="F108" s="92">
        <v>0.88070000000000004</v>
      </c>
      <c r="G108" s="88">
        <f t="shared" si="8"/>
        <v>7.8247</v>
      </c>
      <c r="H108" s="89">
        <v>1.57</v>
      </c>
      <c r="I108" s="90" t="s">
        <v>66</v>
      </c>
      <c r="J108" s="76">
        <f t="shared" ref="J108:J171" si="13">H108</f>
        <v>1.57</v>
      </c>
      <c r="K108" s="89">
        <v>1301</v>
      </c>
      <c r="L108" s="90" t="s">
        <v>64</v>
      </c>
      <c r="M108" s="74">
        <f t="shared" si="6"/>
        <v>0.13009999999999999</v>
      </c>
      <c r="N108" s="89">
        <v>1440</v>
      </c>
      <c r="O108" s="90" t="s">
        <v>64</v>
      </c>
      <c r="P108" s="74">
        <f t="shared" si="7"/>
        <v>0.14399999999999999</v>
      </c>
    </row>
    <row r="109" spans="2:16">
      <c r="B109" s="89">
        <v>1.2</v>
      </c>
      <c r="C109" s="90" t="s">
        <v>65</v>
      </c>
      <c r="D109" s="74">
        <f t="shared" si="12"/>
        <v>0.03</v>
      </c>
      <c r="E109" s="91">
        <v>7.2130000000000001</v>
      </c>
      <c r="F109" s="92">
        <v>0.83</v>
      </c>
      <c r="G109" s="88">
        <f t="shared" si="8"/>
        <v>8.0429999999999993</v>
      </c>
      <c r="H109" s="89">
        <v>1.69</v>
      </c>
      <c r="I109" s="90" t="s">
        <v>66</v>
      </c>
      <c r="J109" s="76">
        <f t="shared" si="13"/>
        <v>1.69</v>
      </c>
      <c r="K109" s="89">
        <v>1354</v>
      </c>
      <c r="L109" s="90" t="s">
        <v>64</v>
      </c>
      <c r="M109" s="74">
        <f t="shared" si="6"/>
        <v>0.13540000000000002</v>
      </c>
      <c r="N109" s="89">
        <v>1516</v>
      </c>
      <c r="O109" s="90" t="s">
        <v>64</v>
      </c>
      <c r="P109" s="74">
        <f t="shared" si="7"/>
        <v>0.15160000000000001</v>
      </c>
    </row>
    <row r="110" spans="2:16">
      <c r="B110" s="89">
        <v>1.3</v>
      </c>
      <c r="C110" s="90" t="s">
        <v>65</v>
      </c>
      <c r="D110" s="74">
        <f t="shared" si="12"/>
        <v>3.2500000000000001E-2</v>
      </c>
      <c r="E110" s="91">
        <v>7.4710000000000001</v>
      </c>
      <c r="F110" s="92">
        <v>0.78539999999999999</v>
      </c>
      <c r="G110" s="88">
        <f t="shared" si="8"/>
        <v>8.2563999999999993</v>
      </c>
      <c r="H110" s="89">
        <v>1.81</v>
      </c>
      <c r="I110" s="90" t="s">
        <v>66</v>
      </c>
      <c r="J110" s="76">
        <f t="shared" si="13"/>
        <v>1.81</v>
      </c>
      <c r="K110" s="89">
        <v>1402</v>
      </c>
      <c r="L110" s="90" t="s">
        <v>64</v>
      </c>
      <c r="M110" s="74">
        <f t="shared" si="6"/>
        <v>0.14019999999999999</v>
      </c>
      <c r="N110" s="89">
        <v>1586</v>
      </c>
      <c r="O110" s="90" t="s">
        <v>64</v>
      </c>
      <c r="P110" s="74">
        <f t="shared" si="7"/>
        <v>0.15860000000000002</v>
      </c>
    </row>
    <row r="111" spans="2:16">
      <c r="B111" s="89">
        <v>1.4</v>
      </c>
      <c r="C111" s="90" t="s">
        <v>65</v>
      </c>
      <c r="D111" s="74">
        <f t="shared" si="12"/>
        <v>3.4999999999999996E-2</v>
      </c>
      <c r="E111" s="91">
        <v>7.7210000000000001</v>
      </c>
      <c r="F111" s="92">
        <v>0.746</v>
      </c>
      <c r="G111" s="88">
        <f t="shared" si="8"/>
        <v>8.4670000000000005</v>
      </c>
      <c r="H111" s="89">
        <v>1.93</v>
      </c>
      <c r="I111" s="90" t="s">
        <v>66</v>
      </c>
      <c r="J111" s="76">
        <f t="shared" si="13"/>
        <v>1.93</v>
      </c>
      <c r="K111" s="89">
        <v>1447</v>
      </c>
      <c r="L111" s="90" t="s">
        <v>64</v>
      </c>
      <c r="M111" s="74">
        <f t="shared" si="6"/>
        <v>0.1447</v>
      </c>
      <c r="N111" s="89">
        <v>1653</v>
      </c>
      <c r="O111" s="90" t="s">
        <v>64</v>
      </c>
      <c r="P111" s="74">
        <f t="shared" si="7"/>
        <v>0.1653</v>
      </c>
    </row>
    <row r="112" spans="2:16">
      <c r="B112" s="89">
        <v>1.5</v>
      </c>
      <c r="C112" s="90" t="s">
        <v>65</v>
      </c>
      <c r="D112" s="74">
        <f t="shared" si="12"/>
        <v>3.7499999999999999E-2</v>
      </c>
      <c r="E112" s="91">
        <v>7.9619999999999997</v>
      </c>
      <c r="F112" s="92">
        <v>0.71079999999999999</v>
      </c>
      <c r="G112" s="88">
        <f t="shared" si="8"/>
        <v>8.6728000000000005</v>
      </c>
      <c r="H112" s="89">
        <v>2.04</v>
      </c>
      <c r="I112" s="90" t="s">
        <v>66</v>
      </c>
      <c r="J112" s="76">
        <f t="shared" si="13"/>
        <v>2.04</v>
      </c>
      <c r="K112" s="89">
        <v>1488</v>
      </c>
      <c r="L112" s="90" t="s">
        <v>64</v>
      </c>
      <c r="M112" s="74">
        <f t="shared" si="6"/>
        <v>0.14879999999999999</v>
      </c>
      <c r="N112" s="89">
        <v>1715</v>
      </c>
      <c r="O112" s="90" t="s">
        <v>64</v>
      </c>
      <c r="P112" s="74">
        <f t="shared" si="7"/>
        <v>0.17150000000000001</v>
      </c>
    </row>
    <row r="113" spans="1:16">
      <c r="B113" s="89">
        <v>1.6</v>
      </c>
      <c r="C113" s="90" t="s">
        <v>65</v>
      </c>
      <c r="D113" s="74">
        <f t="shared" si="12"/>
        <v>0.04</v>
      </c>
      <c r="E113" s="91">
        <v>8.1959999999999997</v>
      </c>
      <c r="F113" s="92">
        <v>0.67910000000000004</v>
      </c>
      <c r="G113" s="88">
        <f t="shared" si="8"/>
        <v>8.8750999999999998</v>
      </c>
      <c r="H113" s="89">
        <v>2.15</v>
      </c>
      <c r="I113" s="90" t="s">
        <v>66</v>
      </c>
      <c r="J113" s="76">
        <f t="shared" si="13"/>
        <v>2.15</v>
      </c>
      <c r="K113" s="89">
        <v>1526</v>
      </c>
      <c r="L113" s="90" t="s">
        <v>64</v>
      </c>
      <c r="M113" s="74">
        <f t="shared" si="6"/>
        <v>0.15260000000000001</v>
      </c>
      <c r="N113" s="89">
        <v>1774</v>
      </c>
      <c r="O113" s="90" t="s">
        <v>64</v>
      </c>
      <c r="P113" s="74">
        <f t="shared" si="7"/>
        <v>0.1774</v>
      </c>
    </row>
    <row r="114" spans="1:16">
      <c r="B114" s="89">
        <v>1.7</v>
      </c>
      <c r="C114" s="90" t="s">
        <v>65</v>
      </c>
      <c r="D114" s="74">
        <f t="shared" si="12"/>
        <v>4.2499999999999996E-2</v>
      </c>
      <c r="E114" s="91">
        <v>8.423</v>
      </c>
      <c r="F114" s="92">
        <v>0.65039999999999998</v>
      </c>
      <c r="G114" s="88">
        <f t="shared" si="8"/>
        <v>9.0733999999999995</v>
      </c>
      <c r="H114" s="89">
        <v>2.2599999999999998</v>
      </c>
      <c r="I114" s="90" t="s">
        <v>66</v>
      </c>
      <c r="J114" s="76">
        <f t="shared" si="13"/>
        <v>2.2599999999999998</v>
      </c>
      <c r="K114" s="89">
        <v>1561</v>
      </c>
      <c r="L114" s="90" t="s">
        <v>64</v>
      </c>
      <c r="M114" s="74">
        <f t="shared" si="6"/>
        <v>0.15609999999999999</v>
      </c>
      <c r="N114" s="89">
        <v>1830</v>
      </c>
      <c r="O114" s="90" t="s">
        <v>64</v>
      </c>
      <c r="P114" s="74">
        <f t="shared" si="7"/>
        <v>0.183</v>
      </c>
    </row>
    <row r="115" spans="1:16">
      <c r="B115" s="89">
        <v>1.8</v>
      </c>
      <c r="C115" s="90" t="s">
        <v>65</v>
      </c>
      <c r="D115" s="74">
        <f t="shared" si="12"/>
        <v>4.4999999999999998E-2</v>
      </c>
      <c r="E115" s="91">
        <v>8.6460000000000008</v>
      </c>
      <c r="F115" s="92">
        <v>0.62439999999999996</v>
      </c>
      <c r="G115" s="88">
        <f t="shared" si="8"/>
        <v>9.2704000000000004</v>
      </c>
      <c r="H115" s="89">
        <v>2.36</v>
      </c>
      <c r="I115" s="90" t="s">
        <v>66</v>
      </c>
      <c r="J115" s="76">
        <f t="shared" si="13"/>
        <v>2.36</v>
      </c>
      <c r="K115" s="89">
        <v>1594</v>
      </c>
      <c r="L115" s="90" t="s">
        <v>64</v>
      </c>
      <c r="M115" s="74">
        <f t="shared" si="6"/>
        <v>0.15940000000000001</v>
      </c>
      <c r="N115" s="89">
        <v>1883</v>
      </c>
      <c r="O115" s="90" t="s">
        <v>64</v>
      </c>
      <c r="P115" s="74">
        <f t="shared" si="7"/>
        <v>0.1883</v>
      </c>
    </row>
    <row r="116" spans="1:16">
      <c r="B116" s="89">
        <v>2</v>
      </c>
      <c r="C116" s="90" t="s">
        <v>65</v>
      </c>
      <c r="D116" s="74">
        <f t="shared" si="12"/>
        <v>0.05</v>
      </c>
      <c r="E116" s="91">
        <v>9.08</v>
      </c>
      <c r="F116" s="92">
        <v>0.57869999999999999</v>
      </c>
      <c r="G116" s="88">
        <f t="shared" si="8"/>
        <v>9.6586999999999996</v>
      </c>
      <c r="H116" s="89">
        <v>2.57</v>
      </c>
      <c r="I116" s="90" t="s">
        <v>66</v>
      </c>
      <c r="J116" s="76">
        <f t="shared" si="13"/>
        <v>2.57</v>
      </c>
      <c r="K116" s="89">
        <v>1667</v>
      </c>
      <c r="L116" s="90" t="s">
        <v>64</v>
      </c>
      <c r="M116" s="74">
        <f t="shared" si="6"/>
        <v>0.16670000000000001</v>
      </c>
      <c r="N116" s="89">
        <v>1981</v>
      </c>
      <c r="O116" s="90" t="s">
        <v>64</v>
      </c>
      <c r="P116" s="74">
        <f t="shared" si="7"/>
        <v>0.1981</v>
      </c>
    </row>
    <row r="117" spans="1:16">
      <c r="B117" s="89">
        <v>2.25</v>
      </c>
      <c r="C117" s="90" t="s">
        <v>65</v>
      </c>
      <c r="D117" s="74">
        <f t="shared" si="12"/>
        <v>5.6250000000000001E-2</v>
      </c>
      <c r="E117" s="91">
        <v>9.6059999999999999</v>
      </c>
      <c r="F117" s="92">
        <v>0.53110000000000002</v>
      </c>
      <c r="G117" s="88">
        <f t="shared" si="8"/>
        <v>10.1371</v>
      </c>
      <c r="H117" s="89">
        <v>2.81</v>
      </c>
      <c r="I117" s="90" t="s">
        <v>66</v>
      </c>
      <c r="J117" s="76">
        <f t="shared" si="13"/>
        <v>2.81</v>
      </c>
      <c r="K117" s="89">
        <v>1752</v>
      </c>
      <c r="L117" s="90" t="s">
        <v>64</v>
      </c>
      <c r="M117" s="74">
        <f t="shared" si="6"/>
        <v>0.17519999999999999</v>
      </c>
      <c r="N117" s="89">
        <v>2092</v>
      </c>
      <c r="O117" s="90" t="s">
        <v>64</v>
      </c>
      <c r="P117" s="74">
        <f t="shared" si="7"/>
        <v>0.2092</v>
      </c>
    </row>
    <row r="118" spans="1:16">
      <c r="B118" s="89">
        <v>2.5</v>
      </c>
      <c r="C118" s="90" t="s">
        <v>65</v>
      </c>
      <c r="D118" s="74">
        <f t="shared" si="12"/>
        <v>6.25E-2</v>
      </c>
      <c r="E118" s="91">
        <v>10.119999999999999</v>
      </c>
      <c r="F118" s="92">
        <v>0.4914</v>
      </c>
      <c r="G118" s="88">
        <f t="shared" si="8"/>
        <v>10.6114</v>
      </c>
      <c r="H118" s="89">
        <v>3.05</v>
      </c>
      <c r="I118" s="90" t="s">
        <v>66</v>
      </c>
      <c r="J118" s="76">
        <f t="shared" si="13"/>
        <v>3.05</v>
      </c>
      <c r="K118" s="89">
        <v>1826</v>
      </c>
      <c r="L118" s="90" t="s">
        <v>64</v>
      </c>
      <c r="M118" s="74">
        <f t="shared" si="6"/>
        <v>0.18260000000000001</v>
      </c>
      <c r="N118" s="89">
        <v>2191</v>
      </c>
      <c r="O118" s="90" t="s">
        <v>64</v>
      </c>
      <c r="P118" s="74">
        <f t="shared" si="7"/>
        <v>0.21909999999999999</v>
      </c>
    </row>
    <row r="119" spans="1:16">
      <c r="B119" s="89">
        <v>2.75</v>
      </c>
      <c r="C119" s="90" t="s">
        <v>65</v>
      </c>
      <c r="D119" s="74">
        <f t="shared" si="12"/>
        <v>6.8750000000000006E-2</v>
      </c>
      <c r="E119" s="91">
        <v>10.63</v>
      </c>
      <c r="F119" s="92">
        <v>0.45789999999999997</v>
      </c>
      <c r="G119" s="88">
        <f t="shared" si="8"/>
        <v>11.087900000000001</v>
      </c>
      <c r="H119" s="89">
        <v>3.27</v>
      </c>
      <c r="I119" s="90" t="s">
        <v>66</v>
      </c>
      <c r="J119" s="76">
        <f t="shared" si="13"/>
        <v>3.27</v>
      </c>
      <c r="K119" s="89">
        <v>1891</v>
      </c>
      <c r="L119" s="90" t="s">
        <v>64</v>
      </c>
      <c r="M119" s="74">
        <f t="shared" si="6"/>
        <v>0.18909999999999999</v>
      </c>
      <c r="N119" s="89">
        <v>2280</v>
      </c>
      <c r="O119" s="90" t="s">
        <v>64</v>
      </c>
      <c r="P119" s="74">
        <f t="shared" si="7"/>
        <v>0.22799999999999998</v>
      </c>
    </row>
    <row r="120" spans="1:16">
      <c r="B120" s="89">
        <v>3</v>
      </c>
      <c r="C120" s="90" t="s">
        <v>65</v>
      </c>
      <c r="D120" s="74">
        <f t="shared" si="12"/>
        <v>7.4999999999999997E-2</v>
      </c>
      <c r="E120" s="91">
        <v>11.14</v>
      </c>
      <c r="F120" s="92">
        <v>0.42899999999999999</v>
      </c>
      <c r="G120" s="88">
        <f t="shared" si="8"/>
        <v>11.569000000000001</v>
      </c>
      <c r="H120" s="89">
        <v>3.48</v>
      </c>
      <c r="I120" s="90" t="s">
        <v>66</v>
      </c>
      <c r="J120" s="76">
        <f t="shared" si="13"/>
        <v>3.48</v>
      </c>
      <c r="K120" s="89">
        <v>1948</v>
      </c>
      <c r="L120" s="90" t="s">
        <v>64</v>
      </c>
      <c r="M120" s="74">
        <f t="shared" si="6"/>
        <v>0.1948</v>
      </c>
      <c r="N120" s="89">
        <v>2360</v>
      </c>
      <c r="O120" s="90" t="s">
        <v>64</v>
      </c>
      <c r="P120" s="74">
        <f t="shared" si="7"/>
        <v>0.23599999999999999</v>
      </c>
    </row>
    <row r="121" spans="1:16">
      <c r="B121" s="89">
        <v>3.25</v>
      </c>
      <c r="C121" s="90" t="s">
        <v>65</v>
      </c>
      <c r="D121" s="74">
        <f t="shared" si="12"/>
        <v>8.1250000000000003E-2</v>
      </c>
      <c r="E121" s="91">
        <v>11.65</v>
      </c>
      <c r="F121" s="92">
        <v>0.40389999999999998</v>
      </c>
      <c r="G121" s="88">
        <f t="shared" si="8"/>
        <v>12.053900000000001</v>
      </c>
      <c r="H121" s="89">
        <v>3.69</v>
      </c>
      <c r="I121" s="90" t="s">
        <v>66</v>
      </c>
      <c r="J121" s="76">
        <f t="shared" si="13"/>
        <v>3.69</v>
      </c>
      <c r="K121" s="89">
        <v>1999</v>
      </c>
      <c r="L121" s="90" t="s">
        <v>64</v>
      </c>
      <c r="M121" s="74">
        <f t="shared" si="6"/>
        <v>0.19990000000000002</v>
      </c>
      <c r="N121" s="89">
        <v>2434</v>
      </c>
      <c r="O121" s="90" t="s">
        <v>64</v>
      </c>
      <c r="P121" s="74">
        <f t="shared" si="7"/>
        <v>0.24340000000000001</v>
      </c>
    </row>
    <row r="122" spans="1:16">
      <c r="B122" s="89">
        <v>3.5</v>
      </c>
      <c r="C122" s="90" t="s">
        <v>65</v>
      </c>
      <c r="D122" s="74">
        <f t="shared" si="12"/>
        <v>8.7499999999999994E-2</v>
      </c>
      <c r="E122" s="91">
        <v>12.16</v>
      </c>
      <c r="F122" s="92">
        <v>0.38190000000000002</v>
      </c>
      <c r="G122" s="88">
        <f t="shared" si="8"/>
        <v>12.5419</v>
      </c>
      <c r="H122" s="89">
        <v>3.89</v>
      </c>
      <c r="I122" s="90" t="s">
        <v>66</v>
      </c>
      <c r="J122" s="76">
        <f t="shared" si="13"/>
        <v>3.89</v>
      </c>
      <c r="K122" s="89">
        <v>2044</v>
      </c>
      <c r="L122" s="90" t="s">
        <v>64</v>
      </c>
      <c r="M122" s="74">
        <f t="shared" si="6"/>
        <v>0.2044</v>
      </c>
      <c r="N122" s="89">
        <v>2501</v>
      </c>
      <c r="O122" s="90" t="s">
        <v>64</v>
      </c>
      <c r="P122" s="74">
        <f t="shared" si="7"/>
        <v>0.25009999999999999</v>
      </c>
    </row>
    <row r="123" spans="1:16">
      <c r="B123" s="89">
        <v>3.75</v>
      </c>
      <c r="C123" s="90" t="s">
        <v>65</v>
      </c>
      <c r="D123" s="74">
        <f t="shared" si="12"/>
        <v>9.375E-2</v>
      </c>
      <c r="E123" s="91">
        <v>12.67</v>
      </c>
      <c r="F123" s="92">
        <v>0.36230000000000001</v>
      </c>
      <c r="G123" s="88">
        <f t="shared" si="8"/>
        <v>13.032299999999999</v>
      </c>
      <c r="H123" s="89">
        <v>4.08</v>
      </c>
      <c r="I123" s="90" t="s">
        <v>66</v>
      </c>
      <c r="J123" s="76">
        <f t="shared" si="13"/>
        <v>4.08</v>
      </c>
      <c r="K123" s="89">
        <v>2085</v>
      </c>
      <c r="L123" s="90" t="s">
        <v>64</v>
      </c>
      <c r="M123" s="74">
        <f t="shared" si="6"/>
        <v>0.20849999999999999</v>
      </c>
      <c r="N123" s="89">
        <v>2563</v>
      </c>
      <c r="O123" s="90" t="s">
        <v>64</v>
      </c>
      <c r="P123" s="74">
        <f t="shared" si="7"/>
        <v>0.25630000000000003</v>
      </c>
    </row>
    <row r="124" spans="1:16">
      <c r="B124" s="89">
        <v>4</v>
      </c>
      <c r="C124" s="90" t="s">
        <v>65</v>
      </c>
      <c r="D124" s="74">
        <f t="shared" si="12"/>
        <v>0.1</v>
      </c>
      <c r="E124" s="91">
        <v>13.19</v>
      </c>
      <c r="F124" s="92">
        <v>0.34489999999999998</v>
      </c>
      <c r="G124" s="88">
        <f t="shared" si="8"/>
        <v>13.5349</v>
      </c>
      <c r="H124" s="89">
        <v>4.26</v>
      </c>
      <c r="I124" s="90" t="s">
        <v>66</v>
      </c>
      <c r="J124" s="76">
        <f t="shared" si="13"/>
        <v>4.26</v>
      </c>
      <c r="K124" s="89">
        <v>2123</v>
      </c>
      <c r="L124" s="90" t="s">
        <v>64</v>
      </c>
      <c r="M124" s="74">
        <f t="shared" si="6"/>
        <v>0.21230000000000002</v>
      </c>
      <c r="N124" s="89">
        <v>2619</v>
      </c>
      <c r="O124" s="90" t="s">
        <v>64</v>
      </c>
      <c r="P124" s="74">
        <f t="shared" si="7"/>
        <v>0.26190000000000002</v>
      </c>
    </row>
    <row r="125" spans="1:16">
      <c r="B125" s="77">
        <v>4.5</v>
      </c>
      <c r="C125" s="79" t="s">
        <v>65</v>
      </c>
      <c r="D125" s="74">
        <f t="shared" si="12"/>
        <v>0.1125</v>
      </c>
      <c r="E125" s="91">
        <v>14.21</v>
      </c>
      <c r="F125" s="92">
        <v>0.315</v>
      </c>
      <c r="G125" s="88">
        <f t="shared" si="8"/>
        <v>14.525</v>
      </c>
      <c r="H125" s="89">
        <v>4.6100000000000003</v>
      </c>
      <c r="I125" s="90" t="s">
        <v>66</v>
      </c>
      <c r="J125" s="76">
        <f t="shared" si="13"/>
        <v>4.6100000000000003</v>
      </c>
      <c r="K125" s="89">
        <v>2214</v>
      </c>
      <c r="L125" s="90" t="s">
        <v>64</v>
      </c>
      <c r="M125" s="74">
        <f t="shared" si="6"/>
        <v>0.22139999999999999</v>
      </c>
      <c r="N125" s="89">
        <v>2720</v>
      </c>
      <c r="O125" s="90" t="s">
        <v>64</v>
      </c>
      <c r="P125" s="74">
        <f t="shared" si="7"/>
        <v>0.27200000000000002</v>
      </c>
    </row>
    <row r="126" spans="1:16">
      <c r="B126" s="77">
        <v>5</v>
      </c>
      <c r="C126" s="79" t="s">
        <v>65</v>
      </c>
      <c r="D126" s="74">
        <f t="shared" si="12"/>
        <v>0.125</v>
      </c>
      <c r="E126" s="91">
        <v>15.22</v>
      </c>
      <c r="F126" s="92">
        <v>0.2903</v>
      </c>
      <c r="G126" s="88">
        <f t="shared" si="8"/>
        <v>15.510300000000001</v>
      </c>
      <c r="H126" s="77">
        <v>4.93</v>
      </c>
      <c r="I126" s="79" t="s">
        <v>66</v>
      </c>
      <c r="J126" s="76">
        <f t="shared" si="13"/>
        <v>4.93</v>
      </c>
      <c r="K126" s="77">
        <v>2291</v>
      </c>
      <c r="L126" s="79" t="s">
        <v>64</v>
      </c>
      <c r="M126" s="74">
        <f t="shared" si="6"/>
        <v>0.2291</v>
      </c>
      <c r="N126" s="77">
        <v>2807</v>
      </c>
      <c r="O126" s="79" t="s">
        <v>64</v>
      </c>
      <c r="P126" s="74">
        <f t="shared" si="7"/>
        <v>0.28070000000000001</v>
      </c>
    </row>
    <row r="127" spans="1:16">
      <c r="B127" s="77">
        <v>5.5</v>
      </c>
      <c r="C127" s="79" t="s">
        <v>65</v>
      </c>
      <c r="D127" s="74">
        <f t="shared" si="12"/>
        <v>0.13750000000000001</v>
      </c>
      <c r="E127" s="91">
        <v>16.21</v>
      </c>
      <c r="F127" s="92">
        <v>0.26950000000000002</v>
      </c>
      <c r="G127" s="88">
        <f t="shared" si="8"/>
        <v>16.479500000000002</v>
      </c>
      <c r="H127" s="77">
        <v>5.24</v>
      </c>
      <c r="I127" s="79" t="s">
        <v>66</v>
      </c>
      <c r="J127" s="76">
        <f t="shared" si="13"/>
        <v>5.24</v>
      </c>
      <c r="K127" s="77">
        <v>2356</v>
      </c>
      <c r="L127" s="79" t="s">
        <v>64</v>
      </c>
      <c r="M127" s="74">
        <f t="shared" si="6"/>
        <v>0.23559999999999998</v>
      </c>
      <c r="N127" s="77">
        <v>2883</v>
      </c>
      <c r="O127" s="79" t="s">
        <v>64</v>
      </c>
      <c r="P127" s="74">
        <f t="shared" si="7"/>
        <v>0.2883</v>
      </c>
    </row>
    <row r="128" spans="1:16">
      <c r="A128" s="94"/>
      <c r="B128" s="89">
        <v>6</v>
      </c>
      <c r="C128" s="90" t="s">
        <v>65</v>
      </c>
      <c r="D128" s="74">
        <f t="shared" si="12"/>
        <v>0.15</v>
      </c>
      <c r="E128" s="91">
        <v>17.18</v>
      </c>
      <c r="F128" s="92">
        <v>0.25169999999999998</v>
      </c>
      <c r="G128" s="88">
        <f t="shared" si="8"/>
        <v>17.431699999999999</v>
      </c>
      <c r="H128" s="89">
        <v>5.52</v>
      </c>
      <c r="I128" s="90" t="s">
        <v>66</v>
      </c>
      <c r="J128" s="76">
        <f t="shared" si="13"/>
        <v>5.52</v>
      </c>
      <c r="K128" s="77">
        <v>2412</v>
      </c>
      <c r="L128" s="79" t="s">
        <v>64</v>
      </c>
      <c r="M128" s="74">
        <f t="shared" si="6"/>
        <v>0.2412</v>
      </c>
      <c r="N128" s="77">
        <v>2950</v>
      </c>
      <c r="O128" s="79" t="s">
        <v>64</v>
      </c>
      <c r="P128" s="74">
        <f t="shared" si="7"/>
        <v>0.29500000000000004</v>
      </c>
    </row>
    <row r="129" spans="1:16">
      <c r="A129" s="94"/>
      <c r="B129" s="89">
        <v>6.5</v>
      </c>
      <c r="C129" s="90" t="s">
        <v>65</v>
      </c>
      <c r="D129" s="74">
        <f t="shared" si="12"/>
        <v>0.16250000000000001</v>
      </c>
      <c r="E129" s="91">
        <v>18.11</v>
      </c>
      <c r="F129" s="92">
        <v>0.23630000000000001</v>
      </c>
      <c r="G129" s="88">
        <f t="shared" si="8"/>
        <v>18.346299999999999</v>
      </c>
      <c r="H129" s="89">
        <v>5.8</v>
      </c>
      <c r="I129" s="90" t="s">
        <v>66</v>
      </c>
      <c r="J129" s="76">
        <f t="shared" si="13"/>
        <v>5.8</v>
      </c>
      <c r="K129" s="77">
        <v>2460</v>
      </c>
      <c r="L129" s="79" t="s">
        <v>64</v>
      </c>
      <c r="M129" s="74">
        <f t="shared" si="6"/>
        <v>0.246</v>
      </c>
      <c r="N129" s="77">
        <v>3010</v>
      </c>
      <c r="O129" s="79" t="s">
        <v>64</v>
      </c>
      <c r="P129" s="74">
        <f t="shared" si="7"/>
        <v>0.30099999999999999</v>
      </c>
    </row>
    <row r="130" spans="1:16">
      <c r="A130" s="94"/>
      <c r="B130" s="89">
        <v>7</v>
      </c>
      <c r="C130" s="90" t="s">
        <v>65</v>
      </c>
      <c r="D130" s="74">
        <f t="shared" si="12"/>
        <v>0.17499999999999999</v>
      </c>
      <c r="E130" s="91">
        <v>19.02</v>
      </c>
      <c r="F130" s="92">
        <v>0.2228</v>
      </c>
      <c r="G130" s="88">
        <f t="shared" si="8"/>
        <v>19.242799999999999</v>
      </c>
      <c r="H130" s="89">
        <v>6.06</v>
      </c>
      <c r="I130" s="90" t="s">
        <v>66</v>
      </c>
      <c r="J130" s="76">
        <f t="shared" si="13"/>
        <v>6.06</v>
      </c>
      <c r="K130" s="77">
        <v>2503</v>
      </c>
      <c r="L130" s="79" t="s">
        <v>64</v>
      </c>
      <c r="M130" s="74">
        <f t="shared" si="6"/>
        <v>0.25030000000000002</v>
      </c>
      <c r="N130" s="77">
        <v>3063</v>
      </c>
      <c r="O130" s="79" t="s">
        <v>64</v>
      </c>
      <c r="P130" s="74">
        <f t="shared" si="7"/>
        <v>0.30630000000000002</v>
      </c>
    </row>
    <row r="131" spans="1:16">
      <c r="A131" s="94"/>
      <c r="B131" s="89">
        <v>8</v>
      </c>
      <c r="C131" s="90" t="s">
        <v>65</v>
      </c>
      <c r="D131" s="74">
        <f t="shared" si="12"/>
        <v>0.2</v>
      </c>
      <c r="E131" s="91">
        <v>20.7</v>
      </c>
      <c r="F131" s="92">
        <v>0.20039999999999999</v>
      </c>
      <c r="G131" s="88">
        <f t="shared" si="8"/>
        <v>20.900399999999998</v>
      </c>
      <c r="H131" s="89">
        <v>6.54</v>
      </c>
      <c r="I131" s="90" t="s">
        <v>66</v>
      </c>
      <c r="J131" s="76">
        <f t="shared" si="13"/>
        <v>6.54</v>
      </c>
      <c r="K131" s="77">
        <v>2622</v>
      </c>
      <c r="L131" s="79" t="s">
        <v>64</v>
      </c>
      <c r="M131" s="74">
        <f t="shared" si="6"/>
        <v>0.26219999999999999</v>
      </c>
      <c r="N131" s="77">
        <v>3154</v>
      </c>
      <c r="O131" s="79" t="s">
        <v>64</v>
      </c>
      <c r="P131" s="74">
        <f t="shared" si="7"/>
        <v>0.31540000000000001</v>
      </c>
    </row>
    <row r="132" spans="1:16">
      <c r="A132" s="94"/>
      <c r="B132" s="89">
        <v>9</v>
      </c>
      <c r="C132" s="90" t="s">
        <v>65</v>
      </c>
      <c r="D132" s="74">
        <f t="shared" si="12"/>
        <v>0.22500000000000001</v>
      </c>
      <c r="E132" s="91">
        <v>22.23</v>
      </c>
      <c r="F132" s="92">
        <v>0.18229999999999999</v>
      </c>
      <c r="G132" s="88">
        <f t="shared" si="8"/>
        <v>22.412300000000002</v>
      </c>
      <c r="H132" s="89">
        <v>6.99</v>
      </c>
      <c r="I132" s="90" t="s">
        <v>66</v>
      </c>
      <c r="J132" s="76">
        <f t="shared" si="13"/>
        <v>6.99</v>
      </c>
      <c r="K132" s="77">
        <v>2718</v>
      </c>
      <c r="L132" s="79" t="s">
        <v>64</v>
      </c>
      <c r="M132" s="74">
        <f t="shared" si="6"/>
        <v>0.27179999999999999</v>
      </c>
      <c r="N132" s="77">
        <v>3231</v>
      </c>
      <c r="O132" s="79" t="s">
        <v>64</v>
      </c>
      <c r="P132" s="74">
        <f t="shared" si="7"/>
        <v>0.3231</v>
      </c>
    </row>
    <row r="133" spans="1:16">
      <c r="A133" s="94"/>
      <c r="B133" s="89">
        <v>10</v>
      </c>
      <c r="C133" s="90" t="s">
        <v>65</v>
      </c>
      <c r="D133" s="74">
        <f t="shared" si="12"/>
        <v>0.25</v>
      </c>
      <c r="E133" s="91">
        <v>23.61</v>
      </c>
      <c r="F133" s="92">
        <v>0.16750000000000001</v>
      </c>
      <c r="G133" s="88">
        <f t="shared" si="8"/>
        <v>23.7775</v>
      </c>
      <c r="H133" s="89">
        <v>7.41</v>
      </c>
      <c r="I133" s="90" t="s">
        <v>66</v>
      </c>
      <c r="J133" s="76">
        <f t="shared" si="13"/>
        <v>7.41</v>
      </c>
      <c r="K133" s="77">
        <v>2800</v>
      </c>
      <c r="L133" s="79" t="s">
        <v>64</v>
      </c>
      <c r="M133" s="74">
        <f t="shared" si="6"/>
        <v>0.27999999999999997</v>
      </c>
      <c r="N133" s="77">
        <v>3296</v>
      </c>
      <c r="O133" s="79" t="s">
        <v>64</v>
      </c>
      <c r="P133" s="74">
        <f t="shared" si="7"/>
        <v>0.3296</v>
      </c>
    </row>
    <row r="134" spans="1:16">
      <c r="A134" s="94"/>
      <c r="B134" s="89">
        <v>11</v>
      </c>
      <c r="C134" s="90" t="s">
        <v>65</v>
      </c>
      <c r="D134" s="74">
        <f t="shared" si="12"/>
        <v>0.27500000000000002</v>
      </c>
      <c r="E134" s="91">
        <v>24.84</v>
      </c>
      <c r="F134" s="92">
        <v>0.15509999999999999</v>
      </c>
      <c r="G134" s="88">
        <f t="shared" si="8"/>
        <v>24.995100000000001</v>
      </c>
      <c r="H134" s="89">
        <v>7.81</v>
      </c>
      <c r="I134" s="90" t="s">
        <v>66</v>
      </c>
      <c r="J134" s="76">
        <f t="shared" si="13"/>
        <v>7.81</v>
      </c>
      <c r="K134" s="77">
        <v>2871</v>
      </c>
      <c r="L134" s="79" t="s">
        <v>64</v>
      </c>
      <c r="M134" s="74">
        <f t="shared" si="6"/>
        <v>0.28710000000000002</v>
      </c>
      <c r="N134" s="77">
        <v>3353</v>
      </c>
      <c r="O134" s="79" t="s">
        <v>64</v>
      </c>
      <c r="P134" s="74">
        <f t="shared" si="7"/>
        <v>0.33530000000000004</v>
      </c>
    </row>
    <row r="135" spans="1:16">
      <c r="A135" s="94"/>
      <c r="B135" s="89">
        <v>12</v>
      </c>
      <c r="C135" s="90" t="s">
        <v>65</v>
      </c>
      <c r="D135" s="74">
        <f t="shared" si="12"/>
        <v>0.3</v>
      </c>
      <c r="E135" s="91">
        <v>25.95</v>
      </c>
      <c r="F135" s="92">
        <v>0.14449999999999999</v>
      </c>
      <c r="G135" s="88">
        <f t="shared" si="8"/>
        <v>26.0945</v>
      </c>
      <c r="H135" s="89">
        <v>8.1999999999999993</v>
      </c>
      <c r="I135" s="90" t="s">
        <v>66</v>
      </c>
      <c r="J135" s="76">
        <f t="shared" si="13"/>
        <v>8.1999999999999993</v>
      </c>
      <c r="K135" s="77">
        <v>2933</v>
      </c>
      <c r="L135" s="79" t="s">
        <v>64</v>
      </c>
      <c r="M135" s="74">
        <f t="shared" si="6"/>
        <v>0.29330000000000001</v>
      </c>
      <c r="N135" s="77">
        <v>3403</v>
      </c>
      <c r="O135" s="79" t="s">
        <v>64</v>
      </c>
      <c r="P135" s="74">
        <f t="shared" si="7"/>
        <v>0.34029999999999999</v>
      </c>
    </row>
    <row r="136" spans="1:16">
      <c r="A136" s="94"/>
      <c r="B136" s="89">
        <v>13</v>
      </c>
      <c r="C136" s="90" t="s">
        <v>65</v>
      </c>
      <c r="D136" s="74">
        <f t="shared" si="12"/>
        <v>0.32500000000000001</v>
      </c>
      <c r="E136" s="91">
        <v>26.93</v>
      </c>
      <c r="F136" s="92">
        <v>0.13539999999999999</v>
      </c>
      <c r="G136" s="88">
        <f t="shared" si="8"/>
        <v>27.0654</v>
      </c>
      <c r="H136" s="89">
        <v>8.56</v>
      </c>
      <c r="I136" s="90" t="s">
        <v>66</v>
      </c>
      <c r="J136" s="76">
        <f t="shared" si="13"/>
        <v>8.56</v>
      </c>
      <c r="K136" s="77">
        <v>2990</v>
      </c>
      <c r="L136" s="79" t="s">
        <v>64</v>
      </c>
      <c r="M136" s="74">
        <f t="shared" si="6"/>
        <v>0.29900000000000004</v>
      </c>
      <c r="N136" s="77">
        <v>3447</v>
      </c>
      <c r="O136" s="79" t="s">
        <v>64</v>
      </c>
      <c r="P136" s="74">
        <f t="shared" si="7"/>
        <v>0.34470000000000001</v>
      </c>
    </row>
    <row r="137" spans="1:16">
      <c r="A137" s="94"/>
      <c r="B137" s="89">
        <v>14</v>
      </c>
      <c r="C137" s="90" t="s">
        <v>65</v>
      </c>
      <c r="D137" s="74">
        <f t="shared" si="12"/>
        <v>0.35</v>
      </c>
      <c r="E137" s="91">
        <v>27.8</v>
      </c>
      <c r="F137" s="92">
        <v>0.12740000000000001</v>
      </c>
      <c r="G137" s="88">
        <f t="shared" si="8"/>
        <v>27.927400000000002</v>
      </c>
      <c r="H137" s="89">
        <v>8.92</v>
      </c>
      <c r="I137" s="90" t="s">
        <v>66</v>
      </c>
      <c r="J137" s="76">
        <f t="shared" si="13"/>
        <v>8.92</v>
      </c>
      <c r="K137" s="77">
        <v>3041</v>
      </c>
      <c r="L137" s="79" t="s">
        <v>64</v>
      </c>
      <c r="M137" s="74">
        <f t="shared" si="6"/>
        <v>0.30409999999999998</v>
      </c>
      <c r="N137" s="77">
        <v>3488</v>
      </c>
      <c r="O137" s="79" t="s">
        <v>64</v>
      </c>
      <c r="P137" s="74">
        <f t="shared" si="7"/>
        <v>0.3488</v>
      </c>
    </row>
    <row r="138" spans="1:16">
      <c r="A138" s="94"/>
      <c r="B138" s="89">
        <v>15</v>
      </c>
      <c r="C138" s="90" t="s">
        <v>65</v>
      </c>
      <c r="D138" s="74">
        <f t="shared" si="12"/>
        <v>0.375</v>
      </c>
      <c r="E138" s="91">
        <v>28.58</v>
      </c>
      <c r="F138" s="92">
        <v>0.12039999999999999</v>
      </c>
      <c r="G138" s="88">
        <f t="shared" si="8"/>
        <v>28.700399999999998</v>
      </c>
      <c r="H138" s="89">
        <v>9.26</v>
      </c>
      <c r="I138" s="90" t="s">
        <v>66</v>
      </c>
      <c r="J138" s="76">
        <f t="shared" si="13"/>
        <v>9.26</v>
      </c>
      <c r="K138" s="77">
        <v>3088</v>
      </c>
      <c r="L138" s="79" t="s">
        <v>64</v>
      </c>
      <c r="M138" s="74">
        <f t="shared" si="6"/>
        <v>0.30880000000000002</v>
      </c>
      <c r="N138" s="77">
        <v>3525</v>
      </c>
      <c r="O138" s="79" t="s">
        <v>64</v>
      </c>
      <c r="P138" s="74">
        <f t="shared" si="7"/>
        <v>0.35249999999999998</v>
      </c>
    </row>
    <row r="139" spans="1:16">
      <c r="A139" s="94"/>
      <c r="B139" s="89">
        <v>16</v>
      </c>
      <c r="C139" s="90" t="s">
        <v>65</v>
      </c>
      <c r="D139" s="74">
        <f t="shared" si="12"/>
        <v>0.4</v>
      </c>
      <c r="E139" s="91">
        <v>29.27</v>
      </c>
      <c r="F139" s="92">
        <v>0.1142</v>
      </c>
      <c r="G139" s="88">
        <f t="shared" si="8"/>
        <v>29.3842</v>
      </c>
      <c r="H139" s="89">
        <v>9.6</v>
      </c>
      <c r="I139" s="90" t="s">
        <v>66</v>
      </c>
      <c r="J139" s="76">
        <f t="shared" si="13"/>
        <v>9.6</v>
      </c>
      <c r="K139" s="77">
        <v>3132</v>
      </c>
      <c r="L139" s="79" t="s">
        <v>64</v>
      </c>
      <c r="M139" s="74">
        <f t="shared" si="6"/>
        <v>0.31320000000000003</v>
      </c>
      <c r="N139" s="77">
        <v>3559</v>
      </c>
      <c r="O139" s="79" t="s">
        <v>64</v>
      </c>
      <c r="P139" s="74">
        <f t="shared" si="7"/>
        <v>0.35589999999999999</v>
      </c>
    </row>
    <row r="140" spans="1:16">
      <c r="A140" s="94"/>
      <c r="B140" s="89">
        <v>17</v>
      </c>
      <c r="C140" s="95" t="s">
        <v>65</v>
      </c>
      <c r="D140" s="74">
        <f t="shared" si="12"/>
        <v>0.42499999999999999</v>
      </c>
      <c r="E140" s="91">
        <v>29.87</v>
      </c>
      <c r="F140" s="92">
        <v>0.1086</v>
      </c>
      <c r="G140" s="88">
        <f t="shared" si="8"/>
        <v>29.9786</v>
      </c>
      <c r="H140" s="89">
        <v>9.93</v>
      </c>
      <c r="I140" s="90" t="s">
        <v>66</v>
      </c>
      <c r="J140" s="76">
        <f t="shared" si="13"/>
        <v>9.93</v>
      </c>
      <c r="K140" s="77">
        <v>3174</v>
      </c>
      <c r="L140" s="79" t="s">
        <v>64</v>
      </c>
      <c r="M140" s="74">
        <f t="shared" si="6"/>
        <v>0.31740000000000002</v>
      </c>
      <c r="N140" s="77">
        <v>3590</v>
      </c>
      <c r="O140" s="79" t="s">
        <v>64</v>
      </c>
      <c r="P140" s="74">
        <f t="shared" si="7"/>
        <v>0.35899999999999999</v>
      </c>
    </row>
    <row r="141" spans="1:16">
      <c r="B141" s="89">
        <v>18</v>
      </c>
      <c r="C141" s="79" t="s">
        <v>65</v>
      </c>
      <c r="D141" s="74">
        <f t="shared" si="12"/>
        <v>0.45</v>
      </c>
      <c r="E141" s="91">
        <v>30.4</v>
      </c>
      <c r="F141" s="92">
        <v>0.1036</v>
      </c>
      <c r="G141" s="88">
        <f t="shared" si="8"/>
        <v>30.503599999999999</v>
      </c>
      <c r="H141" s="77">
        <v>10.25</v>
      </c>
      <c r="I141" s="79" t="s">
        <v>66</v>
      </c>
      <c r="J141" s="76">
        <f t="shared" si="13"/>
        <v>10.25</v>
      </c>
      <c r="K141" s="77">
        <v>3213</v>
      </c>
      <c r="L141" s="79" t="s">
        <v>64</v>
      </c>
      <c r="M141" s="74">
        <f t="shared" si="6"/>
        <v>0.32130000000000003</v>
      </c>
      <c r="N141" s="77">
        <v>3620</v>
      </c>
      <c r="O141" s="79" t="s">
        <v>64</v>
      </c>
      <c r="P141" s="74">
        <f t="shared" si="7"/>
        <v>0.36199999999999999</v>
      </c>
    </row>
    <row r="142" spans="1:16">
      <c r="B142" s="89">
        <v>20</v>
      </c>
      <c r="C142" s="79" t="s">
        <v>65</v>
      </c>
      <c r="D142" s="74">
        <f t="shared" si="12"/>
        <v>0.5</v>
      </c>
      <c r="E142" s="91">
        <v>31.27</v>
      </c>
      <c r="F142" s="92">
        <v>9.4950000000000007E-2</v>
      </c>
      <c r="G142" s="88">
        <f t="shared" si="8"/>
        <v>31.36495</v>
      </c>
      <c r="H142" s="77">
        <v>10.88</v>
      </c>
      <c r="I142" s="79" t="s">
        <v>66</v>
      </c>
      <c r="J142" s="76">
        <f t="shared" si="13"/>
        <v>10.88</v>
      </c>
      <c r="K142" s="77">
        <v>3346</v>
      </c>
      <c r="L142" s="79" t="s">
        <v>64</v>
      </c>
      <c r="M142" s="74">
        <f t="shared" si="6"/>
        <v>0.33460000000000001</v>
      </c>
      <c r="N142" s="77">
        <v>3674</v>
      </c>
      <c r="O142" s="79" t="s">
        <v>64</v>
      </c>
      <c r="P142" s="74">
        <f t="shared" si="7"/>
        <v>0.3674</v>
      </c>
    </row>
    <row r="143" spans="1:16">
      <c r="B143" s="89">
        <v>22.5</v>
      </c>
      <c r="C143" s="79" t="s">
        <v>65</v>
      </c>
      <c r="D143" s="74">
        <f t="shared" si="12"/>
        <v>0.5625</v>
      </c>
      <c r="E143" s="91">
        <v>32.03</v>
      </c>
      <c r="F143" s="92">
        <v>8.609E-2</v>
      </c>
      <c r="G143" s="88">
        <f t="shared" si="8"/>
        <v>32.11609</v>
      </c>
      <c r="H143" s="77">
        <v>11.65</v>
      </c>
      <c r="I143" s="79" t="s">
        <v>66</v>
      </c>
      <c r="J143" s="76">
        <f t="shared" si="13"/>
        <v>11.65</v>
      </c>
      <c r="K143" s="77">
        <v>3530</v>
      </c>
      <c r="L143" s="79" t="s">
        <v>64</v>
      </c>
      <c r="M143" s="74">
        <f t="shared" si="6"/>
        <v>0.35299999999999998</v>
      </c>
      <c r="N143" s="77">
        <v>3733</v>
      </c>
      <c r="O143" s="79" t="s">
        <v>64</v>
      </c>
      <c r="P143" s="74">
        <f t="shared" si="7"/>
        <v>0.37330000000000002</v>
      </c>
    </row>
    <row r="144" spans="1:16">
      <c r="B144" s="89">
        <v>25</v>
      </c>
      <c r="C144" s="79" t="s">
        <v>65</v>
      </c>
      <c r="D144" s="74">
        <f t="shared" si="12"/>
        <v>0.625</v>
      </c>
      <c r="E144" s="91">
        <v>32.5</v>
      </c>
      <c r="F144" s="92">
        <v>7.8839999999999993E-2</v>
      </c>
      <c r="G144" s="88">
        <f t="shared" si="8"/>
        <v>32.57884</v>
      </c>
      <c r="H144" s="77">
        <v>12.41</v>
      </c>
      <c r="I144" s="79" t="s">
        <v>66</v>
      </c>
      <c r="J144" s="76">
        <f t="shared" si="13"/>
        <v>12.41</v>
      </c>
      <c r="K144" s="77">
        <v>3698</v>
      </c>
      <c r="L144" s="79" t="s">
        <v>64</v>
      </c>
      <c r="M144" s="74">
        <f t="shared" si="6"/>
        <v>0.36980000000000002</v>
      </c>
      <c r="N144" s="77">
        <v>3787</v>
      </c>
      <c r="O144" s="79" t="s">
        <v>64</v>
      </c>
      <c r="P144" s="74">
        <f t="shared" si="7"/>
        <v>0.37869999999999998</v>
      </c>
    </row>
    <row r="145" spans="2:16">
      <c r="B145" s="89">
        <v>27.5</v>
      </c>
      <c r="C145" s="79" t="s">
        <v>65</v>
      </c>
      <c r="D145" s="74">
        <f t="shared" si="12"/>
        <v>0.6875</v>
      </c>
      <c r="E145" s="91">
        <v>32.75</v>
      </c>
      <c r="F145" s="92">
        <v>7.2789999999999994E-2</v>
      </c>
      <c r="G145" s="88">
        <f t="shared" si="8"/>
        <v>32.822789999999998</v>
      </c>
      <c r="H145" s="77">
        <v>13.15</v>
      </c>
      <c r="I145" s="79" t="s">
        <v>66</v>
      </c>
      <c r="J145" s="76">
        <f t="shared" si="13"/>
        <v>13.15</v>
      </c>
      <c r="K145" s="77">
        <v>3855</v>
      </c>
      <c r="L145" s="79" t="s">
        <v>64</v>
      </c>
      <c r="M145" s="74">
        <f t="shared" si="6"/>
        <v>0.38550000000000001</v>
      </c>
      <c r="N145" s="77">
        <v>3836</v>
      </c>
      <c r="O145" s="79" t="s">
        <v>64</v>
      </c>
      <c r="P145" s="74">
        <f t="shared" si="7"/>
        <v>0.3836</v>
      </c>
    </row>
    <row r="146" spans="2:16">
      <c r="B146" s="89">
        <v>30</v>
      </c>
      <c r="C146" s="79" t="s">
        <v>65</v>
      </c>
      <c r="D146" s="74">
        <f t="shared" si="12"/>
        <v>0.75</v>
      </c>
      <c r="E146" s="91">
        <v>32.840000000000003</v>
      </c>
      <c r="F146" s="92">
        <v>6.7659999999999998E-2</v>
      </c>
      <c r="G146" s="88">
        <f t="shared" si="8"/>
        <v>32.90766</v>
      </c>
      <c r="H146" s="77">
        <v>13.9</v>
      </c>
      <c r="I146" s="79" t="s">
        <v>66</v>
      </c>
      <c r="J146" s="76">
        <f t="shared" si="13"/>
        <v>13.9</v>
      </c>
      <c r="K146" s="77">
        <v>4004</v>
      </c>
      <c r="L146" s="79" t="s">
        <v>64</v>
      </c>
      <c r="M146" s="74">
        <f t="shared" si="6"/>
        <v>0.40039999999999998</v>
      </c>
      <c r="N146" s="77">
        <v>3882</v>
      </c>
      <c r="O146" s="79" t="s">
        <v>64</v>
      </c>
      <c r="P146" s="74">
        <f t="shared" si="7"/>
        <v>0.38819999999999999</v>
      </c>
    </row>
    <row r="147" spans="2:16">
      <c r="B147" s="89">
        <v>32.5</v>
      </c>
      <c r="C147" s="79" t="s">
        <v>65</v>
      </c>
      <c r="D147" s="74">
        <f t="shared" si="12"/>
        <v>0.8125</v>
      </c>
      <c r="E147" s="91">
        <v>32.79</v>
      </c>
      <c r="F147" s="92">
        <v>6.3250000000000001E-2</v>
      </c>
      <c r="G147" s="88">
        <f t="shared" si="8"/>
        <v>32.853249999999996</v>
      </c>
      <c r="H147" s="77">
        <v>14.64</v>
      </c>
      <c r="I147" s="79" t="s">
        <v>66</v>
      </c>
      <c r="J147" s="76">
        <f t="shared" si="13"/>
        <v>14.64</v>
      </c>
      <c r="K147" s="77">
        <v>4147</v>
      </c>
      <c r="L147" s="79" t="s">
        <v>64</v>
      </c>
      <c r="M147" s="74">
        <f t="shared" si="6"/>
        <v>0.41470000000000001</v>
      </c>
      <c r="N147" s="77">
        <v>3925</v>
      </c>
      <c r="O147" s="79" t="s">
        <v>64</v>
      </c>
      <c r="P147" s="74">
        <f t="shared" si="7"/>
        <v>0.39249999999999996</v>
      </c>
    </row>
    <row r="148" spans="2:16">
      <c r="B148" s="89">
        <v>35</v>
      </c>
      <c r="C148" s="79" t="s">
        <v>65</v>
      </c>
      <c r="D148" s="74">
        <f t="shared" si="12"/>
        <v>0.875</v>
      </c>
      <c r="E148" s="91">
        <v>32.65</v>
      </c>
      <c r="F148" s="92">
        <v>5.9409999999999998E-2</v>
      </c>
      <c r="G148" s="88">
        <f t="shared" si="8"/>
        <v>32.709409999999998</v>
      </c>
      <c r="H148" s="77">
        <v>15.39</v>
      </c>
      <c r="I148" s="79" t="s">
        <v>66</v>
      </c>
      <c r="J148" s="76">
        <f t="shared" si="13"/>
        <v>15.39</v>
      </c>
      <c r="K148" s="77">
        <v>4286</v>
      </c>
      <c r="L148" s="79" t="s">
        <v>64</v>
      </c>
      <c r="M148" s="74">
        <f t="shared" ref="M148:M157" si="14">K148/1000/10</f>
        <v>0.42859999999999998</v>
      </c>
      <c r="N148" s="77">
        <v>3966</v>
      </c>
      <c r="O148" s="79" t="s">
        <v>64</v>
      </c>
      <c r="P148" s="74">
        <f t="shared" ref="P148:P174" si="15">N148/1000/10</f>
        <v>0.39660000000000001</v>
      </c>
    </row>
    <row r="149" spans="2:16">
      <c r="B149" s="89">
        <v>37.5</v>
      </c>
      <c r="C149" s="79" t="s">
        <v>65</v>
      </c>
      <c r="D149" s="74">
        <f t="shared" si="12"/>
        <v>0.9375</v>
      </c>
      <c r="E149" s="91">
        <v>32.44</v>
      </c>
      <c r="F149" s="92">
        <v>5.604E-2</v>
      </c>
      <c r="G149" s="88">
        <f t="shared" ref="G149:G212" si="16">E149+F149</f>
        <v>32.496040000000001</v>
      </c>
      <c r="H149" s="77">
        <v>16.14</v>
      </c>
      <c r="I149" s="79" t="s">
        <v>66</v>
      </c>
      <c r="J149" s="76">
        <f t="shared" si="13"/>
        <v>16.14</v>
      </c>
      <c r="K149" s="77">
        <v>4422</v>
      </c>
      <c r="L149" s="79" t="s">
        <v>64</v>
      </c>
      <c r="M149" s="74">
        <f t="shared" si="14"/>
        <v>0.44219999999999998</v>
      </c>
      <c r="N149" s="77">
        <v>4006</v>
      </c>
      <c r="O149" s="79" t="s">
        <v>64</v>
      </c>
      <c r="P149" s="74">
        <f t="shared" si="15"/>
        <v>0.40060000000000001</v>
      </c>
    </row>
    <row r="150" spans="2:16">
      <c r="B150" s="89">
        <v>40</v>
      </c>
      <c r="C150" s="79" t="s">
        <v>65</v>
      </c>
      <c r="D150" s="74">
        <f t="shared" si="12"/>
        <v>1</v>
      </c>
      <c r="E150" s="91">
        <v>32.18</v>
      </c>
      <c r="F150" s="92">
        <v>5.3060000000000003E-2</v>
      </c>
      <c r="G150" s="88">
        <f t="shared" si="16"/>
        <v>32.233060000000002</v>
      </c>
      <c r="H150" s="77">
        <v>16.89</v>
      </c>
      <c r="I150" s="79" t="s">
        <v>66</v>
      </c>
      <c r="J150" s="76">
        <f t="shared" si="13"/>
        <v>16.89</v>
      </c>
      <c r="K150" s="77">
        <v>4555</v>
      </c>
      <c r="L150" s="79" t="s">
        <v>64</v>
      </c>
      <c r="M150" s="74">
        <f t="shared" si="14"/>
        <v>0.45549999999999996</v>
      </c>
      <c r="N150" s="77">
        <v>4044</v>
      </c>
      <c r="O150" s="79" t="s">
        <v>64</v>
      </c>
      <c r="P150" s="74">
        <f t="shared" si="15"/>
        <v>0.40439999999999998</v>
      </c>
    </row>
    <row r="151" spans="2:16">
      <c r="B151" s="89">
        <v>45</v>
      </c>
      <c r="C151" s="79" t="s">
        <v>65</v>
      </c>
      <c r="D151" s="74">
        <f t="shared" si="12"/>
        <v>1.125</v>
      </c>
      <c r="E151" s="91">
        <v>31.56</v>
      </c>
      <c r="F151" s="92">
        <v>4.8009999999999997E-2</v>
      </c>
      <c r="G151" s="88">
        <f t="shared" si="16"/>
        <v>31.60801</v>
      </c>
      <c r="H151" s="77">
        <v>18.420000000000002</v>
      </c>
      <c r="I151" s="79" t="s">
        <v>66</v>
      </c>
      <c r="J151" s="76">
        <f t="shared" si="13"/>
        <v>18.420000000000002</v>
      </c>
      <c r="K151" s="77">
        <v>5055</v>
      </c>
      <c r="L151" s="79" t="s">
        <v>64</v>
      </c>
      <c r="M151" s="74">
        <f t="shared" si="14"/>
        <v>0.50549999999999995</v>
      </c>
      <c r="N151" s="77">
        <v>4117</v>
      </c>
      <c r="O151" s="79" t="s">
        <v>64</v>
      </c>
      <c r="P151" s="74">
        <f t="shared" si="15"/>
        <v>0.41170000000000001</v>
      </c>
    </row>
    <row r="152" spans="2:16">
      <c r="B152" s="89">
        <v>50</v>
      </c>
      <c r="C152" s="79" t="s">
        <v>65</v>
      </c>
      <c r="D152" s="74">
        <f t="shared" si="12"/>
        <v>1.25</v>
      </c>
      <c r="E152" s="91">
        <v>30.87</v>
      </c>
      <c r="F152" s="92">
        <v>4.3880000000000002E-2</v>
      </c>
      <c r="G152" s="88">
        <f t="shared" si="16"/>
        <v>30.913880000000002</v>
      </c>
      <c r="H152" s="77">
        <v>19.98</v>
      </c>
      <c r="I152" s="79" t="s">
        <v>66</v>
      </c>
      <c r="J152" s="76">
        <f t="shared" si="13"/>
        <v>19.98</v>
      </c>
      <c r="K152" s="77">
        <v>5527</v>
      </c>
      <c r="L152" s="79" t="s">
        <v>64</v>
      </c>
      <c r="M152" s="74">
        <f t="shared" si="14"/>
        <v>0.55269999999999997</v>
      </c>
      <c r="N152" s="77">
        <v>4188</v>
      </c>
      <c r="O152" s="79" t="s">
        <v>64</v>
      </c>
      <c r="P152" s="74">
        <f t="shared" si="15"/>
        <v>0.41879999999999995</v>
      </c>
    </row>
    <row r="153" spans="2:16">
      <c r="B153" s="89">
        <v>55</v>
      </c>
      <c r="C153" s="79" t="s">
        <v>65</v>
      </c>
      <c r="D153" s="74">
        <f t="shared" si="12"/>
        <v>1.375</v>
      </c>
      <c r="E153" s="91">
        <v>30.15</v>
      </c>
      <c r="F153" s="92">
        <v>4.045E-2</v>
      </c>
      <c r="G153" s="88">
        <f t="shared" si="16"/>
        <v>30.190449999999998</v>
      </c>
      <c r="H153" s="77">
        <v>21.58</v>
      </c>
      <c r="I153" s="79" t="s">
        <v>66</v>
      </c>
      <c r="J153" s="76">
        <f t="shared" si="13"/>
        <v>21.58</v>
      </c>
      <c r="K153" s="77">
        <v>5981</v>
      </c>
      <c r="L153" s="79" t="s">
        <v>64</v>
      </c>
      <c r="M153" s="74">
        <f t="shared" si="14"/>
        <v>0.59809999999999997</v>
      </c>
      <c r="N153" s="77">
        <v>4257</v>
      </c>
      <c r="O153" s="79" t="s">
        <v>64</v>
      </c>
      <c r="P153" s="74">
        <f t="shared" si="15"/>
        <v>0.42569999999999997</v>
      </c>
    </row>
    <row r="154" spans="2:16">
      <c r="B154" s="89">
        <v>60</v>
      </c>
      <c r="C154" s="79" t="s">
        <v>65</v>
      </c>
      <c r="D154" s="74">
        <f t="shared" si="12"/>
        <v>1.5</v>
      </c>
      <c r="E154" s="91">
        <v>29.44</v>
      </c>
      <c r="F154" s="92">
        <v>3.755E-2</v>
      </c>
      <c r="G154" s="88">
        <f t="shared" si="16"/>
        <v>29.477550000000001</v>
      </c>
      <c r="H154" s="77">
        <v>23.22</v>
      </c>
      <c r="I154" s="79" t="s">
        <v>66</v>
      </c>
      <c r="J154" s="76">
        <f t="shared" si="13"/>
        <v>23.22</v>
      </c>
      <c r="K154" s="77">
        <v>6423</v>
      </c>
      <c r="L154" s="79" t="s">
        <v>64</v>
      </c>
      <c r="M154" s="74">
        <f t="shared" si="14"/>
        <v>0.64229999999999998</v>
      </c>
      <c r="N154" s="77">
        <v>4325</v>
      </c>
      <c r="O154" s="79" t="s">
        <v>64</v>
      </c>
      <c r="P154" s="74">
        <f t="shared" si="15"/>
        <v>0.4325</v>
      </c>
    </row>
    <row r="155" spans="2:16">
      <c r="B155" s="89">
        <v>65</v>
      </c>
      <c r="C155" s="79" t="s">
        <v>65</v>
      </c>
      <c r="D155" s="74">
        <f t="shared" si="12"/>
        <v>1.625</v>
      </c>
      <c r="E155" s="91">
        <v>28.73</v>
      </c>
      <c r="F155" s="92">
        <v>3.5049999999999998E-2</v>
      </c>
      <c r="G155" s="88">
        <f t="shared" si="16"/>
        <v>28.765049999999999</v>
      </c>
      <c r="H155" s="77">
        <v>24.9</v>
      </c>
      <c r="I155" s="79" t="s">
        <v>66</v>
      </c>
      <c r="J155" s="76">
        <f t="shared" si="13"/>
        <v>24.9</v>
      </c>
      <c r="K155" s="77">
        <v>6856</v>
      </c>
      <c r="L155" s="79" t="s">
        <v>64</v>
      </c>
      <c r="M155" s="74">
        <f t="shared" si="14"/>
        <v>0.68559999999999999</v>
      </c>
      <c r="N155" s="77">
        <v>4393</v>
      </c>
      <c r="O155" s="79" t="s">
        <v>64</v>
      </c>
      <c r="P155" s="74">
        <f t="shared" si="15"/>
        <v>0.43929999999999997</v>
      </c>
    </row>
    <row r="156" spans="2:16">
      <c r="B156" s="89">
        <v>70</v>
      </c>
      <c r="C156" s="79" t="s">
        <v>65</v>
      </c>
      <c r="D156" s="74">
        <f t="shared" si="12"/>
        <v>1.75</v>
      </c>
      <c r="E156" s="91">
        <v>28.05</v>
      </c>
      <c r="F156" s="92">
        <v>3.2890000000000003E-2</v>
      </c>
      <c r="G156" s="88">
        <f t="shared" si="16"/>
        <v>28.082889999999999</v>
      </c>
      <c r="H156" s="77">
        <v>26.62</v>
      </c>
      <c r="I156" s="79" t="s">
        <v>66</v>
      </c>
      <c r="J156" s="76">
        <f t="shared" si="13"/>
        <v>26.62</v>
      </c>
      <c r="K156" s="77">
        <v>7283</v>
      </c>
      <c r="L156" s="79" t="s">
        <v>64</v>
      </c>
      <c r="M156" s="74">
        <f t="shared" si="14"/>
        <v>0.72830000000000006</v>
      </c>
      <c r="N156" s="77">
        <v>4461</v>
      </c>
      <c r="O156" s="79" t="s">
        <v>64</v>
      </c>
      <c r="P156" s="74">
        <f t="shared" si="15"/>
        <v>0.44610000000000005</v>
      </c>
    </row>
    <row r="157" spans="2:16">
      <c r="B157" s="89">
        <v>80</v>
      </c>
      <c r="C157" s="79" t="s">
        <v>65</v>
      </c>
      <c r="D157" s="74">
        <f t="shared" si="12"/>
        <v>2</v>
      </c>
      <c r="E157" s="91">
        <v>26.78</v>
      </c>
      <c r="F157" s="92">
        <v>2.9319999999999999E-2</v>
      </c>
      <c r="G157" s="88">
        <f t="shared" si="16"/>
        <v>26.80932</v>
      </c>
      <c r="H157" s="77">
        <v>30.18</v>
      </c>
      <c r="I157" s="79" t="s">
        <v>66</v>
      </c>
      <c r="J157" s="76">
        <f t="shared" si="13"/>
        <v>30.18</v>
      </c>
      <c r="K157" s="77">
        <v>8870</v>
      </c>
      <c r="L157" s="79" t="s">
        <v>64</v>
      </c>
      <c r="M157" s="74">
        <f t="shared" si="14"/>
        <v>0.8869999999999999</v>
      </c>
      <c r="N157" s="77">
        <v>4598</v>
      </c>
      <c r="O157" s="79" t="s">
        <v>64</v>
      </c>
      <c r="P157" s="74">
        <f t="shared" si="15"/>
        <v>0.45979999999999999</v>
      </c>
    </row>
    <row r="158" spans="2:16">
      <c r="B158" s="89">
        <v>90</v>
      </c>
      <c r="C158" s="79" t="s">
        <v>65</v>
      </c>
      <c r="D158" s="74">
        <f t="shared" si="12"/>
        <v>2.25</v>
      </c>
      <c r="E158" s="91">
        <v>26.08</v>
      </c>
      <c r="F158" s="92">
        <v>2.648E-2</v>
      </c>
      <c r="G158" s="88">
        <f t="shared" si="16"/>
        <v>26.106479999999998</v>
      </c>
      <c r="H158" s="77">
        <v>33.880000000000003</v>
      </c>
      <c r="I158" s="79" t="s">
        <v>66</v>
      </c>
      <c r="J158" s="76">
        <f t="shared" si="13"/>
        <v>33.880000000000003</v>
      </c>
      <c r="K158" s="77">
        <v>1.03</v>
      </c>
      <c r="L158" s="78" t="s">
        <v>66</v>
      </c>
      <c r="M158" s="76">
        <f t="shared" ref="M158:M160" si="17">K158</f>
        <v>1.03</v>
      </c>
      <c r="N158" s="77">
        <v>4736</v>
      </c>
      <c r="O158" s="79" t="s">
        <v>64</v>
      </c>
      <c r="P158" s="74">
        <f t="shared" si="15"/>
        <v>0.47359999999999997</v>
      </c>
    </row>
    <row r="159" spans="2:16">
      <c r="B159" s="89">
        <v>100</v>
      </c>
      <c r="C159" s="79" t="s">
        <v>65</v>
      </c>
      <c r="D159" s="74">
        <f t="shared" si="12"/>
        <v>2.5</v>
      </c>
      <c r="E159" s="91">
        <v>25.11</v>
      </c>
      <c r="F159" s="92">
        <v>2.4170000000000001E-2</v>
      </c>
      <c r="G159" s="88">
        <f t="shared" si="16"/>
        <v>25.134170000000001</v>
      </c>
      <c r="H159" s="77">
        <v>37.700000000000003</v>
      </c>
      <c r="I159" s="79" t="s">
        <v>66</v>
      </c>
      <c r="J159" s="76">
        <f t="shared" si="13"/>
        <v>37.700000000000003</v>
      </c>
      <c r="K159" s="77">
        <v>1.1599999999999999</v>
      </c>
      <c r="L159" s="79" t="s">
        <v>66</v>
      </c>
      <c r="M159" s="76">
        <f t="shared" si="17"/>
        <v>1.1599999999999999</v>
      </c>
      <c r="N159" s="77">
        <v>4877</v>
      </c>
      <c r="O159" s="79" t="s">
        <v>64</v>
      </c>
      <c r="P159" s="74">
        <f t="shared" si="15"/>
        <v>0.48769999999999997</v>
      </c>
    </row>
    <row r="160" spans="2:16">
      <c r="B160" s="89">
        <v>110</v>
      </c>
      <c r="C160" s="79" t="s">
        <v>65</v>
      </c>
      <c r="D160" s="74">
        <f t="shared" si="12"/>
        <v>2.75</v>
      </c>
      <c r="E160" s="91">
        <v>24.16</v>
      </c>
      <c r="F160" s="92">
        <v>2.2249999999999999E-2</v>
      </c>
      <c r="G160" s="88">
        <f t="shared" si="16"/>
        <v>24.18225</v>
      </c>
      <c r="H160" s="77">
        <v>41.66</v>
      </c>
      <c r="I160" s="79" t="s">
        <v>66</v>
      </c>
      <c r="J160" s="76">
        <f t="shared" si="13"/>
        <v>41.66</v>
      </c>
      <c r="K160" s="77">
        <v>1.29</v>
      </c>
      <c r="L160" s="79" t="s">
        <v>66</v>
      </c>
      <c r="M160" s="76">
        <f t="shared" si="17"/>
        <v>1.29</v>
      </c>
      <c r="N160" s="77">
        <v>5022</v>
      </c>
      <c r="O160" s="79" t="s">
        <v>64</v>
      </c>
      <c r="P160" s="74">
        <f t="shared" si="15"/>
        <v>0.50219999999999998</v>
      </c>
    </row>
    <row r="161" spans="2:16">
      <c r="B161" s="89">
        <v>120</v>
      </c>
      <c r="C161" s="79" t="s">
        <v>65</v>
      </c>
      <c r="D161" s="74">
        <f t="shared" si="12"/>
        <v>3</v>
      </c>
      <c r="E161" s="91">
        <v>23.31</v>
      </c>
      <c r="F161" s="92">
        <v>2.0629999999999999E-2</v>
      </c>
      <c r="G161" s="88">
        <f t="shared" si="16"/>
        <v>23.330629999999999</v>
      </c>
      <c r="H161" s="77">
        <v>45.78</v>
      </c>
      <c r="I161" s="79" t="s">
        <v>66</v>
      </c>
      <c r="J161" s="76">
        <f t="shared" si="13"/>
        <v>45.78</v>
      </c>
      <c r="K161" s="77">
        <v>1.42</v>
      </c>
      <c r="L161" s="79" t="s">
        <v>66</v>
      </c>
      <c r="M161" s="76">
        <f t="shared" ref="M161:M208" si="18">K161</f>
        <v>1.42</v>
      </c>
      <c r="N161" s="77">
        <v>5170</v>
      </c>
      <c r="O161" s="79" t="s">
        <v>64</v>
      </c>
      <c r="P161" s="74">
        <f t="shared" si="15"/>
        <v>0.51700000000000002</v>
      </c>
    </row>
    <row r="162" spans="2:16">
      <c r="B162" s="89">
        <v>130</v>
      </c>
      <c r="C162" s="79" t="s">
        <v>65</v>
      </c>
      <c r="D162" s="74">
        <f t="shared" si="12"/>
        <v>3.25</v>
      </c>
      <c r="E162" s="91">
        <v>22.53</v>
      </c>
      <c r="F162" s="92">
        <v>1.924E-2</v>
      </c>
      <c r="G162" s="88">
        <f t="shared" si="16"/>
        <v>22.549240000000001</v>
      </c>
      <c r="H162" s="77">
        <v>50.04</v>
      </c>
      <c r="I162" s="79" t="s">
        <v>66</v>
      </c>
      <c r="J162" s="76">
        <f t="shared" si="13"/>
        <v>50.04</v>
      </c>
      <c r="K162" s="77">
        <v>1.54</v>
      </c>
      <c r="L162" s="79" t="s">
        <v>66</v>
      </c>
      <c r="M162" s="76">
        <f t="shared" si="18"/>
        <v>1.54</v>
      </c>
      <c r="N162" s="77">
        <v>5324</v>
      </c>
      <c r="O162" s="79" t="s">
        <v>64</v>
      </c>
      <c r="P162" s="74">
        <f t="shared" si="15"/>
        <v>0.53239999999999998</v>
      </c>
    </row>
    <row r="163" spans="2:16">
      <c r="B163" s="89">
        <v>140</v>
      </c>
      <c r="C163" s="79" t="s">
        <v>65</v>
      </c>
      <c r="D163" s="74">
        <f t="shared" si="12"/>
        <v>3.5</v>
      </c>
      <c r="E163" s="91">
        <v>21.83</v>
      </c>
      <c r="F163" s="92">
        <v>1.8030000000000001E-2</v>
      </c>
      <c r="G163" s="88">
        <f t="shared" si="16"/>
        <v>21.848029999999998</v>
      </c>
      <c r="H163" s="77">
        <v>54.45</v>
      </c>
      <c r="I163" s="79" t="s">
        <v>66</v>
      </c>
      <c r="J163" s="76">
        <f t="shared" si="13"/>
        <v>54.45</v>
      </c>
      <c r="K163" s="77">
        <v>1.67</v>
      </c>
      <c r="L163" s="79" t="s">
        <v>66</v>
      </c>
      <c r="M163" s="76">
        <f t="shared" si="18"/>
        <v>1.67</v>
      </c>
      <c r="N163" s="77">
        <v>5483</v>
      </c>
      <c r="O163" s="79" t="s">
        <v>64</v>
      </c>
      <c r="P163" s="74">
        <f t="shared" si="15"/>
        <v>0.54830000000000001</v>
      </c>
    </row>
    <row r="164" spans="2:16">
      <c r="B164" s="89">
        <v>150</v>
      </c>
      <c r="C164" s="79" t="s">
        <v>65</v>
      </c>
      <c r="D164" s="74">
        <f t="shared" si="12"/>
        <v>3.75</v>
      </c>
      <c r="E164" s="91">
        <v>21.18</v>
      </c>
      <c r="F164" s="92">
        <v>1.6979999999999999E-2</v>
      </c>
      <c r="G164" s="88">
        <f t="shared" si="16"/>
        <v>21.19698</v>
      </c>
      <c r="H164" s="77">
        <v>58.99</v>
      </c>
      <c r="I164" s="79" t="s">
        <v>66</v>
      </c>
      <c r="J164" s="76">
        <f t="shared" si="13"/>
        <v>58.99</v>
      </c>
      <c r="K164" s="77">
        <v>1.79</v>
      </c>
      <c r="L164" s="79" t="s">
        <v>66</v>
      </c>
      <c r="M164" s="76">
        <f t="shared" si="18"/>
        <v>1.79</v>
      </c>
      <c r="N164" s="77">
        <v>5646</v>
      </c>
      <c r="O164" s="79" t="s">
        <v>64</v>
      </c>
      <c r="P164" s="74">
        <f t="shared" si="15"/>
        <v>0.56459999999999999</v>
      </c>
    </row>
    <row r="165" spans="2:16">
      <c r="B165" s="89">
        <v>160</v>
      </c>
      <c r="C165" s="79" t="s">
        <v>65</v>
      </c>
      <c r="D165" s="74">
        <f t="shared" si="12"/>
        <v>4</v>
      </c>
      <c r="E165" s="91">
        <v>20.59</v>
      </c>
      <c r="F165" s="92">
        <v>1.6049999999999998E-2</v>
      </c>
      <c r="G165" s="88">
        <f t="shared" si="16"/>
        <v>20.60605</v>
      </c>
      <c r="H165" s="77">
        <v>63.67</v>
      </c>
      <c r="I165" s="79" t="s">
        <v>66</v>
      </c>
      <c r="J165" s="76">
        <f t="shared" si="13"/>
        <v>63.67</v>
      </c>
      <c r="K165" s="77">
        <v>1.91</v>
      </c>
      <c r="L165" s="79" t="s">
        <v>66</v>
      </c>
      <c r="M165" s="76">
        <f t="shared" si="18"/>
        <v>1.91</v>
      </c>
      <c r="N165" s="77">
        <v>5815</v>
      </c>
      <c r="O165" s="79" t="s">
        <v>64</v>
      </c>
      <c r="P165" s="74">
        <f t="shared" si="15"/>
        <v>0.58150000000000002</v>
      </c>
    </row>
    <row r="166" spans="2:16">
      <c r="B166" s="89">
        <v>170</v>
      </c>
      <c r="C166" s="79" t="s">
        <v>65</v>
      </c>
      <c r="D166" s="74">
        <f t="shared" si="12"/>
        <v>4.25</v>
      </c>
      <c r="E166" s="91">
        <v>20.03</v>
      </c>
      <c r="F166" s="92">
        <v>1.5219999999999999E-2</v>
      </c>
      <c r="G166" s="88">
        <f t="shared" si="16"/>
        <v>20.04522</v>
      </c>
      <c r="H166" s="77">
        <v>68.48</v>
      </c>
      <c r="I166" s="79" t="s">
        <v>66</v>
      </c>
      <c r="J166" s="76">
        <f t="shared" si="13"/>
        <v>68.48</v>
      </c>
      <c r="K166" s="77">
        <v>2.02</v>
      </c>
      <c r="L166" s="79" t="s">
        <v>66</v>
      </c>
      <c r="M166" s="76">
        <f t="shared" si="18"/>
        <v>2.02</v>
      </c>
      <c r="N166" s="77">
        <v>5988</v>
      </c>
      <c r="O166" s="79" t="s">
        <v>64</v>
      </c>
      <c r="P166" s="74">
        <f t="shared" si="15"/>
        <v>0.5988</v>
      </c>
    </row>
    <row r="167" spans="2:16">
      <c r="B167" s="89">
        <v>180</v>
      </c>
      <c r="C167" s="79" t="s">
        <v>65</v>
      </c>
      <c r="D167" s="74">
        <f t="shared" si="12"/>
        <v>4.5</v>
      </c>
      <c r="E167" s="91">
        <v>19.52</v>
      </c>
      <c r="F167" s="92">
        <v>1.447E-2</v>
      </c>
      <c r="G167" s="88">
        <f t="shared" si="16"/>
        <v>19.534469999999999</v>
      </c>
      <c r="H167" s="77">
        <v>73.42</v>
      </c>
      <c r="I167" s="79" t="s">
        <v>66</v>
      </c>
      <c r="J167" s="76">
        <f t="shared" si="13"/>
        <v>73.42</v>
      </c>
      <c r="K167" s="77">
        <v>2.14</v>
      </c>
      <c r="L167" s="79" t="s">
        <v>66</v>
      </c>
      <c r="M167" s="76">
        <f t="shared" si="18"/>
        <v>2.14</v>
      </c>
      <c r="N167" s="77">
        <v>6167</v>
      </c>
      <c r="O167" s="79" t="s">
        <v>64</v>
      </c>
      <c r="P167" s="74">
        <f t="shared" si="15"/>
        <v>0.61670000000000003</v>
      </c>
    </row>
    <row r="168" spans="2:16">
      <c r="B168" s="89">
        <v>200</v>
      </c>
      <c r="C168" s="79" t="s">
        <v>65</v>
      </c>
      <c r="D168" s="74">
        <f t="shared" si="12"/>
        <v>5</v>
      </c>
      <c r="E168" s="91">
        <v>18.579999999999998</v>
      </c>
      <c r="F168" s="92">
        <v>1.319E-2</v>
      </c>
      <c r="G168" s="88">
        <f t="shared" si="16"/>
        <v>18.59319</v>
      </c>
      <c r="H168" s="77">
        <v>83.68</v>
      </c>
      <c r="I168" s="79" t="s">
        <v>66</v>
      </c>
      <c r="J168" s="76">
        <f t="shared" si="13"/>
        <v>83.68</v>
      </c>
      <c r="K168" s="77">
        <v>2.59</v>
      </c>
      <c r="L168" s="79" t="s">
        <v>66</v>
      </c>
      <c r="M168" s="76">
        <f t="shared" si="18"/>
        <v>2.59</v>
      </c>
      <c r="N168" s="77">
        <v>6539</v>
      </c>
      <c r="O168" s="79" t="s">
        <v>64</v>
      </c>
      <c r="P168" s="74">
        <f t="shared" si="15"/>
        <v>0.65389999999999993</v>
      </c>
    </row>
    <row r="169" spans="2:16">
      <c r="B169" s="89">
        <v>225</v>
      </c>
      <c r="C169" s="79" t="s">
        <v>65</v>
      </c>
      <c r="D169" s="74">
        <f t="shared" si="12"/>
        <v>5.625</v>
      </c>
      <c r="E169" s="91">
        <v>17.559999999999999</v>
      </c>
      <c r="F169" s="92">
        <v>1.1900000000000001E-2</v>
      </c>
      <c r="G169" s="88">
        <f t="shared" si="16"/>
        <v>17.571899999999999</v>
      </c>
      <c r="H169" s="77">
        <v>97.21</v>
      </c>
      <c r="I169" s="79" t="s">
        <v>66</v>
      </c>
      <c r="J169" s="76">
        <f t="shared" si="13"/>
        <v>97.21</v>
      </c>
      <c r="K169" s="77">
        <v>3.22</v>
      </c>
      <c r="L169" s="79" t="s">
        <v>66</v>
      </c>
      <c r="M169" s="76">
        <f t="shared" si="18"/>
        <v>3.22</v>
      </c>
      <c r="N169" s="77">
        <v>7032</v>
      </c>
      <c r="O169" s="79" t="s">
        <v>64</v>
      </c>
      <c r="P169" s="74">
        <f t="shared" si="15"/>
        <v>0.70320000000000005</v>
      </c>
    </row>
    <row r="170" spans="2:16">
      <c r="B170" s="89">
        <v>250</v>
      </c>
      <c r="C170" s="79" t="s">
        <v>65</v>
      </c>
      <c r="D170" s="74">
        <f t="shared" si="12"/>
        <v>6.25</v>
      </c>
      <c r="E170" s="91">
        <v>16.66</v>
      </c>
      <c r="F170" s="92">
        <v>1.0840000000000001E-2</v>
      </c>
      <c r="G170" s="88">
        <f t="shared" si="16"/>
        <v>16.670840000000002</v>
      </c>
      <c r="H170" s="77">
        <v>111.49</v>
      </c>
      <c r="I170" s="79" t="s">
        <v>66</v>
      </c>
      <c r="J170" s="76">
        <f t="shared" si="13"/>
        <v>111.49</v>
      </c>
      <c r="K170" s="77">
        <v>3.8</v>
      </c>
      <c r="L170" s="79" t="s">
        <v>66</v>
      </c>
      <c r="M170" s="76">
        <f t="shared" si="18"/>
        <v>3.8</v>
      </c>
      <c r="N170" s="77">
        <v>7555</v>
      </c>
      <c r="O170" s="79" t="s">
        <v>64</v>
      </c>
      <c r="P170" s="74">
        <f t="shared" si="15"/>
        <v>0.75549999999999995</v>
      </c>
    </row>
    <row r="171" spans="2:16">
      <c r="B171" s="89">
        <v>275</v>
      </c>
      <c r="C171" s="79" t="s">
        <v>65</v>
      </c>
      <c r="D171" s="74">
        <f t="shared" ref="D171:D184" si="19">B171/$C$5</f>
        <v>6.875</v>
      </c>
      <c r="E171" s="91">
        <v>15.87</v>
      </c>
      <c r="F171" s="92">
        <v>9.9670000000000002E-3</v>
      </c>
      <c r="G171" s="88">
        <f t="shared" si="16"/>
        <v>15.879966999999999</v>
      </c>
      <c r="H171" s="77">
        <v>126.52</v>
      </c>
      <c r="I171" s="79" t="s">
        <v>66</v>
      </c>
      <c r="J171" s="76">
        <f t="shared" si="13"/>
        <v>126.52</v>
      </c>
      <c r="K171" s="77">
        <v>4.3600000000000003</v>
      </c>
      <c r="L171" s="79" t="s">
        <v>66</v>
      </c>
      <c r="M171" s="76">
        <f t="shared" si="18"/>
        <v>4.3600000000000003</v>
      </c>
      <c r="N171" s="77">
        <v>8107</v>
      </c>
      <c r="O171" s="79" t="s">
        <v>64</v>
      </c>
      <c r="P171" s="74">
        <f t="shared" si="15"/>
        <v>0.81069999999999998</v>
      </c>
    </row>
    <row r="172" spans="2:16">
      <c r="B172" s="89">
        <v>300</v>
      </c>
      <c r="C172" s="79" t="s">
        <v>65</v>
      </c>
      <c r="D172" s="74">
        <f t="shared" si="19"/>
        <v>7.5</v>
      </c>
      <c r="E172" s="91">
        <v>15.15</v>
      </c>
      <c r="F172" s="92">
        <v>9.2289999999999994E-3</v>
      </c>
      <c r="G172" s="88">
        <f t="shared" si="16"/>
        <v>15.159229</v>
      </c>
      <c r="H172" s="77">
        <v>142.27000000000001</v>
      </c>
      <c r="I172" s="79" t="s">
        <v>66</v>
      </c>
      <c r="J172" s="76">
        <f t="shared" ref="J172:J185" si="20">H172</f>
        <v>142.27000000000001</v>
      </c>
      <c r="K172" s="77">
        <v>4.9000000000000004</v>
      </c>
      <c r="L172" s="79" t="s">
        <v>66</v>
      </c>
      <c r="M172" s="76">
        <f t="shared" si="18"/>
        <v>4.9000000000000004</v>
      </c>
      <c r="N172" s="77">
        <v>8686</v>
      </c>
      <c r="O172" s="79" t="s">
        <v>64</v>
      </c>
      <c r="P172" s="74">
        <f t="shared" si="15"/>
        <v>0.86860000000000004</v>
      </c>
    </row>
    <row r="173" spans="2:16">
      <c r="B173" s="89">
        <v>325</v>
      </c>
      <c r="C173" s="79" t="s">
        <v>65</v>
      </c>
      <c r="D173" s="74">
        <f t="shared" si="19"/>
        <v>8.125</v>
      </c>
      <c r="E173" s="91">
        <v>14.5</v>
      </c>
      <c r="F173" s="92">
        <v>8.5979999999999997E-3</v>
      </c>
      <c r="G173" s="88">
        <f t="shared" si="16"/>
        <v>14.508597999999999</v>
      </c>
      <c r="H173" s="77">
        <v>158.75</v>
      </c>
      <c r="I173" s="79" t="s">
        <v>66</v>
      </c>
      <c r="J173" s="76">
        <f t="shared" si="20"/>
        <v>158.75</v>
      </c>
      <c r="K173" s="77">
        <v>5.43</v>
      </c>
      <c r="L173" s="79" t="s">
        <v>66</v>
      </c>
      <c r="M173" s="76">
        <f t="shared" si="18"/>
        <v>5.43</v>
      </c>
      <c r="N173" s="77">
        <v>9292</v>
      </c>
      <c r="O173" s="79" t="s">
        <v>64</v>
      </c>
      <c r="P173" s="74">
        <f t="shared" si="15"/>
        <v>0.92920000000000003</v>
      </c>
    </row>
    <row r="174" spans="2:16">
      <c r="B174" s="89">
        <v>350</v>
      </c>
      <c r="C174" s="79" t="s">
        <v>65</v>
      </c>
      <c r="D174" s="74">
        <f t="shared" si="19"/>
        <v>8.75</v>
      </c>
      <c r="E174" s="91">
        <v>13.91</v>
      </c>
      <c r="F174" s="92">
        <v>8.0510000000000009E-3</v>
      </c>
      <c r="G174" s="88">
        <f t="shared" si="16"/>
        <v>13.918051</v>
      </c>
      <c r="H174" s="77">
        <v>175.95</v>
      </c>
      <c r="I174" s="79" t="s">
        <v>66</v>
      </c>
      <c r="J174" s="76">
        <f t="shared" si="20"/>
        <v>175.95</v>
      </c>
      <c r="K174" s="77">
        <v>5.95</v>
      </c>
      <c r="L174" s="79" t="s">
        <v>66</v>
      </c>
      <c r="M174" s="76">
        <f t="shared" si="18"/>
        <v>5.95</v>
      </c>
      <c r="N174" s="77">
        <v>9925</v>
      </c>
      <c r="O174" s="79" t="s">
        <v>64</v>
      </c>
      <c r="P174" s="74">
        <f t="shared" si="15"/>
        <v>0.99250000000000005</v>
      </c>
    </row>
    <row r="175" spans="2:16">
      <c r="B175" s="89">
        <v>375</v>
      </c>
      <c r="C175" s="79" t="s">
        <v>65</v>
      </c>
      <c r="D175" s="74">
        <f t="shared" si="19"/>
        <v>9.375</v>
      </c>
      <c r="E175" s="91">
        <v>13.37</v>
      </c>
      <c r="F175" s="92">
        <v>7.5729999999999999E-3</v>
      </c>
      <c r="G175" s="88">
        <f t="shared" si="16"/>
        <v>13.377573</v>
      </c>
      <c r="H175" s="77">
        <v>193.86</v>
      </c>
      <c r="I175" s="79" t="s">
        <v>66</v>
      </c>
      <c r="J175" s="76">
        <f t="shared" si="20"/>
        <v>193.86</v>
      </c>
      <c r="K175" s="77">
        <v>6.47</v>
      </c>
      <c r="L175" s="79" t="s">
        <v>66</v>
      </c>
      <c r="M175" s="76">
        <f t="shared" si="18"/>
        <v>6.47</v>
      </c>
      <c r="N175" s="77">
        <v>1.06</v>
      </c>
      <c r="O175" s="78" t="s">
        <v>66</v>
      </c>
      <c r="P175" s="76">
        <f t="shared" ref="P175:P228" si="21">N175</f>
        <v>1.06</v>
      </c>
    </row>
    <row r="176" spans="2:16">
      <c r="B176" s="89">
        <v>400</v>
      </c>
      <c r="C176" s="79" t="s">
        <v>65</v>
      </c>
      <c r="D176" s="74">
        <f t="shared" si="19"/>
        <v>10</v>
      </c>
      <c r="E176" s="91">
        <v>12.87</v>
      </c>
      <c r="F176" s="92">
        <v>7.1520000000000004E-3</v>
      </c>
      <c r="G176" s="88">
        <f t="shared" si="16"/>
        <v>12.877151999999999</v>
      </c>
      <c r="H176" s="77">
        <v>212.49</v>
      </c>
      <c r="I176" s="79" t="s">
        <v>66</v>
      </c>
      <c r="J176" s="76">
        <f t="shared" si="20"/>
        <v>212.49</v>
      </c>
      <c r="K176" s="77">
        <v>6.99</v>
      </c>
      <c r="L176" s="79" t="s">
        <v>66</v>
      </c>
      <c r="M176" s="76">
        <f t="shared" si="18"/>
        <v>6.99</v>
      </c>
      <c r="N176" s="77">
        <v>1.1299999999999999</v>
      </c>
      <c r="O176" s="79" t="s">
        <v>66</v>
      </c>
      <c r="P176" s="76">
        <f t="shared" si="21"/>
        <v>1.1299999999999999</v>
      </c>
    </row>
    <row r="177" spans="1:16">
      <c r="A177" s="4"/>
      <c r="B177" s="89">
        <v>450</v>
      </c>
      <c r="C177" s="79" t="s">
        <v>65</v>
      </c>
      <c r="D177" s="74">
        <f t="shared" si="19"/>
        <v>11.25</v>
      </c>
      <c r="E177" s="91">
        <v>11.98</v>
      </c>
      <c r="F177" s="92">
        <v>6.4400000000000004E-3</v>
      </c>
      <c r="G177" s="88">
        <f t="shared" si="16"/>
        <v>11.98644</v>
      </c>
      <c r="H177" s="77">
        <v>251.84</v>
      </c>
      <c r="I177" s="79" t="s">
        <v>66</v>
      </c>
      <c r="J177" s="76">
        <f t="shared" si="20"/>
        <v>251.84</v>
      </c>
      <c r="K177" s="77">
        <v>8.94</v>
      </c>
      <c r="L177" s="79" t="s">
        <v>66</v>
      </c>
      <c r="M177" s="76">
        <f t="shared" si="18"/>
        <v>8.94</v>
      </c>
      <c r="N177" s="77">
        <v>1.27</v>
      </c>
      <c r="O177" s="79" t="s">
        <v>66</v>
      </c>
      <c r="P177" s="76">
        <f t="shared" si="21"/>
        <v>1.27</v>
      </c>
    </row>
    <row r="178" spans="1:16">
      <c r="B178" s="77">
        <v>500</v>
      </c>
      <c r="C178" s="79" t="s">
        <v>65</v>
      </c>
      <c r="D178" s="74">
        <f t="shared" si="19"/>
        <v>12.5</v>
      </c>
      <c r="E178" s="91">
        <v>11.2</v>
      </c>
      <c r="F178" s="92">
        <v>5.8640000000000003E-3</v>
      </c>
      <c r="G178" s="88">
        <f t="shared" si="16"/>
        <v>11.205864</v>
      </c>
      <c r="H178" s="77">
        <v>294.02999999999997</v>
      </c>
      <c r="I178" s="79" t="s">
        <v>66</v>
      </c>
      <c r="J178" s="76">
        <f t="shared" si="20"/>
        <v>294.02999999999997</v>
      </c>
      <c r="K178" s="77">
        <v>10.75</v>
      </c>
      <c r="L178" s="79" t="s">
        <v>66</v>
      </c>
      <c r="M178" s="76">
        <f t="shared" si="18"/>
        <v>10.75</v>
      </c>
      <c r="N178" s="77">
        <v>1.42</v>
      </c>
      <c r="O178" s="79" t="s">
        <v>66</v>
      </c>
      <c r="P178" s="76">
        <f t="shared" si="21"/>
        <v>1.42</v>
      </c>
    </row>
    <row r="179" spans="1:16">
      <c r="B179" s="89">
        <v>550</v>
      </c>
      <c r="C179" s="90" t="s">
        <v>65</v>
      </c>
      <c r="D179" s="74">
        <f t="shared" si="19"/>
        <v>13.75</v>
      </c>
      <c r="E179" s="91">
        <v>10.53</v>
      </c>
      <c r="F179" s="92">
        <v>5.3860000000000002E-3</v>
      </c>
      <c r="G179" s="88">
        <f t="shared" si="16"/>
        <v>10.535385999999999</v>
      </c>
      <c r="H179" s="77">
        <v>339.03</v>
      </c>
      <c r="I179" s="79" t="s">
        <v>66</v>
      </c>
      <c r="J179" s="76">
        <f t="shared" si="20"/>
        <v>339.03</v>
      </c>
      <c r="K179" s="77">
        <v>12.5</v>
      </c>
      <c r="L179" s="79" t="s">
        <v>66</v>
      </c>
      <c r="M179" s="76">
        <f t="shared" si="18"/>
        <v>12.5</v>
      </c>
      <c r="N179" s="77">
        <v>1.59</v>
      </c>
      <c r="O179" s="79" t="s">
        <v>66</v>
      </c>
      <c r="P179" s="76">
        <f t="shared" si="21"/>
        <v>1.59</v>
      </c>
    </row>
    <row r="180" spans="1:16">
      <c r="B180" s="89">
        <v>600</v>
      </c>
      <c r="C180" s="90" t="s">
        <v>65</v>
      </c>
      <c r="D180" s="74">
        <f t="shared" si="19"/>
        <v>15</v>
      </c>
      <c r="E180" s="91">
        <v>9.9260000000000002</v>
      </c>
      <c r="F180" s="92">
        <v>4.9829999999999996E-3</v>
      </c>
      <c r="G180" s="88">
        <f t="shared" si="16"/>
        <v>9.9309829999999994</v>
      </c>
      <c r="H180" s="77">
        <v>386.84</v>
      </c>
      <c r="I180" s="79" t="s">
        <v>66</v>
      </c>
      <c r="J180" s="76">
        <f t="shared" si="20"/>
        <v>386.84</v>
      </c>
      <c r="K180" s="77">
        <v>14.21</v>
      </c>
      <c r="L180" s="79" t="s">
        <v>66</v>
      </c>
      <c r="M180" s="76">
        <f t="shared" si="18"/>
        <v>14.21</v>
      </c>
      <c r="N180" s="77">
        <v>1.76</v>
      </c>
      <c r="O180" s="79" t="s">
        <v>66</v>
      </c>
      <c r="P180" s="76">
        <f t="shared" si="21"/>
        <v>1.76</v>
      </c>
    </row>
    <row r="181" spans="1:16">
      <c r="B181" s="89">
        <v>650</v>
      </c>
      <c r="C181" s="90" t="s">
        <v>65</v>
      </c>
      <c r="D181" s="74">
        <f t="shared" si="19"/>
        <v>16.25</v>
      </c>
      <c r="E181" s="91">
        <v>9.3930000000000007</v>
      </c>
      <c r="F181" s="92">
        <v>4.6389999999999999E-3</v>
      </c>
      <c r="G181" s="88">
        <f t="shared" si="16"/>
        <v>9.3976389999999999</v>
      </c>
      <c r="H181" s="77">
        <v>437.45</v>
      </c>
      <c r="I181" s="79" t="s">
        <v>66</v>
      </c>
      <c r="J181" s="76">
        <f t="shared" si="20"/>
        <v>437.45</v>
      </c>
      <c r="K181" s="77">
        <v>15.92</v>
      </c>
      <c r="L181" s="79" t="s">
        <v>66</v>
      </c>
      <c r="M181" s="76">
        <f t="shared" si="18"/>
        <v>15.92</v>
      </c>
      <c r="N181" s="77">
        <v>1.94</v>
      </c>
      <c r="O181" s="79" t="s">
        <v>66</v>
      </c>
      <c r="P181" s="76">
        <f t="shared" si="21"/>
        <v>1.94</v>
      </c>
    </row>
    <row r="182" spans="1:16">
      <c r="B182" s="89">
        <v>700</v>
      </c>
      <c r="C182" s="90" t="s">
        <v>65</v>
      </c>
      <c r="D182" s="74">
        <f t="shared" si="19"/>
        <v>17.5</v>
      </c>
      <c r="E182" s="91">
        <v>8.9169999999999998</v>
      </c>
      <c r="F182" s="92">
        <v>4.3420000000000004E-3</v>
      </c>
      <c r="G182" s="88">
        <f t="shared" si="16"/>
        <v>8.9213419999999992</v>
      </c>
      <c r="H182" s="77">
        <v>490.85</v>
      </c>
      <c r="I182" s="79" t="s">
        <v>66</v>
      </c>
      <c r="J182" s="76">
        <f t="shared" si="20"/>
        <v>490.85</v>
      </c>
      <c r="K182" s="77">
        <v>17.62</v>
      </c>
      <c r="L182" s="79" t="s">
        <v>66</v>
      </c>
      <c r="M182" s="76">
        <f t="shared" si="18"/>
        <v>17.62</v>
      </c>
      <c r="N182" s="77">
        <v>2.13</v>
      </c>
      <c r="O182" s="79" t="s">
        <v>66</v>
      </c>
      <c r="P182" s="76">
        <f t="shared" si="21"/>
        <v>2.13</v>
      </c>
    </row>
    <row r="183" spans="1:16">
      <c r="B183" s="89">
        <v>800</v>
      </c>
      <c r="C183" s="90" t="s">
        <v>65</v>
      </c>
      <c r="D183" s="74">
        <f t="shared" si="19"/>
        <v>20</v>
      </c>
      <c r="E183" s="91">
        <v>8.1069999999999993</v>
      </c>
      <c r="F183" s="92">
        <v>3.852E-3</v>
      </c>
      <c r="G183" s="88">
        <f t="shared" si="16"/>
        <v>8.1108519999999995</v>
      </c>
      <c r="H183" s="77">
        <v>605.83000000000004</v>
      </c>
      <c r="I183" s="79" t="s">
        <v>66</v>
      </c>
      <c r="J183" s="76">
        <f t="shared" si="20"/>
        <v>605.83000000000004</v>
      </c>
      <c r="K183" s="77">
        <v>23.99</v>
      </c>
      <c r="L183" s="79" t="s">
        <v>66</v>
      </c>
      <c r="M183" s="76">
        <f t="shared" si="18"/>
        <v>23.99</v>
      </c>
      <c r="N183" s="77">
        <v>2.54</v>
      </c>
      <c r="O183" s="79" t="s">
        <v>66</v>
      </c>
      <c r="P183" s="76">
        <f t="shared" si="21"/>
        <v>2.54</v>
      </c>
    </row>
    <row r="184" spans="1:16">
      <c r="B184" s="89">
        <v>900</v>
      </c>
      <c r="C184" s="90" t="s">
        <v>65</v>
      </c>
      <c r="D184" s="74">
        <f t="shared" si="19"/>
        <v>22.5</v>
      </c>
      <c r="E184" s="91">
        <v>7.4470000000000001</v>
      </c>
      <c r="F184" s="92">
        <v>3.4659999999999999E-3</v>
      </c>
      <c r="G184" s="88">
        <f t="shared" si="16"/>
        <v>7.4504660000000005</v>
      </c>
      <c r="H184" s="77">
        <v>731.64</v>
      </c>
      <c r="I184" s="79" t="s">
        <v>66</v>
      </c>
      <c r="J184" s="76">
        <f t="shared" si="20"/>
        <v>731.64</v>
      </c>
      <c r="K184" s="77">
        <v>29.88</v>
      </c>
      <c r="L184" s="79" t="s">
        <v>66</v>
      </c>
      <c r="M184" s="76">
        <f t="shared" si="18"/>
        <v>29.88</v>
      </c>
      <c r="N184" s="77">
        <v>2.99</v>
      </c>
      <c r="O184" s="79" t="s">
        <v>66</v>
      </c>
      <c r="P184" s="76">
        <f t="shared" si="21"/>
        <v>2.99</v>
      </c>
    </row>
    <row r="185" spans="1:16">
      <c r="B185" s="89">
        <v>1</v>
      </c>
      <c r="C185" s="93" t="s">
        <v>67</v>
      </c>
      <c r="D185" s="74">
        <f t="shared" ref="D185:D228" si="22">B185*1000/$C$5</f>
        <v>25</v>
      </c>
      <c r="E185" s="91">
        <v>6.9059999999999997</v>
      </c>
      <c r="F185" s="92">
        <v>3.153E-3</v>
      </c>
      <c r="G185" s="88">
        <f t="shared" si="16"/>
        <v>6.9091529999999999</v>
      </c>
      <c r="H185" s="77">
        <v>867.94</v>
      </c>
      <c r="I185" s="79" t="s">
        <v>66</v>
      </c>
      <c r="J185" s="76">
        <f t="shared" si="20"/>
        <v>867.94</v>
      </c>
      <c r="K185" s="77">
        <v>35.57</v>
      </c>
      <c r="L185" s="79" t="s">
        <v>66</v>
      </c>
      <c r="M185" s="76">
        <f t="shared" si="18"/>
        <v>35.57</v>
      </c>
      <c r="N185" s="77">
        <v>3.47</v>
      </c>
      <c r="O185" s="79" t="s">
        <v>66</v>
      </c>
      <c r="P185" s="76">
        <f t="shared" si="21"/>
        <v>3.47</v>
      </c>
    </row>
    <row r="186" spans="1:16">
      <c r="B186" s="89">
        <v>1.1000000000000001</v>
      </c>
      <c r="C186" s="90" t="s">
        <v>67</v>
      </c>
      <c r="D186" s="74">
        <f t="shared" si="22"/>
        <v>27.5</v>
      </c>
      <c r="E186" s="91">
        <v>6.4580000000000002</v>
      </c>
      <c r="F186" s="92">
        <v>2.8939999999999999E-3</v>
      </c>
      <c r="G186" s="88">
        <f t="shared" si="16"/>
        <v>6.4608940000000006</v>
      </c>
      <c r="H186" s="77">
        <v>1.01</v>
      </c>
      <c r="I186" s="78" t="s">
        <v>12</v>
      </c>
      <c r="J186" s="80">
        <f t="shared" ref="J186:J190" si="23">H186*1000</f>
        <v>1010</v>
      </c>
      <c r="K186" s="77">
        <v>41.16</v>
      </c>
      <c r="L186" s="79" t="s">
        <v>66</v>
      </c>
      <c r="M186" s="76">
        <f t="shared" si="18"/>
        <v>41.16</v>
      </c>
      <c r="N186" s="77">
        <v>3.98</v>
      </c>
      <c r="O186" s="79" t="s">
        <v>66</v>
      </c>
      <c r="P186" s="76">
        <f t="shared" si="21"/>
        <v>3.98</v>
      </c>
    </row>
    <row r="187" spans="1:16">
      <c r="B187" s="89">
        <v>1.2</v>
      </c>
      <c r="C187" s="90" t="s">
        <v>67</v>
      </c>
      <c r="D187" s="74">
        <f t="shared" si="22"/>
        <v>30</v>
      </c>
      <c r="E187" s="91">
        <v>6.0860000000000003</v>
      </c>
      <c r="F187" s="92">
        <v>2.676E-3</v>
      </c>
      <c r="G187" s="88">
        <f t="shared" si="16"/>
        <v>6.0886760000000004</v>
      </c>
      <c r="H187" s="77">
        <v>1.17</v>
      </c>
      <c r="I187" s="79" t="s">
        <v>12</v>
      </c>
      <c r="J187" s="80">
        <f t="shared" si="23"/>
        <v>1170</v>
      </c>
      <c r="K187" s="77">
        <v>46.71</v>
      </c>
      <c r="L187" s="79" t="s">
        <v>66</v>
      </c>
      <c r="M187" s="76">
        <f t="shared" si="18"/>
        <v>46.71</v>
      </c>
      <c r="N187" s="77">
        <v>4.5199999999999996</v>
      </c>
      <c r="O187" s="79" t="s">
        <v>66</v>
      </c>
      <c r="P187" s="76">
        <f t="shared" si="21"/>
        <v>4.5199999999999996</v>
      </c>
    </row>
    <row r="188" spans="1:16">
      <c r="B188" s="89">
        <v>1.3</v>
      </c>
      <c r="C188" s="90" t="s">
        <v>67</v>
      </c>
      <c r="D188" s="74">
        <f t="shared" si="22"/>
        <v>32.5</v>
      </c>
      <c r="E188" s="91">
        <v>5.7350000000000003</v>
      </c>
      <c r="F188" s="92">
        <v>2.49E-3</v>
      </c>
      <c r="G188" s="88">
        <f t="shared" si="16"/>
        <v>5.7374900000000002</v>
      </c>
      <c r="H188" s="77">
        <v>1.34</v>
      </c>
      <c r="I188" s="79" t="s">
        <v>12</v>
      </c>
      <c r="J188" s="80">
        <f t="shared" si="23"/>
        <v>1340</v>
      </c>
      <c r="K188" s="77">
        <v>52.25</v>
      </c>
      <c r="L188" s="79" t="s">
        <v>66</v>
      </c>
      <c r="M188" s="76">
        <f t="shared" si="18"/>
        <v>52.25</v>
      </c>
      <c r="N188" s="77">
        <v>5.09</v>
      </c>
      <c r="O188" s="79" t="s">
        <v>66</v>
      </c>
      <c r="P188" s="76">
        <f t="shared" si="21"/>
        <v>5.09</v>
      </c>
    </row>
    <row r="189" spans="1:16">
      <c r="B189" s="89">
        <v>1.4</v>
      </c>
      <c r="C189" s="90" t="s">
        <v>67</v>
      </c>
      <c r="D189" s="74">
        <f t="shared" si="22"/>
        <v>35</v>
      </c>
      <c r="E189" s="91">
        <v>5.4279999999999999</v>
      </c>
      <c r="F189" s="92">
        <v>2.3289999999999999E-3</v>
      </c>
      <c r="G189" s="88">
        <f t="shared" si="16"/>
        <v>5.4303289999999995</v>
      </c>
      <c r="H189" s="77">
        <v>1.51</v>
      </c>
      <c r="I189" s="79" t="s">
        <v>12</v>
      </c>
      <c r="J189" s="80">
        <f t="shared" si="23"/>
        <v>1510</v>
      </c>
      <c r="K189" s="77">
        <v>57.84</v>
      </c>
      <c r="L189" s="79" t="s">
        <v>66</v>
      </c>
      <c r="M189" s="76">
        <f t="shared" si="18"/>
        <v>57.84</v>
      </c>
      <c r="N189" s="77">
        <v>5.69</v>
      </c>
      <c r="O189" s="79" t="s">
        <v>66</v>
      </c>
      <c r="P189" s="76">
        <f t="shared" si="21"/>
        <v>5.69</v>
      </c>
    </row>
    <row r="190" spans="1:16">
      <c r="B190" s="89">
        <v>1.5</v>
      </c>
      <c r="C190" s="90" t="s">
        <v>67</v>
      </c>
      <c r="D190" s="74">
        <f t="shared" si="22"/>
        <v>37.5</v>
      </c>
      <c r="E190" s="91">
        <v>5.1559999999999997</v>
      </c>
      <c r="F190" s="92">
        <v>2.1879999999999998E-3</v>
      </c>
      <c r="G190" s="88">
        <f t="shared" si="16"/>
        <v>5.158188</v>
      </c>
      <c r="H190" s="77">
        <v>1.7</v>
      </c>
      <c r="I190" s="79" t="s">
        <v>12</v>
      </c>
      <c r="J190" s="80">
        <f t="shared" si="23"/>
        <v>1700</v>
      </c>
      <c r="K190" s="77">
        <v>63.48</v>
      </c>
      <c r="L190" s="79" t="s">
        <v>66</v>
      </c>
      <c r="M190" s="76">
        <f t="shared" si="18"/>
        <v>63.48</v>
      </c>
      <c r="N190" s="77">
        <v>6.32</v>
      </c>
      <c r="O190" s="79" t="s">
        <v>66</v>
      </c>
      <c r="P190" s="76">
        <f t="shared" si="21"/>
        <v>6.32</v>
      </c>
    </row>
    <row r="191" spans="1:16">
      <c r="B191" s="89">
        <v>1.6</v>
      </c>
      <c r="C191" s="90" t="s">
        <v>67</v>
      </c>
      <c r="D191" s="74">
        <f t="shared" si="22"/>
        <v>40</v>
      </c>
      <c r="E191" s="91">
        <v>4.9139999999999997</v>
      </c>
      <c r="F191" s="92">
        <v>2.0639999999999999E-3</v>
      </c>
      <c r="G191" s="88">
        <f t="shared" si="16"/>
        <v>4.9160639999999995</v>
      </c>
      <c r="H191" s="77">
        <v>1.89</v>
      </c>
      <c r="I191" s="79" t="s">
        <v>12</v>
      </c>
      <c r="J191" s="80">
        <f t="shared" ref="J191:J228" si="24">H191*1000</f>
        <v>1890</v>
      </c>
      <c r="K191" s="77">
        <v>69.180000000000007</v>
      </c>
      <c r="L191" s="79" t="s">
        <v>66</v>
      </c>
      <c r="M191" s="76">
        <f t="shared" si="18"/>
        <v>69.180000000000007</v>
      </c>
      <c r="N191" s="77">
        <v>6.98</v>
      </c>
      <c r="O191" s="79" t="s">
        <v>66</v>
      </c>
      <c r="P191" s="76">
        <f t="shared" si="21"/>
        <v>6.98</v>
      </c>
    </row>
    <row r="192" spans="1:16">
      <c r="B192" s="89">
        <v>1.7</v>
      </c>
      <c r="C192" s="90" t="s">
        <v>67</v>
      </c>
      <c r="D192" s="74">
        <f t="shared" si="22"/>
        <v>42.5</v>
      </c>
      <c r="E192" s="91">
        <v>4.6970000000000001</v>
      </c>
      <c r="F192" s="92">
        <v>1.954E-3</v>
      </c>
      <c r="G192" s="88">
        <f t="shared" si="16"/>
        <v>4.6989539999999996</v>
      </c>
      <c r="H192" s="77">
        <v>2.09</v>
      </c>
      <c r="I192" s="79" t="s">
        <v>12</v>
      </c>
      <c r="J192" s="80">
        <f t="shared" si="24"/>
        <v>2090</v>
      </c>
      <c r="K192" s="77">
        <v>74.94</v>
      </c>
      <c r="L192" s="79" t="s">
        <v>66</v>
      </c>
      <c r="M192" s="76">
        <f t="shared" si="18"/>
        <v>74.94</v>
      </c>
      <c r="N192" s="77">
        <v>7.66</v>
      </c>
      <c r="O192" s="79" t="s">
        <v>66</v>
      </c>
      <c r="P192" s="76">
        <f t="shared" si="21"/>
        <v>7.66</v>
      </c>
    </row>
    <row r="193" spans="2:16">
      <c r="B193" s="89">
        <v>1.8</v>
      </c>
      <c r="C193" s="90" t="s">
        <v>67</v>
      </c>
      <c r="D193" s="74">
        <f t="shared" si="22"/>
        <v>45</v>
      </c>
      <c r="E193" s="91">
        <v>4.5010000000000003</v>
      </c>
      <c r="F193" s="92">
        <v>1.856E-3</v>
      </c>
      <c r="G193" s="88">
        <f t="shared" si="16"/>
        <v>4.5028560000000004</v>
      </c>
      <c r="H193" s="77">
        <v>2.31</v>
      </c>
      <c r="I193" s="79" t="s">
        <v>12</v>
      </c>
      <c r="J193" s="80">
        <f t="shared" si="24"/>
        <v>2310</v>
      </c>
      <c r="K193" s="77">
        <v>80.760000000000005</v>
      </c>
      <c r="L193" s="79" t="s">
        <v>66</v>
      </c>
      <c r="M193" s="76">
        <f t="shared" si="18"/>
        <v>80.760000000000005</v>
      </c>
      <c r="N193" s="77">
        <v>8.3800000000000008</v>
      </c>
      <c r="O193" s="79" t="s">
        <v>66</v>
      </c>
      <c r="P193" s="76">
        <f t="shared" si="21"/>
        <v>8.3800000000000008</v>
      </c>
    </row>
    <row r="194" spans="2:16">
      <c r="B194" s="89">
        <v>2</v>
      </c>
      <c r="C194" s="90" t="s">
        <v>67</v>
      </c>
      <c r="D194" s="74">
        <f t="shared" si="22"/>
        <v>50</v>
      </c>
      <c r="E194" s="91">
        <v>4.1509999999999998</v>
      </c>
      <c r="F194" s="92">
        <v>1.6869999999999999E-3</v>
      </c>
      <c r="G194" s="88">
        <f t="shared" si="16"/>
        <v>4.1526870000000002</v>
      </c>
      <c r="H194" s="77">
        <v>2.76</v>
      </c>
      <c r="I194" s="79" t="s">
        <v>12</v>
      </c>
      <c r="J194" s="80">
        <f t="shared" si="24"/>
        <v>2760</v>
      </c>
      <c r="K194" s="77">
        <v>103.06</v>
      </c>
      <c r="L194" s="79" t="s">
        <v>66</v>
      </c>
      <c r="M194" s="76">
        <f t="shared" si="18"/>
        <v>103.06</v>
      </c>
      <c r="N194" s="77">
        <v>9.89</v>
      </c>
      <c r="O194" s="79" t="s">
        <v>66</v>
      </c>
      <c r="P194" s="76">
        <f t="shared" si="21"/>
        <v>9.89</v>
      </c>
    </row>
    <row r="195" spans="2:16">
      <c r="B195" s="89">
        <v>2.25</v>
      </c>
      <c r="C195" s="90" t="s">
        <v>67</v>
      </c>
      <c r="D195" s="74">
        <f t="shared" si="22"/>
        <v>56.25</v>
      </c>
      <c r="E195" s="91">
        <v>3.7839999999999998</v>
      </c>
      <c r="F195" s="92">
        <v>1.516E-3</v>
      </c>
      <c r="G195" s="88">
        <f t="shared" si="16"/>
        <v>3.7855159999999999</v>
      </c>
      <c r="H195" s="77">
        <v>3.37</v>
      </c>
      <c r="I195" s="79" t="s">
        <v>12</v>
      </c>
      <c r="J195" s="80">
        <f t="shared" si="24"/>
        <v>3370</v>
      </c>
      <c r="K195" s="77">
        <v>135.06</v>
      </c>
      <c r="L195" s="79" t="s">
        <v>66</v>
      </c>
      <c r="M195" s="76">
        <f t="shared" si="18"/>
        <v>135.06</v>
      </c>
      <c r="N195" s="77">
        <v>11.93</v>
      </c>
      <c r="O195" s="79" t="s">
        <v>66</v>
      </c>
      <c r="P195" s="76">
        <f t="shared" si="21"/>
        <v>11.93</v>
      </c>
    </row>
    <row r="196" spans="2:16">
      <c r="B196" s="89">
        <v>2.5</v>
      </c>
      <c r="C196" s="90" t="s">
        <v>67</v>
      </c>
      <c r="D196" s="74">
        <f t="shared" si="22"/>
        <v>62.5</v>
      </c>
      <c r="E196" s="91">
        <v>3.4849999999999999</v>
      </c>
      <c r="F196" s="92">
        <v>1.3780000000000001E-3</v>
      </c>
      <c r="G196" s="88">
        <f t="shared" si="16"/>
        <v>3.4863779999999998</v>
      </c>
      <c r="H196" s="77">
        <v>4.05</v>
      </c>
      <c r="I196" s="79" t="s">
        <v>12</v>
      </c>
      <c r="J196" s="80">
        <f t="shared" si="24"/>
        <v>4050</v>
      </c>
      <c r="K196" s="77">
        <v>165.27</v>
      </c>
      <c r="L196" s="79" t="s">
        <v>66</v>
      </c>
      <c r="M196" s="76">
        <f t="shared" si="18"/>
        <v>165.27</v>
      </c>
      <c r="N196" s="77">
        <v>14.15</v>
      </c>
      <c r="O196" s="79" t="s">
        <v>66</v>
      </c>
      <c r="P196" s="76">
        <f t="shared" si="21"/>
        <v>14.15</v>
      </c>
    </row>
    <row r="197" spans="2:16">
      <c r="B197" s="89">
        <v>2.75</v>
      </c>
      <c r="C197" s="90" t="s">
        <v>67</v>
      </c>
      <c r="D197" s="74">
        <f t="shared" si="22"/>
        <v>68.75</v>
      </c>
      <c r="E197" s="91">
        <v>3.2370000000000001</v>
      </c>
      <c r="F197" s="92">
        <v>1.2639999999999999E-3</v>
      </c>
      <c r="G197" s="88">
        <f t="shared" si="16"/>
        <v>3.238264</v>
      </c>
      <c r="H197" s="77">
        <v>4.78</v>
      </c>
      <c r="I197" s="79" t="s">
        <v>12</v>
      </c>
      <c r="J197" s="80">
        <f t="shared" si="24"/>
        <v>4780</v>
      </c>
      <c r="K197" s="77">
        <v>194.74</v>
      </c>
      <c r="L197" s="79" t="s">
        <v>66</v>
      </c>
      <c r="M197" s="76">
        <f t="shared" si="18"/>
        <v>194.74</v>
      </c>
      <c r="N197" s="77">
        <v>16.52</v>
      </c>
      <c r="O197" s="79" t="s">
        <v>66</v>
      </c>
      <c r="P197" s="76">
        <f t="shared" si="21"/>
        <v>16.52</v>
      </c>
    </row>
    <row r="198" spans="2:16">
      <c r="B198" s="89">
        <v>3</v>
      </c>
      <c r="C198" s="90" t="s">
        <v>67</v>
      </c>
      <c r="D198" s="74">
        <f t="shared" si="22"/>
        <v>75</v>
      </c>
      <c r="E198" s="91">
        <v>3.0259999999999998</v>
      </c>
      <c r="F198" s="92">
        <v>1.168E-3</v>
      </c>
      <c r="G198" s="88">
        <f t="shared" si="16"/>
        <v>3.0271679999999996</v>
      </c>
      <c r="H198" s="77">
        <v>5.56</v>
      </c>
      <c r="I198" s="79" t="s">
        <v>12</v>
      </c>
      <c r="J198" s="80">
        <f t="shared" si="24"/>
        <v>5560</v>
      </c>
      <c r="K198" s="77">
        <v>223.92</v>
      </c>
      <c r="L198" s="79" t="s">
        <v>66</v>
      </c>
      <c r="M198" s="76">
        <f t="shared" si="18"/>
        <v>223.92</v>
      </c>
      <c r="N198" s="77">
        <v>19.059999999999999</v>
      </c>
      <c r="O198" s="79" t="s">
        <v>66</v>
      </c>
      <c r="P198" s="76">
        <f t="shared" si="21"/>
        <v>19.059999999999999</v>
      </c>
    </row>
    <row r="199" spans="2:16">
      <c r="B199" s="89">
        <v>3.25</v>
      </c>
      <c r="C199" s="90" t="s">
        <v>67</v>
      </c>
      <c r="D199" s="74">
        <f t="shared" si="22"/>
        <v>81.25</v>
      </c>
      <c r="E199" s="91">
        <v>2.8460000000000001</v>
      </c>
      <c r="F199" s="92">
        <v>1.0859999999999999E-3</v>
      </c>
      <c r="G199" s="88">
        <f t="shared" si="16"/>
        <v>2.847086</v>
      </c>
      <c r="H199" s="77">
        <v>6.39</v>
      </c>
      <c r="I199" s="79" t="s">
        <v>12</v>
      </c>
      <c r="J199" s="80">
        <f t="shared" si="24"/>
        <v>6390</v>
      </c>
      <c r="K199" s="77">
        <v>253.04</v>
      </c>
      <c r="L199" s="79" t="s">
        <v>66</v>
      </c>
      <c r="M199" s="76">
        <f t="shared" si="18"/>
        <v>253.04</v>
      </c>
      <c r="N199" s="77">
        <v>21.75</v>
      </c>
      <c r="O199" s="79" t="s">
        <v>66</v>
      </c>
      <c r="P199" s="76">
        <f t="shared" si="21"/>
        <v>21.75</v>
      </c>
    </row>
    <row r="200" spans="2:16">
      <c r="B200" s="89">
        <v>3.5</v>
      </c>
      <c r="C200" s="90" t="s">
        <v>67</v>
      </c>
      <c r="D200" s="74">
        <f t="shared" si="22"/>
        <v>87.5</v>
      </c>
      <c r="E200" s="91">
        <v>2.69</v>
      </c>
      <c r="F200" s="92">
        <v>1.0150000000000001E-3</v>
      </c>
      <c r="G200" s="88">
        <f t="shared" si="16"/>
        <v>2.6910150000000002</v>
      </c>
      <c r="H200" s="77">
        <v>7.27</v>
      </c>
      <c r="I200" s="79" t="s">
        <v>12</v>
      </c>
      <c r="J200" s="80">
        <f t="shared" si="24"/>
        <v>7270</v>
      </c>
      <c r="K200" s="77">
        <v>282.24</v>
      </c>
      <c r="L200" s="79" t="s">
        <v>66</v>
      </c>
      <c r="M200" s="76">
        <f t="shared" si="18"/>
        <v>282.24</v>
      </c>
      <c r="N200" s="77">
        <v>24.59</v>
      </c>
      <c r="O200" s="79" t="s">
        <v>66</v>
      </c>
      <c r="P200" s="76">
        <f t="shared" si="21"/>
        <v>24.59</v>
      </c>
    </row>
    <row r="201" spans="2:16">
      <c r="B201" s="89">
        <v>3.75</v>
      </c>
      <c r="C201" s="90" t="s">
        <v>67</v>
      </c>
      <c r="D201" s="74">
        <f t="shared" si="22"/>
        <v>93.75</v>
      </c>
      <c r="E201" s="91">
        <v>2.5529999999999999</v>
      </c>
      <c r="F201" s="92">
        <v>9.5299999999999996E-4</v>
      </c>
      <c r="G201" s="88">
        <f t="shared" si="16"/>
        <v>2.5539529999999999</v>
      </c>
      <c r="H201" s="77">
        <v>8.1999999999999993</v>
      </c>
      <c r="I201" s="79" t="s">
        <v>12</v>
      </c>
      <c r="J201" s="80">
        <f t="shared" si="24"/>
        <v>8200</v>
      </c>
      <c r="K201" s="77">
        <v>311.58</v>
      </c>
      <c r="L201" s="79" t="s">
        <v>66</v>
      </c>
      <c r="M201" s="76">
        <f t="shared" si="18"/>
        <v>311.58</v>
      </c>
      <c r="N201" s="77">
        <v>27.58</v>
      </c>
      <c r="O201" s="79" t="s">
        <v>66</v>
      </c>
      <c r="P201" s="76">
        <f t="shared" si="21"/>
        <v>27.58</v>
      </c>
    </row>
    <row r="202" spans="2:16">
      <c r="B202" s="89">
        <v>4</v>
      </c>
      <c r="C202" s="90" t="s">
        <v>67</v>
      </c>
      <c r="D202" s="74">
        <f t="shared" si="22"/>
        <v>100</v>
      </c>
      <c r="E202" s="91">
        <v>2.4329999999999998</v>
      </c>
      <c r="F202" s="92">
        <v>8.9860000000000005E-4</v>
      </c>
      <c r="G202" s="88">
        <f t="shared" si="16"/>
        <v>2.4338986</v>
      </c>
      <c r="H202" s="77">
        <v>9.19</v>
      </c>
      <c r="I202" s="79" t="s">
        <v>12</v>
      </c>
      <c r="J202" s="80">
        <f t="shared" si="24"/>
        <v>9190</v>
      </c>
      <c r="K202" s="77">
        <v>341.09</v>
      </c>
      <c r="L202" s="79" t="s">
        <v>66</v>
      </c>
      <c r="M202" s="76">
        <f t="shared" si="18"/>
        <v>341.09</v>
      </c>
      <c r="N202" s="77">
        <v>30.7</v>
      </c>
      <c r="O202" s="79" t="s">
        <v>66</v>
      </c>
      <c r="P202" s="76">
        <f t="shared" si="21"/>
        <v>30.7</v>
      </c>
    </row>
    <row r="203" spans="2:16">
      <c r="B203" s="89">
        <v>4.5</v>
      </c>
      <c r="C203" s="90" t="s">
        <v>67</v>
      </c>
      <c r="D203" s="74">
        <f t="shared" si="22"/>
        <v>112.5</v>
      </c>
      <c r="E203" s="91">
        <v>2.2290000000000001</v>
      </c>
      <c r="F203" s="92">
        <v>8.0699999999999999E-4</v>
      </c>
      <c r="G203" s="88">
        <f t="shared" si="16"/>
        <v>2.2298070000000001</v>
      </c>
      <c r="H203" s="77">
        <v>11.28</v>
      </c>
      <c r="I203" s="79" t="s">
        <v>12</v>
      </c>
      <c r="J203" s="80">
        <f t="shared" si="24"/>
        <v>11280</v>
      </c>
      <c r="K203" s="77">
        <v>452.32</v>
      </c>
      <c r="L203" s="79" t="s">
        <v>66</v>
      </c>
      <c r="M203" s="76">
        <f t="shared" si="18"/>
        <v>452.32</v>
      </c>
      <c r="N203" s="77">
        <v>37.36</v>
      </c>
      <c r="O203" s="79" t="s">
        <v>66</v>
      </c>
      <c r="P203" s="76">
        <f t="shared" si="21"/>
        <v>37.36</v>
      </c>
    </row>
    <row r="204" spans="2:16">
      <c r="B204" s="89">
        <v>5</v>
      </c>
      <c r="C204" s="90" t="s">
        <v>67</v>
      </c>
      <c r="D204" s="74">
        <f t="shared" si="22"/>
        <v>125</v>
      </c>
      <c r="E204" s="91">
        <v>2.0649999999999999</v>
      </c>
      <c r="F204" s="92">
        <v>7.3300000000000004E-4</v>
      </c>
      <c r="G204" s="88">
        <f t="shared" si="16"/>
        <v>2.0657329999999998</v>
      </c>
      <c r="H204" s="77">
        <v>13.56</v>
      </c>
      <c r="I204" s="79" t="s">
        <v>12</v>
      </c>
      <c r="J204" s="80">
        <f t="shared" si="24"/>
        <v>13560</v>
      </c>
      <c r="K204" s="77">
        <v>555.49</v>
      </c>
      <c r="L204" s="79" t="s">
        <v>66</v>
      </c>
      <c r="M204" s="76">
        <f t="shared" si="18"/>
        <v>555.49</v>
      </c>
      <c r="N204" s="77">
        <v>44.52</v>
      </c>
      <c r="O204" s="79" t="s">
        <v>66</v>
      </c>
      <c r="P204" s="76">
        <f t="shared" si="21"/>
        <v>44.52</v>
      </c>
    </row>
    <row r="205" spans="2:16">
      <c r="B205" s="89">
        <v>5.5</v>
      </c>
      <c r="C205" s="90" t="s">
        <v>67</v>
      </c>
      <c r="D205" s="74">
        <f t="shared" si="22"/>
        <v>137.5</v>
      </c>
      <c r="E205" s="91">
        <v>1.9279999999999999</v>
      </c>
      <c r="F205" s="92">
        <v>6.7190000000000001E-4</v>
      </c>
      <c r="G205" s="88">
        <f t="shared" si="16"/>
        <v>1.9286718999999999</v>
      </c>
      <c r="H205" s="77">
        <v>16.010000000000002</v>
      </c>
      <c r="I205" s="79" t="s">
        <v>12</v>
      </c>
      <c r="J205" s="80">
        <f t="shared" si="24"/>
        <v>16010.000000000002</v>
      </c>
      <c r="K205" s="77">
        <v>654.79999999999995</v>
      </c>
      <c r="L205" s="79" t="s">
        <v>66</v>
      </c>
      <c r="M205" s="76">
        <f t="shared" si="18"/>
        <v>654.79999999999995</v>
      </c>
      <c r="N205" s="77">
        <v>52.17</v>
      </c>
      <c r="O205" s="79" t="s">
        <v>66</v>
      </c>
      <c r="P205" s="76">
        <f t="shared" si="21"/>
        <v>52.17</v>
      </c>
    </row>
    <row r="206" spans="2:16">
      <c r="B206" s="89">
        <v>6</v>
      </c>
      <c r="C206" s="90" t="s">
        <v>67</v>
      </c>
      <c r="D206" s="74">
        <f t="shared" si="22"/>
        <v>150</v>
      </c>
      <c r="E206" s="91">
        <v>1.8140000000000001</v>
      </c>
      <c r="F206" s="92">
        <v>6.2049999999999996E-4</v>
      </c>
      <c r="G206" s="88">
        <f t="shared" si="16"/>
        <v>1.8146205</v>
      </c>
      <c r="H206" s="77">
        <v>18.63</v>
      </c>
      <c r="I206" s="79" t="s">
        <v>12</v>
      </c>
      <c r="J206" s="80">
        <f t="shared" si="24"/>
        <v>18630</v>
      </c>
      <c r="K206" s="77">
        <v>752.07</v>
      </c>
      <c r="L206" s="79" t="s">
        <v>66</v>
      </c>
      <c r="M206" s="76">
        <f t="shared" si="18"/>
        <v>752.07</v>
      </c>
      <c r="N206" s="77">
        <v>60.26</v>
      </c>
      <c r="O206" s="79" t="s">
        <v>66</v>
      </c>
      <c r="P206" s="76">
        <f t="shared" si="21"/>
        <v>60.26</v>
      </c>
    </row>
    <row r="207" spans="2:16">
      <c r="B207" s="89">
        <v>6.5</v>
      </c>
      <c r="C207" s="90" t="s">
        <v>67</v>
      </c>
      <c r="D207" s="74">
        <f t="shared" si="22"/>
        <v>162.5</v>
      </c>
      <c r="E207" s="91">
        <v>1.716</v>
      </c>
      <c r="F207" s="92">
        <v>5.7669999999999998E-4</v>
      </c>
      <c r="G207" s="88">
        <f t="shared" si="16"/>
        <v>1.7165767000000001</v>
      </c>
      <c r="H207" s="77">
        <v>21.4</v>
      </c>
      <c r="I207" s="79" t="s">
        <v>12</v>
      </c>
      <c r="J207" s="80">
        <f t="shared" si="24"/>
        <v>21400</v>
      </c>
      <c r="K207" s="77">
        <v>848.16</v>
      </c>
      <c r="L207" s="79" t="s">
        <v>66</v>
      </c>
      <c r="M207" s="76">
        <f t="shared" si="18"/>
        <v>848.16</v>
      </c>
      <c r="N207" s="77">
        <v>68.78</v>
      </c>
      <c r="O207" s="79" t="s">
        <v>66</v>
      </c>
      <c r="P207" s="76">
        <f t="shared" si="21"/>
        <v>68.78</v>
      </c>
    </row>
    <row r="208" spans="2:16">
      <c r="B208" s="89">
        <v>7</v>
      </c>
      <c r="C208" s="90" t="s">
        <v>67</v>
      </c>
      <c r="D208" s="74">
        <f t="shared" si="22"/>
        <v>175</v>
      </c>
      <c r="E208" s="91">
        <v>1.631</v>
      </c>
      <c r="F208" s="92">
        <v>5.3890000000000003E-4</v>
      </c>
      <c r="G208" s="88">
        <f t="shared" si="16"/>
        <v>1.6315389</v>
      </c>
      <c r="H208" s="77">
        <v>24.32</v>
      </c>
      <c r="I208" s="79" t="s">
        <v>12</v>
      </c>
      <c r="J208" s="80">
        <f t="shared" si="24"/>
        <v>24320</v>
      </c>
      <c r="K208" s="77">
        <v>943.58</v>
      </c>
      <c r="L208" s="79" t="s">
        <v>66</v>
      </c>
      <c r="M208" s="76">
        <f t="shared" si="18"/>
        <v>943.58</v>
      </c>
      <c r="N208" s="77">
        <v>77.7</v>
      </c>
      <c r="O208" s="79" t="s">
        <v>66</v>
      </c>
      <c r="P208" s="76">
        <f t="shared" si="21"/>
        <v>77.7</v>
      </c>
    </row>
    <row r="209" spans="2:16">
      <c r="B209" s="89">
        <v>8</v>
      </c>
      <c r="C209" s="90" t="s">
        <v>67</v>
      </c>
      <c r="D209" s="74">
        <f t="shared" si="22"/>
        <v>200</v>
      </c>
      <c r="E209" s="91">
        <v>1.4930000000000001</v>
      </c>
      <c r="F209" s="92">
        <v>4.7679999999999999E-4</v>
      </c>
      <c r="G209" s="88">
        <f t="shared" si="16"/>
        <v>1.4934768</v>
      </c>
      <c r="H209" s="77">
        <v>30.58</v>
      </c>
      <c r="I209" s="79" t="s">
        <v>12</v>
      </c>
      <c r="J209" s="80">
        <f t="shared" si="24"/>
        <v>30580</v>
      </c>
      <c r="K209" s="77">
        <v>1.29</v>
      </c>
      <c r="L209" s="78" t="s">
        <v>12</v>
      </c>
      <c r="M209" s="80">
        <f t="shared" ref="M209:M216" si="25">K209*1000</f>
        <v>1290</v>
      </c>
      <c r="N209" s="77">
        <v>96.66</v>
      </c>
      <c r="O209" s="79" t="s">
        <v>66</v>
      </c>
      <c r="P209" s="76">
        <f t="shared" si="21"/>
        <v>96.66</v>
      </c>
    </row>
    <row r="210" spans="2:16">
      <c r="B210" s="89">
        <v>9</v>
      </c>
      <c r="C210" s="90" t="s">
        <v>67</v>
      </c>
      <c r="D210" s="74">
        <f t="shared" si="22"/>
        <v>225</v>
      </c>
      <c r="E210" s="91">
        <v>1.385</v>
      </c>
      <c r="F210" s="92">
        <v>4.28E-4</v>
      </c>
      <c r="G210" s="88">
        <f t="shared" si="16"/>
        <v>1.3854280000000001</v>
      </c>
      <c r="H210" s="77">
        <v>37.380000000000003</v>
      </c>
      <c r="I210" s="79" t="s">
        <v>12</v>
      </c>
      <c r="J210" s="80">
        <f t="shared" si="24"/>
        <v>37380</v>
      </c>
      <c r="K210" s="77">
        <v>1.61</v>
      </c>
      <c r="L210" s="79" t="s">
        <v>12</v>
      </c>
      <c r="M210" s="80">
        <f t="shared" si="25"/>
        <v>1610</v>
      </c>
      <c r="N210" s="77">
        <v>116.96</v>
      </c>
      <c r="O210" s="79" t="s">
        <v>66</v>
      </c>
      <c r="P210" s="76">
        <f t="shared" si="21"/>
        <v>116.96</v>
      </c>
    </row>
    <row r="211" spans="2:16">
      <c r="B211" s="89">
        <v>10</v>
      </c>
      <c r="C211" s="90" t="s">
        <v>67</v>
      </c>
      <c r="D211" s="74">
        <f t="shared" si="22"/>
        <v>250</v>
      </c>
      <c r="E211" s="91">
        <v>1.2969999999999999</v>
      </c>
      <c r="F211" s="92">
        <v>3.8850000000000001E-4</v>
      </c>
      <c r="G211" s="88">
        <f t="shared" si="16"/>
        <v>1.2973884999999998</v>
      </c>
      <c r="H211" s="77">
        <v>44.68</v>
      </c>
      <c r="I211" s="79" t="s">
        <v>12</v>
      </c>
      <c r="J211" s="80">
        <f t="shared" si="24"/>
        <v>44680</v>
      </c>
      <c r="K211" s="77">
        <v>1.92</v>
      </c>
      <c r="L211" s="79" t="s">
        <v>12</v>
      </c>
      <c r="M211" s="80">
        <f t="shared" si="25"/>
        <v>1920</v>
      </c>
      <c r="N211" s="77">
        <v>138.46</v>
      </c>
      <c r="O211" s="79" t="s">
        <v>66</v>
      </c>
      <c r="P211" s="76">
        <f t="shared" si="21"/>
        <v>138.46</v>
      </c>
    </row>
    <row r="212" spans="2:16">
      <c r="B212" s="89">
        <v>11</v>
      </c>
      <c r="C212" s="90" t="s">
        <v>67</v>
      </c>
      <c r="D212" s="74">
        <f t="shared" si="22"/>
        <v>275</v>
      </c>
      <c r="E212" s="91">
        <v>1.226</v>
      </c>
      <c r="F212" s="92">
        <v>3.5599999999999998E-4</v>
      </c>
      <c r="G212" s="88">
        <f t="shared" si="16"/>
        <v>1.226356</v>
      </c>
      <c r="H212" s="77">
        <v>52.43</v>
      </c>
      <c r="I212" s="79" t="s">
        <v>12</v>
      </c>
      <c r="J212" s="80">
        <f t="shared" si="24"/>
        <v>52430</v>
      </c>
      <c r="K212" s="77">
        <v>2.21</v>
      </c>
      <c r="L212" s="79" t="s">
        <v>12</v>
      </c>
      <c r="M212" s="80">
        <f t="shared" si="25"/>
        <v>2210</v>
      </c>
      <c r="N212" s="77">
        <v>161.02000000000001</v>
      </c>
      <c r="O212" s="79" t="s">
        <v>66</v>
      </c>
      <c r="P212" s="76">
        <f t="shared" si="21"/>
        <v>161.02000000000001</v>
      </c>
    </row>
    <row r="213" spans="2:16">
      <c r="B213" s="89">
        <v>12</v>
      </c>
      <c r="C213" s="90" t="s">
        <v>67</v>
      </c>
      <c r="D213" s="74">
        <f t="shared" si="22"/>
        <v>300</v>
      </c>
      <c r="E213" s="91">
        <v>1.1659999999999999</v>
      </c>
      <c r="F213" s="92">
        <v>3.2860000000000002E-4</v>
      </c>
      <c r="G213" s="88">
        <f t="shared" ref="G213:G228" si="26">E213+F213</f>
        <v>1.1663285999999999</v>
      </c>
      <c r="H213" s="77">
        <v>60.61</v>
      </c>
      <c r="I213" s="79" t="s">
        <v>12</v>
      </c>
      <c r="J213" s="80">
        <f t="shared" si="24"/>
        <v>60610</v>
      </c>
      <c r="K213" s="77">
        <v>2.4900000000000002</v>
      </c>
      <c r="L213" s="79" t="s">
        <v>12</v>
      </c>
      <c r="M213" s="80">
        <f t="shared" si="25"/>
        <v>2490</v>
      </c>
      <c r="N213" s="77">
        <v>184.54</v>
      </c>
      <c r="O213" s="79" t="s">
        <v>66</v>
      </c>
      <c r="P213" s="76">
        <f t="shared" si="21"/>
        <v>184.54</v>
      </c>
    </row>
    <row r="214" spans="2:16">
      <c r="B214" s="89">
        <v>13</v>
      </c>
      <c r="C214" s="90" t="s">
        <v>67</v>
      </c>
      <c r="D214" s="74">
        <f t="shared" si="22"/>
        <v>325</v>
      </c>
      <c r="E214" s="91">
        <v>1.115</v>
      </c>
      <c r="F214" s="92">
        <v>3.0529999999999999E-4</v>
      </c>
      <c r="G214" s="88">
        <f t="shared" si="26"/>
        <v>1.1153052999999999</v>
      </c>
      <c r="H214" s="77">
        <v>69.19</v>
      </c>
      <c r="I214" s="79" t="s">
        <v>12</v>
      </c>
      <c r="J214" s="80">
        <f t="shared" si="24"/>
        <v>69190</v>
      </c>
      <c r="K214" s="77">
        <v>2.77</v>
      </c>
      <c r="L214" s="79" t="s">
        <v>12</v>
      </c>
      <c r="M214" s="80">
        <f t="shared" si="25"/>
        <v>2770</v>
      </c>
      <c r="N214" s="77">
        <v>208.9</v>
      </c>
      <c r="O214" s="79" t="s">
        <v>66</v>
      </c>
      <c r="P214" s="76">
        <f t="shared" si="21"/>
        <v>208.9</v>
      </c>
    </row>
    <row r="215" spans="2:16">
      <c r="B215" s="89">
        <v>14</v>
      </c>
      <c r="C215" s="90" t="s">
        <v>67</v>
      </c>
      <c r="D215" s="74">
        <f t="shared" si="22"/>
        <v>350</v>
      </c>
      <c r="E215" s="91">
        <v>1.071</v>
      </c>
      <c r="F215" s="92">
        <v>2.8519999999999999E-4</v>
      </c>
      <c r="G215" s="88">
        <f t="shared" si="26"/>
        <v>1.0712851999999999</v>
      </c>
      <c r="H215" s="77">
        <v>78.13</v>
      </c>
      <c r="I215" s="79" t="s">
        <v>12</v>
      </c>
      <c r="J215" s="80">
        <f t="shared" si="24"/>
        <v>78130</v>
      </c>
      <c r="K215" s="77">
        <v>3.05</v>
      </c>
      <c r="L215" s="79" t="s">
        <v>12</v>
      </c>
      <c r="M215" s="80">
        <f t="shared" si="25"/>
        <v>3050</v>
      </c>
      <c r="N215" s="77">
        <v>234.03</v>
      </c>
      <c r="O215" s="79" t="s">
        <v>66</v>
      </c>
      <c r="P215" s="76">
        <f t="shared" si="21"/>
        <v>234.03</v>
      </c>
    </row>
    <row r="216" spans="2:16">
      <c r="B216" s="89">
        <v>15</v>
      </c>
      <c r="C216" s="90" t="s">
        <v>67</v>
      </c>
      <c r="D216" s="74">
        <f t="shared" si="22"/>
        <v>375</v>
      </c>
      <c r="E216" s="91">
        <v>1.034</v>
      </c>
      <c r="F216" s="92">
        <v>2.676E-4</v>
      </c>
      <c r="G216" s="88">
        <f t="shared" si="26"/>
        <v>1.0342676</v>
      </c>
      <c r="H216" s="77">
        <v>87.42</v>
      </c>
      <c r="I216" s="79" t="s">
        <v>12</v>
      </c>
      <c r="J216" s="80">
        <f t="shared" si="24"/>
        <v>87420</v>
      </c>
      <c r="K216" s="77">
        <v>3.32</v>
      </c>
      <c r="L216" s="79" t="s">
        <v>12</v>
      </c>
      <c r="M216" s="80">
        <f t="shared" si="25"/>
        <v>3320</v>
      </c>
      <c r="N216" s="77">
        <v>259.82</v>
      </c>
      <c r="O216" s="79" t="s">
        <v>66</v>
      </c>
      <c r="P216" s="76">
        <f t="shared" si="21"/>
        <v>259.82</v>
      </c>
    </row>
    <row r="217" spans="2:16">
      <c r="B217" s="89">
        <v>16</v>
      </c>
      <c r="C217" s="90" t="s">
        <v>67</v>
      </c>
      <c r="D217" s="74">
        <f t="shared" si="22"/>
        <v>400</v>
      </c>
      <c r="E217" s="91">
        <v>1.0009999999999999</v>
      </c>
      <c r="F217" s="92">
        <v>2.522E-4</v>
      </c>
      <c r="G217" s="88">
        <f t="shared" si="26"/>
        <v>1.0012521999999999</v>
      </c>
      <c r="H217" s="77">
        <v>97.03</v>
      </c>
      <c r="I217" s="79" t="s">
        <v>12</v>
      </c>
      <c r="J217" s="80">
        <f t="shared" si="24"/>
        <v>97030</v>
      </c>
      <c r="K217" s="77">
        <v>3.59</v>
      </c>
      <c r="L217" s="79" t="s">
        <v>12</v>
      </c>
      <c r="M217" s="80">
        <f>K217*1000</f>
        <v>3590</v>
      </c>
      <c r="N217" s="77">
        <v>286.20999999999998</v>
      </c>
      <c r="O217" s="79" t="s">
        <v>66</v>
      </c>
      <c r="P217" s="76">
        <f t="shared" si="21"/>
        <v>286.20999999999998</v>
      </c>
    </row>
    <row r="218" spans="2:16">
      <c r="B218" s="89">
        <v>17</v>
      </c>
      <c r="C218" s="90" t="s">
        <v>67</v>
      </c>
      <c r="D218" s="74">
        <f t="shared" si="22"/>
        <v>425</v>
      </c>
      <c r="E218" s="91">
        <v>0.97170000000000001</v>
      </c>
      <c r="F218" s="92">
        <v>2.385E-4</v>
      </c>
      <c r="G218" s="88">
        <f t="shared" si="26"/>
        <v>0.97193850000000004</v>
      </c>
      <c r="H218" s="77">
        <v>106.95</v>
      </c>
      <c r="I218" s="79" t="s">
        <v>12</v>
      </c>
      <c r="J218" s="80">
        <f t="shared" si="24"/>
        <v>106950</v>
      </c>
      <c r="K218" s="77">
        <v>3.85</v>
      </c>
      <c r="L218" s="79" t="s">
        <v>12</v>
      </c>
      <c r="M218" s="80">
        <f t="shared" ref="M218:M228" si="27">K218*1000</f>
        <v>3850</v>
      </c>
      <c r="N218" s="77">
        <v>313.14</v>
      </c>
      <c r="O218" s="79" t="s">
        <v>66</v>
      </c>
      <c r="P218" s="76">
        <f t="shared" si="21"/>
        <v>313.14</v>
      </c>
    </row>
    <row r="219" spans="2:16">
      <c r="B219" s="89">
        <v>18</v>
      </c>
      <c r="C219" s="90" t="s">
        <v>67</v>
      </c>
      <c r="D219" s="74">
        <f t="shared" si="22"/>
        <v>450</v>
      </c>
      <c r="E219" s="91">
        <v>0.94599999999999995</v>
      </c>
      <c r="F219" s="92">
        <v>2.262E-4</v>
      </c>
      <c r="G219" s="88">
        <f t="shared" si="26"/>
        <v>0.94622619999999991</v>
      </c>
      <c r="H219" s="77">
        <v>117.14</v>
      </c>
      <c r="I219" s="79" t="s">
        <v>12</v>
      </c>
      <c r="J219" s="80">
        <f t="shared" si="24"/>
        <v>117140</v>
      </c>
      <c r="K219" s="77">
        <v>4.1100000000000003</v>
      </c>
      <c r="L219" s="79" t="s">
        <v>12</v>
      </c>
      <c r="M219" s="80">
        <f t="shared" si="27"/>
        <v>4110</v>
      </c>
      <c r="N219" s="77">
        <v>340.54</v>
      </c>
      <c r="O219" s="79" t="s">
        <v>66</v>
      </c>
      <c r="P219" s="76">
        <f t="shared" si="21"/>
        <v>340.54</v>
      </c>
    </row>
    <row r="220" spans="2:16">
      <c r="B220" s="89">
        <v>20</v>
      </c>
      <c r="C220" s="90" t="s">
        <v>67</v>
      </c>
      <c r="D220" s="74">
        <f t="shared" si="22"/>
        <v>500</v>
      </c>
      <c r="E220" s="91">
        <v>0.90259999999999996</v>
      </c>
      <c r="F220" s="92">
        <v>2.053E-4</v>
      </c>
      <c r="G220" s="88">
        <f t="shared" si="26"/>
        <v>0.90280529999999992</v>
      </c>
      <c r="H220" s="77">
        <v>138.30000000000001</v>
      </c>
      <c r="I220" s="79" t="s">
        <v>12</v>
      </c>
      <c r="J220" s="80">
        <f t="shared" si="24"/>
        <v>138300</v>
      </c>
      <c r="K220" s="77">
        <v>5.09</v>
      </c>
      <c r="L220" s="79" t="s">
        <v>12</v>
      </c>
      <c r="M220" s="80">
        <f t="shared" si="27"/>
        <v>5090</v>
      </c>
      <c r="N220" s="77">
        <v>396.55</v>
      </c>
      <c r="O220" s="79" t="s">
        <v>66</v>
      </c>
      <c r="P220" s="76">
        <f t="shared" si="21"/>
        <v>396.55</v>
      </c>
    </row>
    <row r="221" spans="2:16">
      <c r="B221" s="89">
        <v>22.5</v>
      </c>
      <c r="C221" s="90" t="s">
        <v>67</v>
      </c>
      <c r="D221" s="74">
        <f t="shared" si="22"/>
        <v>562.5</v>
      </c>
      <c r="E221" s="91">
        <v>0.85970000000000002</v>
      </c>
      <c r="F221" s="92">
        <v>1.841E-4</v>
      </c>
      <c r="G221" s="88">
        <f t="shared" si="26"/>
        <v>0.85988410000000004</v>
      </c>
      <c r="H221" s="77">
        <v>166.05</v>
      </c>
      <c r="I221" s="79" t="s">
        <v>12</v>
      </c>
      <c r="J221" s="80">
        <f t="shared" si="24"/>
        <v>166050</v>
      </c>
      <c r="K221" s="77">
        <v>6.43</v>
      </c>
      <c r="L221" s="79" t="s">
        <v>12</v>
      </c>
      <c r="M221" s="80">
        <f t="shared" si="27"/>
        <v>6430</v>
      </c>
      <c r="N221" s="77">
        <v>468.37</v>
      </c>
      <c r="O221" s="79" t="s">
        <v>66</v>
      </c>
      <c r="P221" s="76">
        <f t="shared" si="21"/>
        <v>468.37</v>
      </c>
    </row>
    <row r="222" spans="2:16">
      <c r="B222" s="89">
        <v>25</v>
      </c>
      <c r="C222" s="90" t="s">
        <v>67</v>
      </c>
      <c r="D222" s="74">
        <f t="shared" si="22"/>
        <v>625</v>
      </c>
      <c r="E222" s="91">
        <v>0.82599999999999996</v>
      </c>
      <c r="F222" s="92">
        <v>1.671E-4</v>
      </c>
      <c r="G222" s="88">
        <f t="shared" si="26"/>
        <v>0.82616709999999993</v>
      </c>
      <c r="H222" s="77">
        <v>195.05</v>
      </c>
      <c r="I222" s="79" t="s">
        <v>12</v>
      </c>
      <c r="J222" s="80">
        <f t="shared" si="24"/>
        <v>195050</v>
      </c>
      <c r="K222" s="77">
        <v>7.62</v>
      </c>
      <c r="L222" s="79" t="s">
        <v>12</v>
      </c>
      <c r="M222" s="80">
        <f t="shared" si="27"/>
        <v>7620</v>
      </c>
      <c r="N222" s="77">
        <v>541.62</v>
      </c>
      <c r="O222" s="79" t="s">
        <v>66</v>
      </c>
      <c r="P222" s="76">
        <f t="shared" si="21"/>
        <v>541.62</v>
      </c>
    </row>
    <row r="223" spans="2:16">
      <c r="B223" s="89">
        <v>27.5</v>
      </c>
      <c r="C223" s="90" t="s">
        <v>67</v>
      </c>
      <c r="D223" s="74">
        <f t="shared" si="22"/>
        <v>687.5</v>
      </c>
      <c r="E223" s="91">
        <v>0.79879999999999995</v>
      </c>
      <c r="F223" s="92">
        <v>1.5300000000000001E-4</v>
      </c>
      <c r="G223" s="88">
        <f t="shared" si="26"/>
        <v>0.79895299999999991</v>
      </c>
      <c r="H223" s="77">
        <v>225.13</v>
      </c>
      <c r="I223" s="79" t="s">
        <v>12</v>
      </c>
      <c r="J223" s="80">
        <f t="shared" si="24"/>
        <v>225130</v>
      </c>
      <c r="K223" s="77">
        <v>8.73</v>
      </c>
      <c r="L223" s="79" t="s">
        <v>12</v>
      </c>
      <c r="M223" s="80">
        <f t="shared" si="27"/>
        <v>8730</v>
      </c>
      <c r="N223" s="77">
        <v>615.83000000000004</v>
      </c>
      <c r="O223" s="79" t="s">
        <v>66</v>
      </c>
      <c r="P223" s="76">
        <f t="shared" si="21"/>
        <v>615.83000000000004</v>
      </c>
    </row>
    <row r="224" spans="2:16">
      <c r="B224" s="89">
        <v>30</v>
      </c>
      <c r="C224" s="90" t="s">
        <v>67</v>
      </c>
      <c r="D224" s="74">
        <f t="shared" si="22"/>
        <v>750</v>
      </c>
      <c r="E224" s="91">
        <v>0.77669999999999995</v>
      </c>
      <c r="F224" s="92">
        <v>1.4109999999999999E-4</v>
      </c>
      <c r="G224" s="88">
        <f t="shared" si="26"/>
        <v>0.77684109999999995</v>
      </c>
      <c r="H224" s="77">
        <v>256.16000000000003</v>
      </c>
      <c r="I224" s="79" t="s">
        <v>12</v>
      </c>
      <c r="J224" s="80">
        <f t="shared" si="24"/>
        <v>256160.00000000003</v>
      </c>
      <c r="K224" s="77">
        <v>9.77</v>
      </c>
      <c r="L224" s="79" t="s">
        <v>12</v>
      </c>
      <c r="M224" s="80">
        <f t="shared" si="27"/>
        <v>9770</v>
      </c>
      <c r="N224" s="77">
        <v>690.65</v>
      </c>
      <c r="O224" s="79" t="s">
        <v>66</v>
      </c>
      <c r="P224" s="76">
        <f t="shared" si="21"/>
        <v>690.65</v>
      </c>
    </row>
    <row r="225" spans="1:16">
      <c r="B225" s="89">
        <v>32.5</v>
      </c>
      <c r="C225" s="90" t="s">
        <v>67</v>
      </c>
      <c r="D225" s="74">
        <f t="shared" si="22"/>
        <v>812.5</v>
      </c>
      <c r="E225" s="91">
        <v>0.75839999999999996</v>
      </c>
      <c r="F225" s="92">
        <v>1.3109999999999999E-4</v>
      </c>
      <c r="G225" s="88">
        <f t="shared" si="26"/>
        <v>0.75853110000000001</v>
      </c>
      <c r="H225" s="77">
        <v>288</v>
      </c>
      <c r="I225" s="79" t="s">
        <v>12</v>
      </c>
      <c r="J225" s="80">
        <f t="shared" si="24"/>
        <v>288000</v>
      </c>
      <c r="K225" s="77">
        <v>10.76</v>
      </c>
      <c r="L225" s="79" t="s">
        <v>12</v>
      </c>
      <c r="M225" s="80">
        <f t="shared" si="27"/>
        <v>10760</v>
      </c>
      <c r="N225" s="77">
        <v>765.76</v>
      </c>
      <c r="O225" s="79" t="s">
        <v>66</v>
      </c>
      <c r="P225" s="76">
        <f t="shared" si="21"/>
        <v>765.76</v>
      </c>
    </row>
    <row r="226" spans="1:16">
      <c r="B226" s="89">
        <v>35</v>
      </c>
      <c r="C226" s="90" t="s">
        <v>67</v>
      </c>
      <c r="D226" s="74">
        <f t="shared" si="22"/>
        <v>875</v>
      </c>
      <c r="E226" s="91">
        <v>0.74309999999999998</v>
      </c>
      <c r="F226" s="92">
        <v>1.2239999999999999E-4</v>
      </c>
      <c r="G226" s="88">
        <f t="shared" si="26"/>
        <v>0.74322239999999995</v>
      </c>
      <c r="H226" s="77">
        <v>320.56</v>
      </c>
      <c r="I226" s="79" t="s">
        <v>12</v>
      </c>
      <c r="J226" s="80">
        <f t="shared" si="24"/>
        <v>320560</v>
      </c>
      <c r="K226" s="77">
        <v>11.7</v>
      </c>
      <c r="L226" s="79" t="s">
        <v>12</v>
      </c>
      <c r="M226" s="80">
        <f t="shared" si="27"/>
        <v>11700</v>
      </c>
      <c r="N226" s="77">
        <v>840.95</v>
      </c>
      <c r="O226" s="79" t="s">
        <v>66</v>
      </c>
      <c r="P226" s="76">
        <f t="shared" si="21"/>
        <v>840.95</v>
      </c>
    </row>
    <row r="227" spans="1:16">
      <c r="B227" s="89">
        <v>37.5</v>
      </c>
      <c r="C227" s="90" t="s">
        <v>67</v>
      </c>
      <c r="D227" s="74">
        <f t="shared" si="22"/>
        <v>937.5</v>
      </c>
      <c r="E227" s="91">
        <v>0.73009999999999997</v>
      </c>
      <c r="F227" s="92">
        <v>1.148E-4</v>
      </c>
      <c r="G227" s="88">
        <f t="shared" si="26"/>
        <v>0.73021479999999994</v>
      </c>
      <c r="H227" s="77">
        <v>353.73</v>
      </c>
      <c r="I227" s="79" t="s">
        <v>12</v>
      </c>
      <c r="J227" s="80">
        <f t="shared" si="24"/>
        <v>353730</v>
      </c>
      <c r="K227" s="77">
        <v>12.61</v>
      </c>
      <c r="L227" s="79" t="s">
        <v>12</v>
      </c>
      <c r="M227" s="80">
        <f t="shared" si="27"/>
        <v>12610</v>
      </c>
      <c r="N227" s="77">
        <v>916.02</v>
      </c>
      <c r="O227" s="79" t="s">
        <v>66</v>
      </c>
      <c r="P227" s="76">
        <f t="shared" si="21"/>
        <v>916.02</v>
      </c>
    </row>
    <row r="228" spans="1:16">
      <c r="A228" s="4">
        <v>228</v>
      </c>
      <c r="B228" s="89">
        <v>40</v>
      </c>
      <c r="C228" s="90" t="s">
        <v>67</v>
      </c>
      <c r="D228" s="74">
        <f t="shared" si="22"/>
        <v>1000</v>
      </c>
      <c r="E228" s="91">
        <v>0.71919999999999995</v>
      </c>
      <c r="F228" s="92">
        <v>1.081E-4</v>
      </c>
      <c r="G228" s="88">
        <f t="shared" si="26"/>
        <v>0.71930810000000001</v>
      </c>
      <c r="H228" s="77">
        <v>387.46</v>
      </c>
      <c r="I228" s="79" t="s">
        <v>12</v>
      </c>
      <c r="J228" s="80">
        <f t="shared" si="24"/>
        <v>387460</v>
      </c>
      <c r="K228" s="77">
        <v>13.48</v>
      </c>
      <c r="L228" s="79" t="s">
        <v>12</v>
      </c>
      <c r="M228" s="80">
        <f t="shared" si="27"/>
        <v>13480</v>
      </c>
      <c r="N228" s="77">
        <v>990.82</v>
      </c>
      <c r="O228" s="79" t="s">
        <v>66</v>
      </c>
      <c r="P228" s="76">
        <f t="shared" si="21"/>
        <v>990.82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srim40Ar_Si</vt:lpstr>
      <vt:lpstr>srim40Ar_Al</vt:lpstr>
      <vt:lpstr>srim40Ar_Au</vt:lpstr>
      <vt:lpstr>srim40Ar_C</vt:lpstr>
      <vt:lpstr>srim40Ar_Air</vt:lpstr>
      <vt:lpstr>srim40Ar_Kapton</vt:lpstr>
      <vt:lpstr>srim40Ar_Mylar</vt:lpstr>
      <vt:lpstr>srim40Ar_EJ212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2017-06-12T21:53:49Z</dcterms:modified>
</cp:coreProperties>
</file>