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1106-SRf CRIB用\"/>
    </mc:Choice>
  </mc:AlternateContent>
  <bookViews>
    <workbookView xWindow="0" yWindow="0" windowWidth="17400" windowHeight="10725" tabRatio="748" firstSheet="5" activeTab="9"/>
  </bookViews>
  <sheets>
    <sheet name="srim4He_Si" sheetId="139" r:id="rId1"/>
    <sheet name="srim4He_Al" sheetId="106" r:id="rId2"/>
    <sheet name="srim4He_Au" sheetId="132" r:id="rId3"/>
    <sheet name="srim4He_C" sheetId="140" r:id="rId4"/>
    <sheet name="srim4He_Diamond" sheetId="142" r:id="rId5"/>
    <sheet name="srim4He_Air" sheetId="141" r:id="rId6"/>
    <sheet name="srim4He_Kapton" sheetId="118" r:id="rId7"/>
    <sheet name="srim4He_Mylar" sheetId="130" r:id="rId8"/>
    <sheet name="srim4He_EJ212" sheetId="131" r:id="rId9"/>
    <sheet name="srim4He_Havar" sheetId="143" r:id="rId10"/>
  </sheets>
  <calcPr calcId="162913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J228" i="143" l="1"/>
  <c r="J227" i="143"/>
  <c r="J226" i="143"/>
  <c r="J225" i="143"/>
  <c r="J224" i="143"/>
  <c r="P208" i="143"/>
  <c r="P207" i="143"/>
  <c r="P206" i="143"/>
  <c r="P205" i="143"/>
  <c r="P204" i="143"/>
  <c r="M204" i="143"/>
  <c r="M203" i="143"/>
  <c r="M202" i="143"/>
  <c r="M201" i="143"/>
  <c r="M200" i="143"/>
  <c r="M199" i="143"/>
  <c r="J183" i="143"/>
  <c r="J182" i="143"/>
  <c r="J181" i="143"/>
  <c r="J180" i="143"/>
  <c r="J179" i="143"/>
  <c r="P158" i="143"/>
  <c r="P157" i="143"/>
  <c r="P156" i="143"/>
  <c r="M158" i="143"/>
  <c r="M157" i="143"/>
  <c r="M156" i="143"/>
  <c r="M155" i="143"/>
  <c r="M154" i="143"/>
  <c r="J126" i="143"/>
  <c r="J125" i="143"/>
  <c r="J124" i="143"/>
  <c r="J123" i="143"/>
  <c r="J122" i="143"/>
  <c r="J121" i="143"/>
  <c r="J120" i="143"/>
  <c r="J119" i="143"/>
  <c r="J118" i="143"/>
  <c r="P228" i="143"/>
  <c r="M228" i="143"/>
  <c r="G228" i="143"/>
  <c r="D228" i="143"/>
  <c r="P227" i="143"/>
  <c r="M227" i="143"/>
  <c r="G227" i="143"/>
  <c r="D227" i="143"/>
  <c r="P226" i="143"/>
  <c r="M226" i="143"/>
  <c r="G226" i="143"/>
  <c r="D226" i="143"/>
  <c r="P225" i="143"/>
  <c r="M225" i="143"/>
  <c r="G225" i="143"/>
  <c r="D225" i="143"/>
  <c r="P224" i="143"/>
  <c r="M224" i="143"/>
  <c r="G224" i="143"/>
  <c r="D224" i="143"/>
  <c r="P223" i="143"/>
  <c r="M223" i="143"/>
  <c r="J223" i="143"/>
  <c r="G223" i="143"/>
  <c r="D223" i="143"/>
  <c r="P222" i="143"/>
  <c r="M222" i="143"/>
  <c r="J222" i="143"/>
  <c r="G222" i="143"/>
  <c r="D222" i="143"/>
  <c r="P221" i="143"/>
  <c r="M221" i="143"/>
  <c r="J221" i="143"/>
  <c r="G221" i="143"/>
  <c r="D221" i="143"/>
  <c r="P220" i="143"/>
  <c r="M220" i="143"/>
  <c r="J220" i="143"/>
  <c r="G220" i="143"/>
  <c r="D220" i="143"/>
  <c r="P219" i="143"/>
  <c r="M219" i="143"/>
  <c r="J219" i="143"/>
  <c r="G219" i="143"/>
  <c r="D219" i="143"/>
  <c r="P218" i="143"/>
  <c r="M218" i="143"/>
  <c r="J218" i="143"/>
  <c r="G218" i="143"/>
  <c r="D218" i="143"/>
  <c r="P217" i="143"/>
  <c r="M217" i="143"/>
  <c r="J217" i="143"/>
  <c r="G217" i="143"/>
  <c r="D217" i="143"/>
  <c r="P216" i="143"/>
  <c r="M216" i="143"/>
  <c r="J216" i="143"/>
  <c r="G216" i="143"/>
  <c r="D216" i="143"/>
  <c r="P215" i="143"/>
  <c r="M215" i="143"/>
  <c r="J215" i="143"/>
  <c r="G215" i="143"/>
  <c r="D215" i="143"/>
  <c r="P214" i="143"/>
  <c r="M214" i="143"/>
  <c r="J214" i="143"/>
  <c r="G214" i="143"/>
  <c r="D214" i="143"/>
  <c r="P213" i="143"/>
  <c r="M213" i="143"/>
  <c r="J213" i="143"/>
  <c r="G213" i="143"/>
  <c r="D213" i="143"/>
  <c r="P212" i="143"/>
  <c r="M212" i="143"/>
  <c r="J212" i="143"/>
  <c r="G212" i="143"/>
  <c r="D212" i="143"/>
  <c r="P211" i="143"/>
  <c r="M211" i="143"/>
  <c r="J211" i="143"/>
  <c r="G211" i="143"/>
  <c r="D211" i="143"/>
  <c r="P210" i="143"/>
  <c r="M210" i="143"/>
  <c r="J210" i="143"/>
  <c r="G210" i="143"/>
  <c r="D210" i="143"/>
  <c r="P209" i="143"/>
  <c r="M209" i="143"/>
  <c r="J209" i="143"/>
  <c r="G209" i="143"/>
  <c r="D209" i="143"/>
  <c r="M208" i="143"/>
  <c r="J208" i="143"/>
  <c r="G208" i="143"/>
  <c r="D208" i="143"/>
  <c r="M207" i="143"/>
  <c r="J207" i="143"/>
  <c r="G207" i="143"/>
  <c r="D207" i="143"/>
  <c r="M206" i="143"/>
  <c r="J206" i="143"/>
  <c r="G206" i="143"/>
  <c r="D206" i="143"/>
  <c r="M205" i="143"/>
  <c r="J205" i="143"/>
  <c r="G205" i="143"/>
  <c r="D205" i="143"/>
  <c r="J204" i="143"/>
  <c r="G204" i="143"/>
  <c r="D204" i="143"/>
  <c r="P203" i="143"/>
  <c r="J203" i="143"/>
  <c r="G203" i="143"/>
  <c r="D203" i="143"/>
  <c r="P202" i="143"/>
  <c r="J202" i="143"/>
  <c r="G202" i="143"/>
  <c r="D202" i="143"/>
  <c r="P201" i="143"/>
  <c r="J201" i="143"/>
  <c r="G201" i="143"/>
  <c r="D201" i="143"/>
  <c r="P200" i="143"/>
  <c r="J200" i="143"/>
  <c r="G200" i="143"/>
  <c r="D200" i="143"/>
  <c r="P199" i="143"/>
  <c r="J199" i="143"/>
  <c r="G199" i="143"/>
  <c r="D199" i="143"/>
  <c r="P198" i="143"/>
  <c r="M198" i="143"/>
  <c r="J198" i="143"/>
  <c r="G198" i="143"/>
  <c r="D198" i="143"/>
  <c r="P197" i="143"/>
  <c r="M197" i="143"/>
  <c r="J197" i="143"/>
  <c r="G197" i="143"/>
  <c r="D197" i="143"/>
  <c r="P196" i="143"/>
  <c r="M196" i="143"/>
  <c r="J196" i="143"/>
  <c r="G196" i="143"/>
  <c r="D196" i="143"/>
  <c r="P195" i="143"/>
  <c r="M195" i="143"/>
  <c r="J195" i="143"/>
  <c r="G195" i="143"/>
  <c r="D195" i="143"/>
  <c r="P194" i="143"/>
  <c r="M194" i="143"/>
  <c r="J194" i="143"/>
  <c r="G194" i="143"/>
  <c r="D194" i="143"/>
  <c r="P193" i="143"/>
  <c r="M193" i="143"/>
  <c r="J193" i="143"/>
  <c r="G193" i="143"/>
  <c r="D193" i="143"/>
  <c r="P192" i="143"/>
  <c r="M192" i="143"/>
  <c r="J192" i="143"/>
  <c r="G192" i="143"/>
  <c r="D192" i="143"/>
  <c r="P191" i="143"/>
  <c r="M191" i="143"/>
  <c r="J191" i="143"/>
  <c r="G191" i="143"/>
  <c r="D191" i="143"/>
  <c r="P190" i="143"/>
  <c r="M190" i="143"/>
  <c r="J190" i="143"/>
  <c r="G190" i="143"/>
  <c r="D190" i="143"/>
  <c r="P189" i="143"/>
  <c r="M189" i="143"/>
  <c r="J189" i="143"/>
  <c r="G189" i="143"/>
  <c r="D189" i="143"/>
  <c r="P188" i="143"/>
  <c r="M188" i="143"/>
  <c r="J188" i="143"/>
  <c r="G188" i="143"/>
  <c r="D188" i="143"/>
  <c r="P187" i="143"/>
  <c r="M187" i="143"/>
  <c r="J187" i="143"/>
  <c r="G187" i="143"/>
  <c r="D187" i="143"/>
  <c r="P186" i="143"/>
  <c r="M186" i="143"/>
  <c r="J186" i="143"/>
  <c r="G186" i="143"/>
  <c r="D186" i="143"/>
  <c r="P185" i="143"/>
  <c r="M185" i="143"/>
  <c r="J185" i="143"/>
  <c r="G185" i="143"/>
  <c r="D185" i="143"/>
  <c r="P184" i="143"/>
  <c r="M184" i="143"/>
  <c r="J184" i="143"/>
  <c r="G184" i="143"/>
  <c r="D184" i="143"/>
  <c r="P183" i="143"/>
  <c r="M183" i="143"/>
  <c r="G183" i="143"/>
  <c r="D183" i="143"/>
  <c r="P182" i="143"/>
  <c r="M182" i="143"/>
  <c r="G182" i="143"/>
  <c r="D182" i="143"/>
  <c r="P181" i="143"/>
  <c r="M181" i="143"/>
  <c r="G181" i="143"/>
  <c r="D181" i="143"/>
  <c r="P180" i="143"/>
  <c r="M180" i="143"/>
  <c r="G180" i="143"/>
  <c r="D180" i="143"/>
  <c r="P179" i="143"/>
  <c r="M179" i="143"/>
  <c r="G179" i="143"/>
  <c r="D179" i="143"/>
  <c r="P178" i="143"/>
  <c r="M178" i="143"/>
  <c r="J178" i="143"/>
  <c r="G178" i="143"/>
  <c r="D178" i="143"/>
  <c r="P177" i="143"/>
  <c r="M177" i="143"/>
  <c r="J177" i="143"/>
  <c r="G177" i="143"/>
  <c r="D177" i="143"/>
  <c r="P176" i="143"/>
  <c r="M176" i="143"/>
  <c r="J176" i="143"/>
  <c r="G176" i="143"/>
  <c r="D176" i="143"/>
  <c r="P175" i="143"/>
  <c r="M175" i="143"/>
  <c r="J175" i="143"/>
  <c r="G175" i="143"/>
  <c r="D175" i="143"/>
  <c r="P174" i="143"/>
  <c r="M174" i="143"/>
  <c r="J174" i="143"/>
  <c r="G174" i="143"/>
  <c r="D174" i="143"/>
  <c r="P173" i="143"/>
  <c r="M173" i="143"/>
  <c r="J173" i="143"/>
  <c r="G173" i="143"/>
  <c r="D173" i="143"/>
  <c r="P172" i="143"/>
  <c r="M172" i="143"/>
  <c r="J172" i="143"/>
  <c r="G172" i="143"/>
  <c r="D172" i="143"/>
  <c r="P171" i="143"/>
  <c r="M171" i="143"/>
  <c r="J171" i="143"/>
  <c r="G171" i="143"/>
  <c r="D171" i="143"/>
  <c r="P170" i="143"/>
  <c r="M170" i="143"/>
  <c r="J170" i="143"/>
  <c r="G170" i="143"/>
  <c r="D170" i="143"/>
  <c r="P169" i="143"/>
  <c r="M169" i="143"/>
  <c r="J169" i="143"/>
  <c r="G169" i="143"/>
  <c r="D169" i="143"/>
  <c r="P168" i="143"/>
  <c r="M168" i="143"/>
  <c r="J168" i="143"/>
  <c r="G168" i="143"/>
  <c r="D168" i="143"/>
  <c r="P167" i="143"/>
  <c r="M167" i="143"/>
  <c r="J167" i="143"/>
  <c r="G167" i="143"/>
  <c r="D167" i="143"/>
  <c r="P166" i="143"/>
  <c r="M166" i="143"/>
  <c r="J166" i="143"/>
  <c r="G166" i="143"/>
  <c r="D166" i="143"/>
  <c r="P165" i="143"/>
  <c r="M165" i="143"/>
  <c r="J165" i="143"/>
  <c r="G165" i="143"/>
  <c r="D165" i="143"/>
  <c r="P164" i="143"/>
  <c r="M164" i="143"/>
  <c r="J164" i="143"/>
  <c r="G164" i="143"/>
  <c r="D164" i="143"/>
  <c r="P163" i="143"/>
  <c r="M163" i="143"/>
  <c r="J163" i="143"/>
  <c r="G163" i="143"/>
  <c r="D163" i="143"/>
  <c r="P162" i="143"/>
  <c r="M162" i="143"/>
  <c r="J162" i="143"/>
  <c r="G162" i="143"/>
  <c r="D162" i="143"/>
  <c r="P161" i="143"/>
  <c r="M161" i="143"/>
  <c r="J161" i="143"/>
  <c r="G161" i="143"/>
  <c r="D161" i="143"/>
  <c r="P160" i="143"/>
  <c r="M160" i="143"/>
  <c r="J160" i="143"/>
  <c r="G160" i="143"/>
  <c r="D160" i="143"/>
  <c r="P159" i="143"/>
  <c r="M159" i="143"/>
  <c r="J159" i="143"/>
  <c r="G159" i="143"/>
  <c r="D159" i="143"/>
  <c r="J158" i="143"/>
  <c r="G158" i="143"/>
  <c r="D158" i="143"/>
  <c r="J157" i="143"/>
  <c r="G157" i="143"/>
  <c r="D157" i="143"/>
  <c r="J156" i="143"/>
  <c r="G156" i="143"/>
  <c r="D156" i="143"/>
  <c r="P155" i="143"/>
  <c r="J155" i="143"/>
  <c r="G155" i="143"/>
  <c r="D155" i="143"/>
  <c r="P154" i="143"/>
  <c r="J154" i="143"/>
  <c r="G154" i="143"/>
  <c r="D154" i="143"/>
  <c r="P153" i="143"/>
  <c r="M153" i="143"/>
  <c r="J153" i="143"/>
  <c r="G153" i="143"/>
  <c r="D153" i="143"/>
  <c r="P152" i="143"/>
  <c r="M152" i="143"/>
  <c r="J152" i="143"/>
  <c r="G152" i="143"/>
  <c r="D152" i="143"/>
  <c r="P151" i="143"/>
  <c r="M151" i="143"/>
  <c r="J151" i="143"/>
  <c r="G151" i="143"/>
  <c r="D151" i="143"/>
  <c r="P150" i="143"/>
  <c r="M150" i="143"/>
  <c r="J150" i="143"/>
  <c r="G150" i="143"/>
  <c r="D150" i="143"/>
  <c r="P149" i="143"/>
  <c r="M149" i="143"/>
  <c r="J149" i="143"/>
  <c r="G149" i="143"/>
  <c r="D149" i="143"/>
  <c r="P148" i="143"/>
  <c r="M148" i="143"/>
  <c r="J148" i="143"/>
  <c r="G148" i="143"/>
  <c r="D148" i="143"/>
  <c r="P147" i="143"/>
  <c r="M147" i="143"/>
  <c r="J147" i="143"/>
  <c r="G147" i="143"/>
  <c r="D147" i="143"/>
  <c r="P146" i="143"/>
  <c r="M146" i="143"/>
  <c r="J146" i="143"/>
  <c r="G146" i="143"/>
  <c r="D146" i="143"/>
  <c r="P145" i="143"/>
  <c r="M145" i="143"/>
  <c r="J145" i="143"/>
  <c r="G145" i="143"/>
  <c r="D145" i="143"/>
  <c r="P144" i="143"/>
  <c r="M144" i="143"/>
  <c r="J144" i="143"/>
  <c r="G144" i="143"/>
  <c r="D144" i="143"/>
  <c r="P143" i="143"/>
  <c r="M143" i="143"/>
  <c r="J143" i="143"/>
  <c r="G143" i="143"/>
  <c r="D143" i="143"/>
  <c r="P142" i="143"/>
  <c r="M142" i="143"/>
  <c r="J142" i="143"/>
  <c r="G142" i="143"/>
  <c r="D142" i="143"/>
  <c r="P141" i="143"/>
  <c r="M141" i="143"/>
  <c r="J141" i="143"/>
  <c r="G141" i="143"/>
  <c r="D141" i="143"/>
  <c r="P140" i="143"/>
  <c r="M140" i="143"/>
  <c r="J140" i="143"/>
  <c r="G140" i="143"/>
  <c r="D140" i="143"/>
  <c r="P139" i="143"/>
  <c r="M139" i="143"/>
  <c r="J139" i="143"/>
  <c r="G139" i="143"/>
  <c r="D139" i="143"/>
  <c r="P138" i="143"/>
  <c r="M138" i="143"/>
  <c r="J138" i="143"/>
  <c r="G138" i="143"/>
  <c r="D138" i="143"/>
  <c r="P137" i="143"/>
  <c r="M137" i="143"/>
  <c r="J137" i="143"/>
  <c r="G137" i="143"/>
  <c r="D137" i="143"/>
  <c r="P136" i="143"/>
  <c r="M136" i="143"/>
  <c r="J136" i="143"/>
  <c r="G136" i="143"/>
  <c r="D136" i="143"/>
  <c r="P135" i="143"/>
  <c r="M135" i="143"/>
  <c r="J135" i="143"/>
  <c r="G135" i="143"/>
  <c r="D135" i="143"/>
  <c r="P134" i="143"/>
  <c r="M134" i="143"/>
  <c r="J134" i="143"/>
  <c r="G134" i="143"/>
  <c r="D134" i="143"/>
  <c r="P133" i="143"/>
  <c r="M133" i="143"/>
  <c r="J133" i="143"/>
  <c r="G133" i="143"/>
  <c r="D133" i="143"/>
  <c r="P132" i="143"/>
  <c r="M132" i="143"/>
  <c r="J132" i="143"/>
  <c r="G132" i="143"/>
  <c r="D132" i="143"/>
  <c r="P131" i="143"/>
  <c r="M131" i="143"/>
  <c r="J131" i="143"/>
  <c r="G131" i="143"/>
  <c r="D131" i="143"/>
  <c r="P130" i="143"/>
  <c r="M130" i="143"/>
  <c r="J130" i="143"/>
  <c r="G130" i="143"/>
  <c r="D130" i="143"/>
  <c r="P129" i="143"/>
  <c r="M129" i="143"/>
  <c r="J129" i="143"/>
  <c r="G129" i="143"/>
  <c r="D129" i="143"/>
  <c r="P128" i="143"/>
  <c r="M128" i="143"/>
  <c r="J128" i="143"/>
  <c r="G128" i="143"/>
  <c r="D128" i="143"/>
  <c r="P127" i="143"/>
  <c r="M127" i="143"/>
  <c r="J127" i="143"/>
  <c r="G127" i="143"/>
  <c r="D127" i="143"/>
  <c r="P126" i="143"/>
  <c r="M126" i="143"/>
  <c r="G126" i="143"/>
  <c r="D126" i="143"/>
  <c r="P125" i="143"/>
  <c r="M125" i="143"/>
  <c r="G125" i="143"/>
  <c r="D125" i="143"/>
  <c r="P124" i="143"/>
  <c r="M124" i="143"/>
  <c r="G124" i="143"/>
  <c r="D124" i="143"/>
  <c r="P123" i="143"/>
  <c r="M123" i="143"/>
  <c r="G123" i="143"/>
  <c r="D123" i="143"/>
  <c r="P122" i="143"/>
  <c r="M122" i="143"/>
  <c r="G122" i="143"/>
  <c r="D122" i="143"/>
  <c r="P121" i="143"/>
  <c r="M121" i="143"/>
  <c r="G121" i="143"/>
  <c r="D121" i="143"/>
  <c r="P120" i="143"/>
  <c r="M120" i="143"/>
  <c r="G120" i="143"/>
  <c r="D120" i="143"/>
  <c r="P119" i="143"/>
  <c r="M119" i="143"/>
  <c r="G119" i="143"/>
  <c r="D119" i="143"/>
  <c r="P118" i="143"/>
  <c r="M118" i="143"/>
  <c r="G118" i="143"/>
  <c r="D118" i="143"/>
  <c r="P117" i="143"/>
  <c r="M117" i="143"/>
  <c r="J117" i="143"/>
  <c r="G117" i="143"/>
  <c r="D117" i="143"/>
  <c r="P116" i="143"/>
  <c r="M116" i="143"/>
  <c r="J116" i="143"/>
  <c r="G116" i="143"/>
  <c r="D116" i="143"/>
  <c r="P115" i="143"/>
  <c r="M115" i="143"/>
  <c r="J115" i="143"/>
  <c r="G115" i="143"/>
  <c r="D115" i="143"/>
  <c r="P114" i="143"/>
  <c r="M114" i="143"/>
  <c r="J114" i="143"/>
  <c r="G114" i="143"/>
  <c r="D114" i="143"/>
  <c r="P113" i="143"/>
  <c r="M113" i="143"/>
  <c r="J113" i="143"/>
  <c r="G113" i="143"/>
  <c r="D113" i="143"/>
  <c r="P112" i="143"/>
  <c r="M112" i="143"/>
  <c r="J112" i="143"/>
  <c r="G112" i="143"/>
  <c r="D112" i="143"/>
  <c r="P111" i="143"/>
  <c r="M111" i="143"/>
  <c r="J111" i="143"/>
  <c r="G111" i="143"/>
  <c r="D111" i="143"/>
  <c r="P110" i="143"/>
  <c r="M110" i="143"/>
  <c r="J110" i="143"/>
  <c r="G110" i="143"/>
  <c r="D110" i="143"/>
  <c r="P109" i="143"/>
  <c r="M109" i="143"/>
  <c r="J109" i="143"/>
  <c r="G109" i="143"/>
  <c r="D109" i="143"/>
  <c r="P108" i="143"/>
  <c r="M108" i="143"/>
  <c r="J108" i="143"/>
  <c r="G108" i="143"/>
  <c r="D108" i="143"/>
  <c r="P107" i="143"/>
  <c r="M107" i="143"/>
  <c r="J107" i="143"/>
  <c r="G107" i="143"/>
  <c r="D107" i="143"/>
  <c r="P106" i="143"/>
  <c r="M106" i="143"/>
  <c r="J106" i="143"/>
  <c r="G106" i="143"/>
  <c r="D106" i="143"/>
  <c r="P105" i="143"/>
  <c r="M105" i="143"/>
  <c r="J105" i="143"/>
  <c r="G105" i="143"/>
  <c r="D105" i="143"/>
  <c r="P104" i="143"/>
  <c r="M104" i="143"/>
  <c r="J104" i="143"/>
  <c r="G104" i="143"/>
  <c r="D104" i="143"/>
  <c r="P103" i="143"/>
  <c r="M103" i="143"/>
  <c r="J103" i="143"/>
  <c r="G103" i="143"/>
  <c r="D103" i="143"/>
  <c r="P102" i="143"/>
  <c r="M102" i="143"/>
  <c r="J102" i="143"/>
  <c r="G102" i="143"/>
  <c r="D102" i="143"/>
  <c r="P101" i="143"/>
  <c r="M101" i="143"/>
  <c r="J101" i="143"/>
  <c r="G101" i="143"/>
  <c r="D101" i="143"/>
  <c r="P100" i="143"/>
  <c r="M100" i="143"/>
  <c r="J100" i="143"/>
  <c r="G100" i="143"/>
  <c r="D100" i="143"/>
  <c r="P99" i="143"/>
  <c r="M99" i="143"/>
  <c r="J99" i="143"/>
  <c r="G99" i="143"/>
  <c r="D99" i="143"/>
  <c r="P98" i="143"/>
  <c r="M98" i="143"/>
  <c r="J98" i="143"/>
  <c r="G98" i="143"/>
  <c r="D98" i="143"/>
  <c r="P97" i="143"/>
  <c r="M97" i="143"/>
  <c r="J97" i="143"/>
  <c r="G97" i="143"/>
  <c r="D97" i="143"/>
  <c r="P96" i="143"/>
  <c r="M96" i="143"/>
  <c r="J96" i="143"/>
  <c r="G96" i="143"/>
  <c r="D96" i="143"/>
  <c r="P95" i="143"/>
  <c r="M95" i="143"/>
  <c r="J95" i="143"/>
  <c r="G95" i="143"/>
  <c r="D95" i="143"/>
  <c r="P94" i="143"/>
  <c r="M94" i="143"/>
  <c r="J94" i="143"/>
  <c r="G94" i="143"/>
  <c r="D94" i="143"/>
  <c r="P93" i="143"/>
  <c r="M93" i="143"/>
  <c r="J93" i="143"/>
  <c r="G93" i="143"/>
  <c r="D93" i="143"/>
  <c r="P92" i="143"/>
  <c r="M92" i="143"/>
  <c r="J92" i="143"/>
  <c r="G92" i="143"/>
  <c r="D92" i="143"/>
  <c r="P91" i="143"/>
  <c r="M91" i="143"/>
  <c r="J91" i="143"/>
  <c r="G91" i="143"/>
  <c r="D91" i="143"/>
  <c r="P90" i="143"/>
  <c r="M90" i="143"/>
  <c r="J90" i="143"/>
  <c r="G90" i="143"/>
  <c r="D90" i="143"/>
  <c r="P89" i="143"/>
  <c r="M89" i="143"/>
  <c r="J89" i="143"/>
  <c r="G89" i="143"/>
  <c r="D89" i="143"/>
  <c r="P88" i="143"/>
  <c r="M88" i="143"/>
  <c r="J88" i="143"/>
  <c r="G88" i="143"/>
  <c r="D88" i="143"/>
  <c r="P87" i="143"/>
  <c r="M87" i="143"/>
  <c r="J87" i="143"/>
  <c r="G87" i="143"/>
  <c r="D87" i="143"/>
  <c r="P86" i="143"/>
  <c r="M86" i="143"/>
  <c r="J86" i="143"/>
  <c r="G86" i="143"/>
  <c r="D86" i="143"/>
  <c r="P85" i="143"/>
  <c r="M85" i="143"/>
  <c r="J85" i="143"/>
  <c r="G85" i="143"/>
  <c r="D85" i="143"/>
  <c r="P84" i="143"/>
  <c r="M84" i="143"/>
  <c r="J84" i="143"/>
  <c r="G84" i="143"/>
  <c r="D84" i="143"/>
  <c r="P83" i="143"/>
  <c r="M83" i="143"/>
  <c r="J83" i="143"/>
  <c r="G83" i="143"/>
  <c r="D83" i="143"/>
  <c r="P82" i="143"/>
  <c r="M82" i="143"/>
  <c r="J82" i="143"/>
  <c r="G82" i="143"/>
  <c r="D82" i="143"/>
  <c r="P81" i="143"/>
  <c r="M81" i="143"/>
  <c r="J81" i="143"/>
  <c r="G81" i="143"/>
  <c r="D81" i="143"/>
  <c r="P80" i="143"/>
  <c r="M80" i="143"/>
  <c r="J80" i="143"/>
  <c r="G80" i="143"/>
  <c r="D80" i="143"/>
  <c r="P79" i="143"/>
  <c r="M79" i="143"/>
  <c r="J79" i="143"/>
  <c r="G79" i="143"/>
  <c r="D79" i="143"/>
  <c r="P78" i="143"/>
  <c r="M78" i="143"/>
  <c r="J78" i="143"/>
  <c r="G78" i="143"/>
  <c r="D78" i="143"/>
  <c r="P77" i="143"/>
  <c r="M77" i="143"/>
  <c r="J77" i="143"/>
  <c r="G77" i="143"/>
  <c r="D77" i="143"/>
  <c r="P76" i="143"/>
  <c r="M76" i="143"/>
  <c r="J76" i="143"/>
  <c r="G76" i="143"/>
  <c r="D76" i="143"/>
  <c r="P75" i="143"/>
  <c r="M75" i="143"/>
  <c r="J75" i="143"/>
  <c r="G75" i="143"/>
  <c r="D75" i="143"/>
  <c r="P74" i="143"/>
  <c r="M74" i="143"/>
  <c r="J74" i="143"/>
  <c r="G74" i="143"/>
  <c r="D74" i="143"/>
  <c r="P73" i="143"/>
  <c r="M73" i="143"/>
  <c r="J73" i="143"/>
  <c r="G73" i="143"/>
  <c r="D73" i="143"/>
  <c r="P72" i="143"/>
  <c r="M72" i="143"/>
  <c r="J72" i="143"/>
  <c r="G72" i="143"/>
  <c r="D72" i="143"/>
  <c r="P71" i="143"/>
  <c r="M71" i="143"/>
  <c r="J71" i="143"/>
  <c r="G71" i="143"/>
  <c r="D71" i="143"/>
  <c r="P70" i="143"/>
  <c r="M70" i="143"/>
  <c r="J70" i="143"/>
  <c r="G70" i="143"/>
  <c r="D70" i="143"/>
  <c r="P69" i="143"/>
  <c r="M69" i="143"/>
  <c r="J69" i="143"/>
  <c r="G69" i="143"/>
  <c r="D69" i="143"/>
  <c r="P68" i="143"/>
  <c r="M68" i="143"/>
  <c r="J68" i="143"/>
  <c r="G68" i="143"/>
  <c r="D68" i="143"/>
  <c r="P67" i="143"/>
  <c r="M67" i="143"/>
  <c r="J67" i="143"/>
  <c r="G67" i="143"/>
  <c r="D67" i="143"/>
  <c r="P66" i="143"/>
  <c r="M66" i="143"/>
  <c r="J66" i="143"/>
  <c r="G66" i="143"/>
  <c r="D66" i="143"/>
  <c r="P65" i="143"/>
  <c r="M65" i="143"/>
  <c r="J65" i="143"/>
  <c r="G65" i="143"/>
  <c r="D65" i="143"/>
  <c r="P64" i="143"/>
  <c r="M64" i="143"/>
  <c r="J64" i="143"/>
  <c r="G64" i="143"/>
  <c r="D64" i="143"/>
  <c r="P63" i="143"/>
  <c r="M63" i="143"/>
  <c r="J63" i="143"/>
  <c r="G63" i="143"/>
  <c r="D63" i="143"/>
  <c r="P62" i="143"/>
  <c r="M62" i="143"/>
  <c r="J62" i="143"/>
  <c r="G62" i="143"/>
  <c r="D62" i="143"/>
  <c r="P61" i="143"/>
  <c r="M61" i="143"/>
  <c r="J61" i="143"/>
  <c r="G61" i="143"/>
  <c r="D61" i="143"/>
  <c r="P60" i="143"/>
  <c r="M60" i="143"/>
  <c r="J60" i="143"/>
  <c r="G60" i="143"/>
  <c r="D60" i="143"/>
  <c r="P59" i="143"/>
  <c r="M59" i="143"/>
  <c r="J59" i="143"/>
  <c r="G59" i="143"/>
  <c r="D59" i="143"/>
  <c r="P58" i="143"/>
  <c r="M58" i="143"/>
  <c r="J58" i="143"/>
  <c r="G58" i="143"/>
  <c r="D58" i="143"/>
  <c r="P57" i="143"/>
  <c r="M57" i="143"/>
  <c r="J57" i="143"/>
  <c r="G57" i="143"/>
  <c r="D57" i="143"/>
  <c r="P56" i="143"/>
  <c r="M56" i="143"/>
  <c r="J56" i="143"/>
  <c r="G56" i="143"/>
  <c r="D56" i="143"/>
  <c r="P55" i="143"/>
  <c r="M55" i="143"/>
  <c r="J55" i="143"/>
  <c r="G55" i="143"/>
  <c r="D55" i="143"/>
  <c r="P54" i="143"/>
  <c r="M54" i="143"/>
  <c r="J54" i="143"/>
  <c r="G54" i="143"/>
  <c r="D54" i="143"/>
  <c r="P53" i="143"/>
  <c r="M53" i="143"/>
  <c r="J53" i="143"/>
  <c r="G53" i="143"/>
  <c r="D53" i="143"/>
  <c r="P52" i="143"/>
  <c r="M52" i="143"/>
  <c r="J52" i="143"/>
  <c r="G52" i="143"/>
  <c r="D52" i="143"/>
  <c r="P51" i="143"/>
  <c r="M51" i="143"/>
  <c r="J51" i="143"/>
  <c r="G51" i="143"/>
  <c r="D51" i="143"/>
  <c r="P50" i="143"/>
  <c r="M50" i="143"/>
  <c r="J50" i="143"/>
  <c r="G50" i="143"/>
  <c r="D50" i="143"/>
  <c r="P49" i="143"/>
  <c r="M49" i="143"/>
  <c r="J49" i="143"/>
  <c r="G49" i="143"/>
  <c r="D49" i="143"/>
  <c r="P48" i="143"/>
  <c r="M48" i="143"/>
  <c r="J48" i="143"/>
  <c r="G48" i="143"/>
  <c r="D48" i="143"/>
  <c r="P47" i="143"/>
  <c r="M47" i="143"/>
  <c r="J47" i="143"/>
  <c r="G47" i="143"/>
  <c r="D47" i="143"/>
  <c r="P46" i="143"/>
  <c r="M46" i="143"/>
  <c r="J46" i="143"/>
  <c r="G46" i="143"/>
  <c r="D46" i="143"/>
  <c r="P45" i="143"/>
  <c r="M45" i="143"/>
  <c r="J45" i="143"/>
  <c r="G45" i="143"/>
  <c r="D45" i="143"/>
  <c r="P44" i="143"/>
  <c r="M44" i="143"/>
  <c r="J44" i="143"/>
  <c r="G44" i="143"/>
  <c r="D44" i="143"/>
  <c r="P43" i="143"/>
  <c r="M43" i="143"/>
  <c r="J43" i="143"/>
  <c r="G43" i="143"/>
  <c r="D43" i="143"/>
  <c r="P42" i="143"/>
  <c r="M42" i="143"/>
  <c r="J42" i="143"/>
  <c r="G42" i="143"/>
  <c r="D42" i="143"/>
  <c r="P41" i="143"/>
  <c r="M41" i="143"/>
  <c r="J41" i="143"/>
  <c r="G41" i="143"/>
  <c r="D41" i="143"/>
  <c r="P40" i="143"/>
  <c r="M40" i="143"/>
  <c r="J40" i="143"/>
  <c r="G40" i="143"/>
  <c r="D40" i="143"/>
  <c r="P39" i="143"/>
  <c r="M39" i="143"/>
  <c r="J39" i="143"/>
  <c r="G39" i="143"/>
  <c r="D39" i="143"/>
  <c r="P38" i="143"/>
  <c r="M38" i="143"/>
  <c r="J38" i="143"/>
  <c r="G38" i="143"/>
  <c r="D38" i="143"/>
  <c r="P37" i="143"/>
  <c r="M37" i="143"/>
  <c r="J37" i="143"/>
  <c r="G37" i="143"/>
  <c r="D37" i="143"/>
  <c r="P36" i="143"/>
  <c r="M36" i="143"/>
  <c r="J36" i="143"/>
  <c r="G36" i="143"/>
  <c r="D36" i="143"/>
  <c r="P35" i="143"/>
  <c r="M35" i="143"/>
  <c r="J35" i="143"/>
  <c r="G35" i="143"/>
  <c r="D35" i="143"/>
  <c r="P34" i="143"/>
  <c r="M34" i="143"/>
  <c r="J34" i="143"/>
  <c r="G34" i="143"/>
  <c r="D34" i="143"/>
  <c r="P33" i="143"/>
  <c r="M33" i="143"/>
  <c r="J33" i="143"/>
  <c r="G33" i="143"/>
  <c r="D33" i="143"/>
  <c r="P32" i="143"/>
  <c r="M32" i="143"/>
  <c r="J32" i="143"/>
  <c r="G32" i="143"/>
  <c r="D32" i="143"/>
  <c r="P31" i="143"/>
  <c r="M31" i="143"/>
  <c r="J31" i="143"/>
  <c r="G31" i="143"/>
  <c r="D31" i="143"/>
  <c r="P30" i="143"/>
  <c r="M30" i="143"/>
  <c r="J30" i="143"/>
  <c r="G30" i="143"/>
  <c r="D30" i="143"/>
  <c r="P29" i="143"/>
  <c r="M29" i="143"/>
  <c r="J29" i="143"/>
  <c r="G29" i="143"/>
  <c r="D29" i="143"/>
  <c r="P28" i="143"/>
  <c r="M28" i="143"/>
  <c r="J28" i="143"/>
  <c r="G28" i="143"/>
  <c r="D28" i="143"/>
  <c r="P27" i="143"/>
  <c r="M27" i="143"/>
  <c r="J27" i="143"/>
  <c r="G27" i="143"/>
  <c r="D27" i="143"/>
  <c r="P26" i="143"/>
  <c r="M26" i="143"/>
  <c r="J26" i="143"/>
  <c r="G26" i="143"/>
  <c r="D26" i="143"/>
  <c r="P25" i="143"/>
  <c r="M25" i="143"/>
  <c r="J25" i="143"/>
  <c r="G25" i="143"/>
  <c r="D25" i="143"/>
  <c r="P24" i="143"/>
  <c r="M24" i="143"/>
  <c r="J24" i="143"/>
  <c r="G24" i="143"/>
  <c r="D24" i="143"/>
  <c r="P23" i="143"/>
  <c r="M23" i="143"/>
  <c r="J23" i="143"/>
  <c r="G23" i="143"/>
  <c r="D23" i="143"/>
  <c r="P22" i="143"/>
  <c r="M22" i="143"/>
  <c r="J22" i="143"/>
  <c r="G22" i="143"/>
  <c r="D22" i="143"/>
  <c r="P21" i="143"/>
  <c r="M21" i="143"/>
  <c r="J21" i="143"/>
  <c r="G21" i="143"/>
  <c r="D21" i="143"/>
  <c r="P20" i="143"/>
  <c r="M20" i="143"/>
  <c r="J20" i="143"/>
  <c r="G20" i="143"/>
  <c r="D20" i="143"/>
  <c r="I14" i="143"/>
  <c r="H14" i="143"/>
  <c r="D13" i="143"/>
  <c r="D12" i="143"/>
  <c r="P5" i="143"/>
  <c r="J227" i="142" l="1"/>
  <c r="J226" i="142"/>
  <c r="J225" i="142"/>
  <c r="J224" i="142"/>
  <c r="P209" i="142"/>
  <c r="P208" i="142"/>
  <c r="P207" i="142"/>
  <c r="M202" i="142"/>
  <c r="M201" i="142"/>
  <c r="M200" i="142"/>
  <c r="M199" i="142"/>
  <c r="J181" i="142"/>
  <c r="J180" i="142"/>
  <c r="J179" i="142"/>
  <c r="P163" i="142"/>
  <c r="P162" i="142"/>
  <c r="P161" i="142"/>
  <c r="P160" i="142"/>
  <c r="M157" i="142"/>
  <c r="M156" i="142"/>
  <c r="M155" i="142"/>
  <c r="J126" i="142"/>
  <c r="J125" i="142"/>
  <c r="J124" i="142"/>
  <c r="J123" i="142"/>
  <c r="J122" i="142"/>
  <c r="J121" i="142"/>
  <c r="J120" i="142"/>
  <c r="P228" i="142"/>
  <c r="M228" i="142"/>
  <c r="J228" i="142"/>
  <c r="G228" i="142"/>
  <c r="D228" i="142"/>
  <c r="P227" i="142"/>
  <c r="M227" i="142"/>
  <c r="G227" i="142"/>
  <c r="D227" i="142"/>
  <c r="P226" i="142"/>
  <c r="M226" i="142"/>
  <c r="G226" i="142"/>
  <c r="D226" i="142"/>
  <c r="P225" i="142"/>
  <c r="M225" i="142"/>
  <c r="G225" i="142"/>
  <c r="D225" i="142"/>
  <c r="P224" i="142"/>
  <c r="M224" i="142"/>
  <c r="G224" i="142"/>
  <c r="D224" i="142"/>
  <c r="P223" i="142"/>
  <c r="M223" i="142"/>
  <c r="J223" i="142"/>
  <c r="G223" i="142"/>
  <c r="D223" i="142"/>
  <c r="P222" i="142"/>
  <c r="M222" i="142"/>
  <c r="J222" i="142"/>
  <c r="G222" i="142"/>
  <c r="D222" i="142"/>
  <c r="P221" i="142"/>
  <c r="M221" i="142"/>
  <c r="J221" i="142"/>
  <c r="G221" i="142"/>
  <c r="D221" i="142"/>
  <c r="P220" i="142"/>
  <c r="M220" i="142"/>
  <c r="J220" i="142"/>
  <c r="G220" i="142"/>
  <c r="D220" i="142"/>
  <c r="P219" i="142"/>
  <c r="M219" i="142"/>
  <c r="J219" i="142"/>
  <c r="G219" i="142"/>
  <c r="D219" i="142"/>
  <c r="P218" i="142"/>
  <c r="M218" i="142"/>
  <c r="J218" i="142"/>
  <c r="G218" i="142"/>
  <c r="D218" i="142"/>
  <c r="P217" i="142"/>
  <c r="M217" i="142"/>
  <c r="J217" i="142"/>
  <c r="G217" i="142"/>
  <c r="D217" i="142"/>
  <c r="P216" i="142"/>
  <c r="M216" i="142"/>
  <c r="J216" i="142"/>
  <c r="G216" i="142"/>
  <c r="D216" i="142"/>
  <c r="P215" i="142"/>
  <c r="M215" i="142"/>
  <c r="J215" i="142"/>
  <c r="G215" i="142"/>
  <c r="D215" i="142"/>
  <c r="P214" i="142"/>
  <c r="M214" i="142"/>
  <c r="J214" i="142"/>
  <c r="G214" i="142"/>
  <c r="D214" i="142"/>
  <c r="P213" i="142"/>
  <c r="M213" i="142"/>
  <c r="J213" i="142"/>
  <c r="G213" i="142"/>
  <c r="D213" i="142"/>
  <c r="P212" i="142"/>
  <c r="M212" i="142"/>
  <c r="J212" i="142"/>
  <c r="G212" i="142"/>
  <c r="D212" i="142"/>
  <c r="P211" i="142"/>
  <c r="M211" i="142"/>
  <c r="J211" i="142"/>
  <c r="G211" i="142"/>
  <c r="D211" i="142"/>
  <c r="P210" i="142"/>
  <c r="M210" i="142"/>
  <c r="J210" i="142"/>
  <c r="G210" i="142"/>
  <c r="D210" i="142"/>
  <c r="M209" i="142"/>
  <c r="J209" i="142"/>
  <c r="G209" i="142"/>
  <c r="D209" i="142"/>
  <c r="M208" i="142"/>
  <c r="J208" i="142"/>
  <c r="G208" i="142"/>
  <c r="D208" i="142"/>
  <c r="M207" i="142"/>
  <c r="J207" i="142"/>
  <c r="G207" i="142"/>
  <c r="D207" i="142"/>
  <c r="P206" i="142"/>
  <c r="M206" i="142"/>
  <c r="J206" i="142"/>
  <c r="G206" i="142"/>
  <c r="D206" i="142"/>
  <c r="P205" i="142"/>
  <c r="M205" i="142"/>
  <c r="J205" i="142"/>
  <c r="G205" i="142"/>
  <c r="D205" i="142"/>
  <c r="P204" i="142"/>
  <c r="M204" i="142"/>
  <c r="J204" i="142"/>
  <c r="G204" i="142"/>
  <c r="D204" i="142"/>
  <c r="P203" i="142"/>
  <c r="M203" i="142"/>
  <c r="J203" i="142"/>
  <c r="G203" i="142"/>
  <c r="D203" i="142"/>
  <c r="P202" i="142"/>
  <c r="J202" i="142"/>
  <c r="G202" i="142"/>
  <c r="D202" i="142"/>
  <c r="P201" i="142"/>
  <c r="J201" i="142"/>
  <c r="G201" i="142"/>
  <c r="D201" i="142"/>
  <c r="P200" i="142"/>
  <c r="J200" i="142"/>
  <c r="G200" i="142"/>
  <c r="D200" i="142"/>
  <c r="P199" i="142"/>
  <c r="J199" i="142"/>
  <c r="G199" i="142"/>
  <c r="D199" i="142"/>
  <c r="P198" i="142"/>
  <c r="M198" i="142"/>
  <c r="J198" i="142"/>
  <c r="G198" i="142"/>
  <c r="D198" i="142"/>
  <c r="P197" i="142"/>
  <c r="M197" i="142"/>
  <c r="J197" i="142"/>
  <c r="G197" i="142"/>
  <c r="D197" i="142"/>
  <c r="P196" i="142"/>
  <c r="M196" i="142"/>
  <c r="J196" i="142"/>
  <c r="G196" i="142"/>
  <c r="D196" i="142"/>
  <c r="P195" i="142"/>
  <c r="M195" i="142"/>
  <c r="J195" i="142"/>
  <c r="G195" i="142"/>
  <c r="D195" i="142"/>
  <c r="P194" i="142"/>
  <c r="M194" i="142"/>
  <c r="J194" i="142"/>
  <c r="G194" i="142"/>
  <c r="D194" i="142"/>
  <c r="P193" i="142"/>
  <c r="M193" i="142"/>
  <c r="J193" i="142"/>
  <c r="G193" i="142"/>
  <c r="D193" i="142"/>
  <c r="P192" i="142"/>
  <c r="M192" i="142"/>
  <c r="J192" i="142"/>
  <c r="G192" i="142"/>
  <c r="D192" i="142"/>
  <c r="P191" i="142"/>
  <c r="M191" i="142"/>
  <c r="J191" i="142"/>
  <c r="G191" i="142"/>
  <c r="D191" i="142"/>
  <c r="P190" i="142"/>
  <c r="M190" i="142"/>
  <c r="J190" i="142"/>
  <c r="G190" i="142"/>
  <c r="D190" i="142"/>
  <c r="P189" i="142"/>
  <c r="M189" i="142"/>
  <c r="J189" i="142"/>
  <c r="G189" i="142"/>
  <c r="D189" i="142"/>
  <c r="P188" i="142"/>
  <c r="M188" i="142"/>
  <c r="J188" i="142"/>
  <c r="G188" i="142"/>
  <c r="D188" i="142"/>
  <c r="P187" i="142"/>
  <c r="M187" i="142"/>
  <c r="J187" i="142"/>
  <c r="G187" i="142"/>
  <c r="D187" i="142"/>
  <c r="P186" i="142"/>
  <c r="M186" i="142"/>
  <c r="J186" i="142"/>
  <c r="G186" i="142"/>
  <c r="D186" i="142"/>
  <c r="P185" i="142"/>
  <c r="M185" i="142"/>
  <c r="J185" i="142"/>
  <c r="G185" i="142"/>
  <c r="D185" i="142"/>
  <c r="P184" i="142"/>
  <c r="M184" i="142"/>
  <c r="J184" i="142"/>
  <c r="G184" i="142"/>
  <c r="D184" i="142"/>
  <c r="P183" i="142"/>
  <c r="M183" i="142"/>
  <c r="J183" i="142"/>
  <c r="G183" i="142"/>
  <c r="D183" i="142"/>
  <c r="P182" i="142"/>
  <c r="M182" i="142"/>
  <c r="J182" i="142"/>
  <c r="G182" i="142"/>
  <c r="D182" i="142"/>
  <c r="P181" i="142"/>
  <c r="M181" i="142"/>
  <c r="G181" i="142"/>
  <c r="D181" i="142"/>
  <c r="P180" i="142"/>
  <c r="M180" i="142"/>
  <c r="G180" i="142"/>
  <c r="D180" i="142"/>
  <c r="P179" i="142"/>
  <c r="M179" i="142"/>
  <c r="G179" i="142"/>
  <c r="D179" i="142"/>
  <c r="P178" i="142"/>
  <c r="M178" i="142"/>
  <c r="J178" i="142"/>
  <c r="G178" i="142"/>
  <c r="D178" i="142"/>
  <c r="P177" i="142"/>
  <c r="M177" i="142"/>
  <c r="J177" i="142"/>
  <c r="G177" i="142"/>
  <c r="D177" i="142"/>
  <c r="P176" i="142"/>
  <c r="M176" i="142"/>
  <c r="J176" i="142"/>
  <c r="G176" i="142"/>
  <c r="D176" i="142"/>
  <c r="P175" i="142"/>
  <c r="M175" i="142"/>
  <c r="J175" i="142"/>
  <c r="G175" i="142"/>
  <c r="D175" i="142"/>
  <c r="P174" i="142"/>
  <c r="M174" i="142"/>
  <c r="J174" i="142"/>
  <c r="G174" i="142"/>
  <c r="D174" i="142"/>
  <c r="P173" i="142"/>
  <c r="M173" i="142"/>
  <c r="J173" i="142"/>
  <c r="G173" i="142"/>
  <c r="D173" i="142"/>
  <c r="P172" i="142"/>
  <c r="M172" i="142"/>
  <c r="J172" i="142"/>
  <c r="G172" i="142"/>
  <c r="D172" i="142"/>
  <c r="P171" i="142"/>
  <c r="M171" i="142"/>
  <c r="J171" i="142"/>
  <c r="G171" i="142"/>
  <c r="D171" i="142"/>
  <c r="P170" i="142"/>
  <c r="M170" i="142"/>
  <c r="J170" i="142"/>
  <c r="G170" i="142"/>
  <c r="D170" i="142"/>
  <c r="P169" i="142"/>
  <c r="M169" i="142"/>
  <c r="J169" i="142"/>
  <c r="G169" i="142"/>
  <c r="D169" i="142"/>
  <c r="P168" i="142"/>
  <c r="M168" i="142"/>
  <c r="J168" i="142"/>
  <c r="G168" i="142"/>
  <c r="D168" i="142"/>
  <c r="P167" i="142"/>
  <c r="M167" i="142"/>
  <c r="J167" i="142"/>
  <c r="G167" i="142"/>
  <c r="D167" i="142"/>
  <c r="P166" i="142"/>
  <c r="M166" i="142"/>
  <c r="J166" i="142"/>
  <c r="G166" i="142"/>
  <c r="D166" i="142"/>
  <c r="P165" i="142"/>
  <c r="M165" i="142"/>
  <c r="J165" i="142"/>
  <c r="G165" i="142"/>
  <c r="D165" i="142"/>
  <c r="P164" i="142"/>
  <c r="M164" i="142"/>
  <c r="J164" i="142"/>
  <c r="G164" i="142"/>
  <c r="D164" i="142"/>
  <c r="M163" i="142"/>
  <c r="J163" i="142"/>
  <c r="G163" i="142"/>
  <c r="D163" i="142"/>
  <c r="M162" i="142"/>
  <c r="J162" i="142"/>
  <c r="G162" i="142"/>
  <c r="D162" i="142"/>
  <c r="M161" i="142"/>
  <c r="J161" i="142"/>
  <c r="G161" i="142"/>
  <c r="D161" i="142"/>
  <c r="M160" i="142"/>
  <c r="J160" i="142"/>
  <c r="G160" i="142"/>
  <c r="D160" i="142"/>
  <c r="P159" i="142"/>
  <c r="M159" i="142"/>
  <c r="J159" i="142"/>
  <c r="G159" i="142"/>
  <c r="D159" i="142"/>
  <c r="P158" i="142"/>
  <c r="M158" i="142"/>
  <c r="J158" i="142"/>
  <c r="G158" i="142"/>
  <c r="D158" i="142"/>
  <c r="P157" i="142"/>
  <c r="J157" i="142"/>
  <c r="G157" i="142"/>
  <c r="D157" i="142"/>
  <c r="P156" i="142"/>
  <c r="J156" i="142"/>
  <c r="G156" i="142"/>
  <c r="D156" i="142"/>
  <c r="P155" i="142"/>
  <c r="J155" i="142"/>
  <c r="G155" i="142"/>
  <c r="D155" i="142"/>
  <c r="P154" i="142"/>
  <c r="M154" i="142"/>
  <c r="J154" i="142"/>
  <c r="G154" i="142"/>
  <c r="D154" i="142"/>
  <c r="P153" i="142"/>
  <c r="M153" i="142"/>
  <c r="J153" i="142"/>
  <c r="G153" i="142"/>
  <c r="D153" i="142"/>
  <c r="P152" i="142"/>
  <c r="M152" i="142"/>
  <c r="J152" i="142"/>
  <c r="G152" i="142"/>
  <c r="D152" i="142"/>
  <c r="P151" i="142"/>
  <c r="M151" i="142"/>
  <c r="J151" i="142"/>
  <c r="G151" i="142"/>
  <c r="D151" i="142"/>
  <c r="P150" i="142"/>
  <c r="M150" i="142"/>
  <c r="J150" i="142"/>
  <c r="G150" i="142"/>
  <c r="D150" i="142"/>
  <c r="P149" i="142"/>
  <c r="M149" i="142"/>
  <c r="J149" i="142"/>
  <c r="G149" i="142"/>
  <c r="D149" i="142"/>
  <c r="P148" i="142"/>
  <c r="M148" i="142"/>
  <c r="J148" i="142"/>
  <c r="G148" i="142"/>
  <c r="D148" i="142"/>
  <c r="P147" i="142"/>
  <c r="M147" i="142"/>
  <c r="J147" i="142"/>
  <c r="G147" i="142"/>
  <c r="D147" i="142"/>
  <c r="P146" i="142"/>
  <c r="M146" i="142"/>
  <c r="J146" i="142"/>
  <c r="G146" i="142"/>
  <c r="D146" i="142"/>
  <c r="P145" i="142"/>
  <c r="M145" i="142"/>
  <c r="J145" i="142"/>
  <c r="G145" i="142"/>
  <c r="D145" i="142"/>
  <c r="P144" i="142"/>
  <c r="M144" i="142"/>
  <c r="J144" i="142"/>
  <c r="G144" i="142"/>
  <c r="D144" i="142"/>
  <c r="P143" i="142"/>
  <c r="M143" i="142"/>
  <c r="J143" i="142"/>
  <c r="G143" i="142"/>
  <c r="D143" i="142"/>
  <c r="P142" i="142"/>
  <c r="M142" i="142"/>
  <c r="J142" i="142"/>
  <c r="G142" i="142"/>
  <c r="D142" i="142"/>
  <c r="P141" i="142"/>
  <c r="M141" i="142"/>
  <c r="J141" i="142"/>
  <c r="G141" i="142"/>
  <c r="D141" i="142"/>
  <c r="P140" i="142"/>
  <c r="M140" i="142"/>
  <c r="J140" i="142"/>
  <c r="G140" i="142"/>
  <c r="D140" i="142"/>
  <c r="P139" i="142"/>
  <c r="M139" i="142"/>
  <c r="J139" i="142"/>
  <c r="G139" i="142"/>
  <c r="D139" i="142"/>
  <c r="P138" i="142"/>
  <c r="M138" i="142"/>
  <c r="J138" i="142"/>
  <c r="G138" i="142"/>
  <c r="D138" i="142"/>
  <c r="P137" i="142"/>
  <c r="M137" i="142"/>
  <c r="J137" i="142"/>
  <c r="G137" i="142"/>
  <c r="D137" i="142"/>
  <c r="P136" i="142"/>
  <c r="M136" i="142"/>
  <c r="J136" i="142"/>
  <c r="G136" i="142"/>
  <c r="D136" i="142"/>
  <c r="P135" i="142"/>
  <c r="M135" i="142"/>
  <c r="J135" i="142"/>
  <c r="G135" i="142"/>
  <c r="D135" i="142"/>
  <c r="P134" i="142"/>
  <c r="M134" i="142"/>
  <c r="J134" i="142"/>
  <c r="G134" i="142"/>
  <c r="D134" i="142"/>
  <c r="P133" i="142"/>
  <c r="M133" i="142"/>
  <c r="J133" i="142"/>
  <c r="G133" i="142"/>
  <c r="D133" i="142"/>
  <c r="P132" i="142"/>
  <c r="M132" i="142"/>
  <c r="J132" i="142"/>
  <c r="G132" i="142"/>
  <c r="D132" i="142"/>
  <c r="P131" i="142"/>
  <c r="M131" i="142"/>
  <c r="J131" i="142"/>
  <c r="G131" i="142"/>
  <c r="D131" i="142"/>
  <c r="P130" i="142"/>
  <c r="M130" i="142"/>
  <c r="J130" i="142"/>
  <c r="G130" i="142"/>
  <c r="D130" i="142"/>
  <c r="P129" i="142"/>
  <c r="M129" i="142"/>
  <c r="J129" i="142"/>
  <c r="G129" i="142"/>
  <c r="D129" i="142"/>
  <c r="P128" i="142"/>
  <c r="M128" i="142"/>
  <c r="J128" i="142"/>
  <c r="G128" i="142"/>
  <c r="D128" i="142"/>
  <c r="P127" i="142"/>
  <c r="M127" i="142"/>
  <c r="J127" i="142"/>
  <c r="G127" i="142"/>
  <c r="D127" i="142"/>
  <c r="P126" i="142"/>
  <c r="M126" i="142"/>
  <c r="G126" i="142"/>
  <c r="D126" i="142"/>
  <c r="P125" i="142"/>
  <c r="M125" i="142"/>
  <c r="G125" i="142"/>
  <c r="D125" i="142"/>
  <c r="P124" i="142"/>
  <c r="M124" i="142"/>
  <c r="G124" i="142"/>
  <c r="D124" i="142"/>
  <c r="P123" i="142"/>
  <c r="M123" i="142"/>
  <c r="G123" i="142"/>
  <c r="D123" i="142"/>
  <c r="P122" i="142"/>
  <c r="M122" i="142"/>
  <c r="G122" i="142"/>
  <c r="D122" i="142"/>
  <c r="P121" i="142"/>
  <c r="M121" i="142"/>
  <c r="G121" i="142"/>
  <c r="D121" i="142"/>
  <c r="P120" i="142"/>
  <c r="M120" i="142"/>
  <c r="G120" i="142"/>
  <c r="D120" i="142"/>
  <c r="P119" i="142"/>
  <c r="M119" i="142"/>
  <c r="J119" i="142"/>
  <c r="G119" i="142"/>
  <c r="D119" i="142"/>
  <c r="P118" i="142"/>
  <c r="M118" i="142"/>
  <c r="J118" i="142"/>
  <c r="G118" i="142"/>
  <c r="D118" i="142"/>
  <c r="P117" i="142"/>
  <c r="M117" i="142"/>
  <c r="J117" i="142"/>
  <c r="G117" i="142"/>
  <c r="D117" i="142"/>
  <c r="P116" i="142"/>
  <c r="M116" i="142"/>
  <c r="J116" i="142"/>
  <c r="G116" i="142"/>
  <c r="D116" i="142"/>
  <c r="P115" i="142"/>
  <c r="M115" i="142"/>
  <c r="J115" i="142"/>
  <c r="G115" i="142"/>
  <c r="D115" i="142"/>
  <c r="P114" i="142"/>
  <c r="M114" i="142"/>
  <c r="J114" i="142"/>
  <c r="G114" i="142"/>
  <c r="D114" i="142"/>
  <c r="P113" i="142"/>
  <c r="M113" i="142"/>
  <c r="J113" i="142"/>
  <c r="G113" i="142"/>
  <c r="D113" i="142"/>
  <c r="P112" i="142"/>
  <c r="M112" i="142"/>
  <c r="J112" i="142"/>
  <c r="G112" i="142"/>
  <c r="D112" i="142"/>
  <c r="P111" i="142"/>
  <c r="M111" i="142"/>
  <c r="J111" i="142"/>
  <c r="G111" i="142"/>
  <c r="D111" i="142"/>
  <c r="P110" i="142"/>
  <c r="M110" i="142"/>
  <c r="J110" i="142"/>
  <c r="G110" i="142"/>
  <c r="D110" i="142"/>
  <c r="P109" i="142"/>
  <c r="M109" i="142"/>
  <c r="J109" i="142"/>
  <c r="G109" i="142"/>
  <c r="D109" i="142"/>
  <c r="P108" i="142"/>
  <c r="M108" i="142"/>
  <c r="J108" i="142"/>
  <c r="G108" i="142"/>
  <c r="D108" i="142"/>
  <c r="P107" i="142"/>
  <c r="M107" i="142"/>
  <c r="J107" i="142"/>
  <c r="G107" i="142"/>
  <c r="D107" i="142"/>
  <c r="P106" i="142"/>
  <c r="M106" i="142"/>
  <c r="J106" i="142"/>
  <c r="G106" i="142"/>
  <c r="D106" i="142"/>
  <c r="P105" i="142"/>
  <c r="M105" i="142"/>
  <c r="J105" i="142"/>
  <c r="G105" i="142"/>
  <c r="D105" i="142"/>
  <c r="P104" i="142"/>
  <c r="M104" i="142"/>
  <c r="J104" i="142"/>
  <c r="G104" i="142"/>
  <c r="D104" i="142"/>
  <c r="P103" i="142"/>
  <c r="M103" i="142"/>
  <c r="J103" i="142"/>
  <c r="G103" i="142"/>
  <c r="D103" i="142"/>
  <c r="P102" i="142"/>
  <c r="M102" i="142"/>
  <c r="J102" i="142"/>
  <c r="G102" i="142"/>
  <c r="D102" i="142"/>
  <c r="P101" i="142"/>
  <c r="M101" i="142"/>
  <c r="J101" i="142"/>
  <c r="G101" i="142"/>
  <c r="D101" i="142"/>
  <c r="P100" i="142"/>
  <c r="M100" i="142"/>
  <c r="J100" i="142"/>
  <c r="G100" i="142"/>
  <c r="D100" i="142"/>
  <c r="P99" i="142"/>
  <c r="M99" i="142"/>
  <c r="J99" i="142"/>
  <c r="G99" i="142"/>
  <c r="D99" i="142"/>
  <c r="P98" i="142"/>
  <c r="M98" i="142"/>
  <c r="J98" i="142"/>
  <c r="G98" i="142"/>
  <c r="D98" i="142"/>
  <c r="P97" i="142"/>
  <c r="M97" i="142"/>
  <c r="J97" i="142"/>
  <c r="G97" i="142"/>
  <c r="D97" i="142"/>
  <c r="P96" i="142"/>
  <c r="M96" i="142"/>
  <c r="J96" i="142"/>
  <c r="G96" i="142"/>
  <c r="D96" i="142"/>
  <c r="P95" i="142"/>
  <c r="M95" i="142"/>
  <c r="J95" i="142"/>
  <c r="G95" i="142"/>
  <c r="D95" i="142"/>
  <c r="P94" i="142"/>
  <c r="M94" i="142"/>
  <c r="J94" i="142"/>
  <c r="G94" i="142"/>
  <c r="D94" i="142"/>
  <c r="P93" i="142"/>
  <c r="M93" i="142"/>
  <c r="J93" i="142"/>
  <c r="G93" i="142"/>
  <c r="D93" i="142"/>
  <c r="P92" i="142"/>
  <c r="M92" i="142"/>
  <c r="J92" i="142"/>
  <c r="G92" i="142"/>
  <c r="D92" i="142"/>
  <c r="P91" i="142"/>
  <c r="M91" i="142"/>
  <c r="J91" i="142"/>
  <c r="G91" i="142"/>
  <c r="D91" i="142"/>
  <c r="P90" i="142"/>
  <c r="M90" i="142"/>
  <c r="J90" i="142"/>
  <c r="G90" i="142"/>
  <c r="D90" i="142"/>
  <c r="P89" i="142"/>
  <c r="M89" i="142"/>
  <c r="J89" i="142"/>
  <c r="G89" i="142"/>
  <c r="D89" i="142"/>
  <c r="P88" i="142"/>
  <c r="M88" i="142"/>
  <c r="J88" i="142"/>
  <c r="G88" i="142"/>
  <c r="D88" i="142"/>
  <c r="P87" i="142"/>
  <c r="M87" i="142"/>
  <c r="J87" i="142"/>
  <c r="G87" i="142"/>
  <c r="D87" i="142"/>
  <c r="P86" i="142"/>
  <c r="M86" i="142"/>
  <c r="J86" i="142"/>
  <c r="G86" i="142"/>
  <c r="D86" i="142"/>
  <c r="P85" i="142"/>
  <c r="M85" i="142"/>
  <c r="J85" i="142"/>
  <c r="G85" i="142"/>
  <c r="D85" i="142"/>
  <c r="P84" i="142"/>
  <c r="M84" i="142"/>
  <c r="J84" i="142"/>
  <c r="G84" i="142"/>
  <c r="D84" i="142"/>
  <c r="P83" i="142"/>
  <c r="M83" i="142"/>
  <c r="J83" i="142"/>
  <c r="G83" i="142"/>
  <c r="D83" i="142"/>
  <c r="P82" i="142"/>
  <c r="M82" i="142"/>
  <c r="J82" i="142"/>
  <c r="G82" i="142"/>
  <c r="D82" i="142"/>
  <c r="P81" i="142"/>
  <c r="M81" i="142"/>
  <c r="J81" i="142"/>
  <c r="G81" i="142"/>
  <c r="D81" i="142"/>
  <c r="P80" i="142"/>
  <c r="M80" i="142"/>
  <c r="J80" i="142"/>
  <c r="G80" i="142"/>
  <c r="D80" i="142"/>
  <c r="P79" i="142"/>
  <c r="M79" i="142"/>
  <c r="J79" i="142"/>
  <c r="G79" i="142"/>
  <c r="D79" i="142"/>
  <c r="P78" i="142"/>
  <c r="M78" i="142"/>
  <c r="J78" i="142"/>
  <c r="G78" i="142"/>
  <c r="D78" i="142"/>
  <c r="P77" i="142"/>
  <c r="M77" i="142"/>
  <c r="J77" i="142"/>
  <c r="G77" i="142"/>
  <c r="D77" i="142"/>
  <c r="P76" i="142"/>
  <c r="M76" i="142"/>
  <c r="J76" i="142"/>
  <c r="G76" i="142"/>
  <c r="D76" i="142"/>
  <c r="P75" i="142"/>
  <c r="M75" i="142"/>
  <c r="J75" i="142"/>
  <c r="G75" i="142"/>
  <c r="D75" i="142"/>
  <c r="P74" i="142"/>
  <c r="M74" i="142"/>
  <c r="J74" i="142"/>
  <c r="G74" i="142"/>
  <c r="D74" i="142"/>
  <c r="P73" i="142"/>
  <c r="M73" i="142"/>
  <c r="J73" i="142"/>
  <c r="G73" i="142"/>
  <c r="D73" i="142"/>
  <c r="P72" i="142"/>
  <c r="M72" i="142"/>
  <c r="J72" i="142"/>
  <c r="G72" i="142"/>
  <c r="D72" i="142"/>
  <c r="P71" i="142"/>
  <c r="M71" i="142"/>
  <c r="J71" i="142"/>
  <c r="G71" i="142"/>
  <c r="D71" i="142"/>
  <c r="P70" i="142"/>
  <c r="M70" i="142"/>
  <c r="J70" i="142"/>
  <c r="G70" i="142"/>
  <c r="D70" i="142"/>
  <c r="P69" i="142"/>
  <c r="M69" i="142"/>
  <c r="J69" i="142"/>
  <c r="G69" i="142"/>
  <c r="D69" i="142"/>
  <c r="P68" i="142"/>
  <c r="M68" i="142"/>
  <c r="J68" i="142"/>
  <c r="G68" i="142"/>
  <c r="D68" i="142"/>
  <c r="P67" i="142"/>
  <c r="M67" i="142"/>
  <c r="J67" i="142"/>
  <c r="G67" i="142"/>
  <c r="D67" i="142"/>
  <c r="P66" i="142"/>
  <c r="M66" i="142"/>
  <c r="J66" i="142"/>
  <c r="G66" i="142"/>
  <c r="D66" i="142"/>
  <c r="P65" i="142"/>
  <c r="M65" i="142"/>
  <c r="J65" i="142"/>
  <c r="G65" i="142"/>
  <c r="D65" i="142"/>
  <c r="P64" i="142"/>
  <c r="M64" i="142"/>
  <c r="J64" i="142"/>
  <c r="G64" i="142"/>
  <c r="D64" i="142"/>
  <c r="P63" i="142"/>
  <c r="M63" i="142"/>
  <c r="J63" i="142"/>
  <c r="G63" i="142"/>
  <c r="D63" i="142"/>
  <c r="P62" i="142"/>
  <c r="M62" i="142"/>
  <c r="J62" i="142"/>
  <c r="G62" i="142"/>
  <c r="D62" i="142"/>
  <c r="P61" i="142"/>
  <c r="M61" i="142"/>
  <c r="J61" i="142"/>
  <c r="G61" i="142"/>
  <c r="D61" i="142"/>
  <c r="P60" i="142"/>
  <c r="M60" i="142"/>
  <c r="J60" i="142"/>
  <c r="G60" i="142"/>
  <c r="D60" i="142"/>
  <c r="P59" i="142"/>
  <c r="M59" i="142"/>
  <c r="J59" i="142"/>
  <c r="G59" i="142"/>
  <c r="D59" i="142"/>
  <c r="P58" i="142"/>
  <c r="M58" i="142"/>
  <c r="J58" i="142"/>
  <c r="G58" i="142"/>
  <c r="D58" i="142"/>
  <c r="P57" i="142"/>
  <c r="M57" i="142"/>
  <c r="J57" i="142"/>
  <c r="G57" i="142"/>
  <c r="D57" i="142"/>
  <c r="P56" i="142"/>
  <c r="M56" i="142"/>
  <c r="J56" i="142"/>
  <c r="G56" i="142"/>
  <c r="D56" i="142"/>
  <c r="P55" i="142"/>
  <c r="M55" i="142"/>
  <c r="J55" i="142"/>
  <c r="G55" i="142"/>
  <c r="D55" i="142"/>
  <c r="P54" i="142"/>
  <c r="M54" i="142"/>
  <c r="J54" i="142"/>
  <c r="G54" i="142"/>
  <c r="D54" i="142"/>
  <c r="P53" i="142"/>
  <c r="M53" i="142"/>
  <c r="J53" i="142"/>
  <c r="G53" i="142"/>
  <c r="D53" i="142"/>
  <c r="P52" i="142"/>
  <c r="M52" i="142"/>
  <c r="J52" i="142"/>
  <c r="G52" i="142"/>
  <c r="D52" i="142"/>
  <c r="P51" i="142"/>
  <c r="M51" i="142"/>
  <c r="J51" i="142"/>
  <c r="G51" i="142"/>
  <c r="D51" i="142"/>
  <c r="P50" i="142"/>
  <c r="M50" i="142"/>
  <c r="J50" i="142"/>
  <c r="G50" i="142"/>
  <c r="D50" i="142"/>
  <c r="P49" i="142"/>
  <c r="M49" i="142"/>
  <c r="J49" i="142"/>
  <c r="G49" i="142"/>
  <c r="D49" i="142"/>
  <c r="P48" i="142"/>
  <c r="M48" i="142"/>
  <c r="J48" i="142"/>
  <c r="G48" i="142"/>
  <c r="D48" i="142"/>
  <c r="P47" i="142"/>
  <c r="M47" i="142"/>
  <c r="J47" i="142"/>
  <c r="G47" i="142"/>
  <c r="D47" i="142"/>
  <c r="P46" i="142"/>
  <c r="M46" i="142"/>
  <c r="J46" i="142"/>
  <c r="G46" i="142"/>
  <c r="D46" i="142"/>
  <c r="P45" i="142"/>
  <c r="M45" i="142"/>
  <c r="J45" i="142"/>
  <c r="G45" i="142"/>
  <c r="D45" i="142"/>
  <c r="P44" i="142"/>
  <c r="M44" i="142"/>
  <c r="J44" i="142"/>
  <c r="G44" i="142"/>
  <c r="D44" i="142"/>
  <c r="P43" i="142"/>
  <c r="M43" i="142"/>
  <c r="J43" i="142"/>
  <c r="G43" i="142"/>
  <c r="D43" i="142"/>
  <c r="P42" i="142"/>
  <c r="M42" i="142"/>
  <c r="J42" i="142"/>
  <c r="G42" i="142"/>
  <c r="D42" i="142"/>
  <c r="P41" i="142"/>
  <c r="M41" i="142"/>
  <c r="J41" i="142"/>
  <c r="G41" i="142"/>
  <c r="D41" i="142"/>
  <c r="P40" i="142"/>
  <c r="M40" i="142"/>
  <c r="J40" i="142"/>
  <c r="G40" i="142"/>
  <c r="D40" i="142"/>
  <c r="P39" i="142"/>
  <c r="M39" i="142"/>
  <c r="J39" i="142"/>
  <c r="G39" i="142"/>
  <c r="D39" i="142"/>
  <c r="P38" i="142"/>
  <c r="M38" i="142"/>
  <c r="J38" i="142"/>
  <c r="G38" i="142"/>
  <c r="D38" i="142"/>
  <c r="P37" i="142"/>
  <c r="M37" i="142"/>
  <c r="J37" i="142"/>
  <c r="G37" i="142"/>
  <c r="D37" i="142"/>
  <c r="P36" i="142"/>
  <c r="M36" i="142"/>
  <c r="J36" i="142"/>
  <c r="G36" i="142"/>
  <c r="D36" i="142"/>
  <c r="P35" i="142"/>
  <c r="M35" i="142"/>
  <c r="J35" i="142"/>
  <c r="G35" i="142"/>
  <c r="D35" i="142"/>
  <c r="P34" i="142"/>
  <c r="M34" i="142"/>
  <c r="J34" i="142"/>
  <c r="G34" i="142"/>
  <c r="D34" i="142"/>
  <c r="P33" i="142"/>
  <c r="M33" i="142"/>
  <c r="J33" i="142"/>
  <c r="G33" i="142"/>
  <c r="D33" i="142"/>
  <c r="P32" i="142"/>
  <c r="M32" i="142"/>
  <c r="J32" i="142"/>
  <c r="G32" i="142"/>
  <c r="D32" i="142"/>
  <c r="P31" i="142"/>
  <c r="M31" i="142"/>
  <c r="J31" i="142"/>
  <c r="G31" i="142"/>
  <c r="D31" i="142"/>
  <c r="P30" i="142"/>
  <c r="M30" i="142"/>
  <c r="J30" i="142"/>
  <c r="G30" i="142"/>
  <c r="D30" i="142"/>
  <c r="P29" i="142"/>
  <c r="M29" i="142"/>
  <c r="J29" i="142"/>
  <c r="G29" i="142"/>
  <c r="D29" i="142"/>
  <c r="P28" i="142"/>
  <c r="M28" i="142"/>
  <c r="J28" i="142"/>
  <c r="G28" i="142"/>
  <c r="D28" i="142"/>
  <c r="P27" i="142"/>
  <c r="M27" i="142"/>
  <c r="J27" i="142"/>
  <c r="G27" i="142"/>
  <c r="D27" i="142"/>
  <c r="P26" i="142"/>
  <c r="M26" i="142"/>
  <c r="J26" i="142"/>
  <c r="G26" i="142"/>
  <c r="D26" i="142"/>
  <c r="P25" i="142"/>
  <c r="M25" i="142"/>
  <c r="J25" i="142"/>
  <c r="G25" i="142"/>
  <c r="D25" i="142"/>
  <c r="P24" i="142"/>
  <c r="M24" i="142"/>
  <c r="J24" i="142"/>
  <c r="G24" i="142"/>
  <c r="D24" i="142"/>
  <c r="P23" i="142"/>
  <c r="M23" i="142"/>
  <c r="J23" i="142"/>
  <c r="G23" i="142"/>
  <c r="D23" i="142"/>
  <c r="P22" i="142"/>
  <c r="M22" i="142"/>
  <c r="J22" i="142"/>
  <c r="G22" i="142"/>
  <c r="D22" i="142"/>
  <c r="P21" i="142"/>
  <c r="M21" i="142"/>
  <c r="J21" i="142"/>
  <c r="G21" i="142"/>
  <c r="D21" i="142"/>
  <c r="P20" i="142"/>
  <c r="M20" i="142"/>
  <c r="J20" i="142"/>
  <c r="G20" i="142"/>
  <c r="D20" i="142"/>
  <c r="I14" i="142"/>
  <c r="H14" i="142"/>
  <c r="D13" i="142"/>
  <c r="D12" i="142"/>
  <c r="P5" i="142"/>
  <c r="J227" i="131" l="1"/>
  <c r="J226" i="131"/>
  <c r="J225" i="131"/>
  <c r="J224" i="131"/>
  <c r="J223" i="131"/>
  <c r="J222" i="131"/>
  <c r="J221" i="131"/>
  <c r="J220" i="131"/>
  <c r="P215" i="131"/>
  <c r="P214" i="131"/>
  <c r="P213" i="131"/>
  <c r="P212" i="131"/>
  <c r="P211" i="131"/>
  <c r="P210" i="131"/>
  <c r="P209" i="131"/>
  <c r="P208" i="131"/>
  <c r="P207" i="131"/>
  <c r="P206" i="131"/>
  <c r="P205" i="131"/>
  <c r="P204" i="131"/>
  <c r="P203" i="131"/>
  <c r="M201" i="131"/>
  <c r="M200" i="131"/>
  <c r="M199" i="131"/>
  <c r="M198" i="131"/>
  <c r="M197" i="131"/>
  <c r="M196" i="131"/>
  <c r="M195" i="131"/>
  <c r="J182" i="131"/>
  <c r="J181" i="131"/>
  <c r="J180" i="131"/>
  <c r="J179" i="131"/>
  <c r="J178" i="131"/>
  <c r="J177" i="131"/>
  <c r="J176" i="131"/>
  <c r="J175" i="131"/>
  <c r="P168" i="131"/>
  <c r="P167" i="131"/>
  <c r="P166" i="131"/>
  <c r="P165" i="131"/>
  <c r="P164" i="131"/>
  <c r="P163" i="131"/>
  <c r="P162" i="131"/>
  <c r="P161" i="131"/>
  <c r="P160" i="131"/>
  <c r="P159" i="131"/>
  <c r="P158" i="131"/>
  <c r="P157" i="131"/>
  <c r="M157" i="131"/>
  <c r="M156" i="131"/>
  <c r="M155" i="131"/>
  <c r="M154" i="131"/>
  <c r="M153" i="131"/>
  <c r="M152" i="131"/>
  <c r="M151" i="131"/>
  <c r="J108" i="131"/>
  <c r="J228" i="130"/>
  <c r="J227" i="130"/>
  <c r="J226" i="130"/>
  <c r="J225" i="130"/>
  <c r="J224" i="130"/>
  <c r="J223" i="130"/>
  <c r="J222" i="130"/>
  <c r="J221" i="130"/>
  <c r="P216" i="130"/>
  <c r="P215" i="130"/>
  <c r="P214" i="130"/>
  <c r="P213" i="130"/>
  <c r="P212" i="130"/>
  <c r="P211" i="130"/>
  <c r="P210" i="130"/>
  <c r="P209" i="130"/>
  <c r="P208" i="130"/>
  <c r="P207" i="130"/>
  <c r="P206" i="130"/>
  <c r="P205" i="130"/>
  <c r="P204" i="130"/>
  <c r="M203" i="130"/>
  <c r="M202" i="130"/>
  <c r="M201" i="130"/>
  <c r="M200" i="130"/>
  <c r="M199" i="130"/>
  <c r="M198" i="130"/>
  <c r="M197" i="130"/>
  <c r="M196" i="130"/>
  <c r="J184" i="130"/>
  <c r="J183" i="130"/>
  <c r="J182" i="130"/>
  <c r="J181" i="130"/>
  <c r="J180" i="130"/>
  <c r="J179" i="130"/>
  <c r="J178" i="130"/>
  <c r="J177" i="130"/>
  <c r="P169" i="130"/>
  <c r="P168" i="130"/>
  <c r="P167" i="130"/>
  <c r="P166" i="130"/>
  <c r="P165" i="130"/>
  <c r="P164" i="130"/>
  <c r="P163" i="130"/>
  <c r="P162" i="130"/>
  <c r="P161" i="130"/>
  <c r="P160" i="130"/>
  <c r="P159" i="130"/>
  <c r="P158" i="130"/>
  <c r="P157" i="130"/>
  <c r="M158" i="130"/>
  <c r="M157" i="130"/>
  <c r="M156" i="130"/>
  <c r="M155" i="130"/>
  <c r="M154" i="130"/>
  <c r="M153" i="130"/>
  <c r="M152" i="130"/>
  <c r="J110" i="130"/>
  <c r="J228" i="118"/>
  <c r="J227" i="118"/>
  <c r="J226" i="118"/>
  <c r="J225" i="118"/>
  <c r="J224" i="118"/>
  <c r="J223" i="118"/>
  <c r="J222" i="118"/>
  <c r="J221" i="118"/>
  <c r="P216" i="118"/>
  <c r="P215" i="118"/>
  <c r="P214" i="118"/>
  <c r="P213" i="118"/>
  <c r="P212" i="118"/>
  <c r="P211" i="118"/>
  <c r="P210" i="118"/>
  <c r="P209" i="118"/>
  <c r="P208" i="118"/>
  <c r="P207" i="118"/>
  <c r="P206" i="118"/>
  <c r="P205" i="118"/>
  <c r="P204" i="118"/>
  <c r="M203" i="118"/>
  <c r="M202" i="118"/>
  <c r="M201" i="118"/>
  <c r="M200" i="118"/>
  <c r="M199" i="118"/>
  <c r="M198" i="118"/>
  <c r="M197" i="118"/>
  <c r="M196" i="118"/>
  <c r="J184" i="118"/>
  <c r="J183" i="118"/>
  <c r="J182" i="118"/>
  <c r="J181" i="118"/>
  <c r="J180" i="118"/>
  <c r="J179" i="118"/>
  <c r="J178" i="118"/>
  <c r="J177" i="118"/>
  <c r="P168" i="118"/>
  <c r="P167" i="118"/>
  <c r="P166" i="118"/>
  <c r="P165" i="118"/>
  <c r="P164" i="118"/>
  <c r="P163" i="118"/>
  <c r="P162" i="118"/>
  <c r="P161" i="118"/>
  <c r="P160" i="118"/>
  <c r="P159" i="118"/>
  <c r="P158" i="118"/>
  <c r="P157" i="118"/>
  <c r="M158" i="118"/>
  <c r="M157" i="118"/>
  <c r="M156" i="118"/>
  <c r="M155" i="118"/>
  <c r="M154" i="118"/>
  <c r="M153" i="118"/>
  <c r="M152" i="118"/>
  <c r="J110" i="118"/>
  <c r="J227" i="141"/>
  <c r="J226" i="141"/>
  <c r="J225" i="141"/>
  <c r="J224" i="141"/>
  <c r="J223" i="141"/>
  <c r="J222" i="141"/>
  <c r="J221" i="141"/>
  <c r="J220" i="141"/>
  <c r="P214" i="141"/>
  <c r="P213" i="141"/>
  <c r="P212" i="141"/>
  <c r="P211" i="141"/>
  <c r="P210" i="141"/>
  <c r="P209" i="141"/>
  <c r="P208" i="141"/>
  <c r="P207" i="141"/>
  <c r="P206" i="141"/>
  <c r="P205" i="141"/>
  <c r="P204" i="141"/>
  <c r="P203" i="141"/>
  <c r="M201" i="141"/>
  <c r="M200" i="141"/>
  <c r="M199" i="141"/>
  <c r="M198" i="141"/>
  <c r="M197" i="141"/>
  <c r="M196" i="141"/>
  <c r="M195" i="141"/>
  <c r="J183" i="141"/>
  <c r="J182" i="141"/>
  <c r="J181" i="141"/>
  <c r="J180" i="141"/>
  <c r="J179" i="141"/>
  <c r="J178" i="141"/>
  <c r="J177" i="141"/>
  <c r="J176" i="141"/>
  <c r="J175" i="141"/>
  <c r="P165" i="141"/>
  <c r="P164" i="141"/>
  <c r="P163" i="141"/>
  <c r="P162" i="141"/>
  <c r="P161" i="141"/>
  <c r="P160" i="141"/>
  <c r="P159" i="141"/>
  <c r="P158" i="141"/>
  <c r="P157" i="141"/>
  <c r="P156" i="141"/>
  <c r="P155" i="141"/>
  <c r="M157" i="141"/>
  <c r="M156" i="141"/>
  <c r="M155" i="141"/>
  <c r="M154" i="141"/>
  <c r="M153" i="141"/>
  <c r="M152" i="141"/>
  <c r="M151" i="141"/>
  <c r="P21" i="141"/>
  <c r="P20" i="141"/>
  <c r="J228" i="140"/>
  <c r="J227" i="140"/>
  <c r="J226" i="140"/>
  <c r="J225" i="140"/>
  <c r="J224" i="140"/>
  <c r="P219" i="140"/>
  <c r="P218" i="140"/>
  <c r="P217" i="140"/>
  <c r="P216" i="140"/>
  <c r="P215" i="140"/>
  <c r="P214" i="140"/>
  <c r="P213" i="140"/>
  <c r="P212" i="140"/>
  <c r="P211" i="140"/>
  <c r="P210" i="140"/>
  <c r="P209" i="140"/>
  <c r="P208" i="140"/>
  <c r="P207" i="140"/>
  <c r="M208" i="140"/>
  <c r="M207" i="140"/>
  <c r="M206" i="140"/>
  <c r="M205" i="140"/>
  <c r="M204" i="140"/>
  <c r="M203" i="140"/>
  <c r="M202" i="140"/>
  <c r="M201" i="140"/>
  <c r="M200" i="140"/>
  <c r="M199" i="140"/>
  <c r="J186" i="140"/>
  <c r="J185" i="140"/>
  <c r="J184" i="140"/>
  <c r="J183" i="140"/>
  <c r="J182" i="140"/>
  <c r="J181" i="140"/>
  <c r="J180" i="140"/>
  <c r="J179" i="140"/>
  <c r="P172" i="140"/>
  <c r="P171" i="140"/>
  <c r="P170" i="140"/>
  <c r="P169" i="140"/>
  <c r="P168" i="140"/>
  <c r="P167" i="140"/>
  <c r="P166" i="140"/>
  <c r="P165" i="140"/>
  <c r="P164" i="140"/>
  <c r="P163" i="140"/>
  <c r="P162" i="140"/>
  <c r="P161" i="140"/>
  <c r="P160" i="140"/>
  <c r="M162" i="140"/>
  <c r="M161" i="140"/>
  <c r="M160" i="140"/>
  <c r="M159" i="140"/>
  <c r="M158" i="140"/>
  <c r="M157" i="140"/>
  <c r="M156" i="140"/>
  <c r="M155" i="140"/>
  <c r="P221" i="132"/>
  <c r="P220" i="132"/>
  <c r="P219" i="132"/>
  <c r="P218" i="132"/>
  <c r="P217" i="132"/>
  <c r="P216" i="132"/>
  <c r="P215" i="132"/>
  <c r="P214" i="132"/>
  <c r="P213" i="132"/>
  <c r="P212" i="132"/>
  <c r="P211" i="132"/>
  <c r="P210" i="132"/>
  <c r="P209" i="132"/>
  <c r="P208" i="132"/>
  <c r="M217" i="132"/>
  <c r="M216" i="132"/>
  <c r="M215" i="132"/>
  <c r="M214" i="132"/>
  <c r="M213" i="132"/>
  <c r="M212" i="132"/>
  <c r="M211" i="132"/>
  <c r="M210" i="132"/>
  <c r="M209" i="132"/>
  <c r="J195" i="132"/>
  <c r="J194" i="132"/>
  <c r="J193" i="132"/>
  <c r="J192" i="132"/>
  <c r="J191" i="132"/>
  <c r="J190" i="132"/>
  <c r="J189" i="132"/>
  <c r="J188" i="132"/>
  <c r="J187" i="132"/>
  <c r="P166" i="132"/>
  <c r="P165" i="132"/>
  <c r="P164" i="132"/>
  <c r="P163" i="132"/>
  <c r="P162" i="132"/>
  <c r="P161" i="132"/>
  <c r="P160" i="132"/>
  <c r="P159" i="132"/>
  <c r="P158" i="132"/>
  <c r="P157" i="132"/>
  <c r="P156" i="132"/>
  <c r="P155" i="132"/>
  <c r="P154" i="132"/>
  <c r="M168" i="132"/>
  <c r="M167" i="132"/>
  <c r="M166" i="132"/>
  <c r="M165" i="132"/>
  <c r="M164" i="132"/>
  <c r="M163" i="132"/>
  <c r="M162" i="132"/>
  <c r="M161" i="132"/>
  <c r="M160" i="132"/>
  <c r="M159" i="132"/>
  <c r="M158" i="132"/>
  <c r="J130" i="132"/>
  <c r="J129" i="132"/>
  <c r="J228" i="106"/>
  <c r="J227" i="106"/>
  <c r="J226" i="106"/>
  <c r="J225" i="106"/>
  <c r="J224" i="106"/>
  <c r="P217" i="106"/>
  <c r="P216" i="106"/>
  <c r="P215" i="106"/>
  <c r="P214" i="106"/>
  <c r="P213" i="106"/>
  <c r="P212" i="106"/>
  <c r="P211" i="106"/>
  <c r="P210" i="106"/>
  <c r="P209" i="106"/>
  <c r="P208" i="106"/>
  <c r="P207" i="106"/>
  <c r="P206" i="106"/>
  <c r="P205" i="106"/>
  <c r="P204" i="106"/>
  <c r="M208" i="106"/>
  <c r="M207" i="106"/>
  <c r="M206" i="106"/>
  <c r="M205" i="106"/>
  <c r="M204" i="106"/>
  <c r="M203" i="106"/>
  <c r="M202" i="106"/>
  <c r="M201" i="106"/>
  <c r="M200" i="106"/>
  <c r="M199" i="106"/>
  <c r="J186" i="106"/>
  <c r="J185" i="106"/>
  <c r="J184" i="106"/>
  <c r="J183" i="106"/>
  <c r="J182" i="106"/>
  <c r="J181" i="106"/>
  <c r="J180" i="106"/>
  <c r="J179" i="106"/>
  <c r="P167" i="106"/>
  <c r="P166" i="106"/>
  <c r="P165" i="106"/>
  <c r="P164" i="106"/>
  <c r="P163" i="106"/>
  <c r="P162" i="106"/>
  <c r="P161" i="106"/>
  <c r="P160" i="106"/>
  <c r="P159" i="106"/>
  <c r="P158" i="106"/>
  <c r="P157" i="106"/>
  <c r="P156" i="106"/>
  <c r="M161" i="106"/>
  <c r="M160" i="106"/>
  <c r="M159" i="106"/>
  <c r="M158" i="106"/>
  <c r="M157" i="106"/>
  <c r="M156" i="106"/>
  <c r="M155" i="106"/>
  <c r="M154" i="106"/>
  <c r="J228" i="139"/>
  <c r="J227" i="139"/>
  <c r="J226" i="139"/>
  <c r="J225" i="139"/>
  <c r="J224" i="139"/>
  <c r="J223" i="139"/>
  <c r="P216" i="139"/>
  <c r="P215" i="139"/>
  <c r="P214" i="139"/>
  <c r="P213" i="139"/>
  <c r="P212" i="139"/>
  <c r="P211" i="139"/>
  <c r="P210" i="139"/>
  <c r="P209" i="139"/>
  <c r="P208" i="139"/>
  <c r="P207" i="139"/>
  <c r="P206" i="139"/>
  <c r="P205" i="139"/>
  <c r="P204" i="139"/>
  <c r="M207" i="139"/>
  <c r="M206" i="139"/>
  <c r="M205" i="139"/>
  <c r="M204" i="139"/>
  <c r="M203" i="139"/>
  <c r="M202" i="139"/>
  <c r="M201" i="139"/>
  <c r="M200" i="139"/>
  <c r="M199" i="139"/>
  <c r="M198" i="139"/>
  <c r="J185" i="139"/>
  <c r="J184" i="139"/>
  <c r="J183" i="139"/>
  <c r="J182" i="139"/>
  <c r="J181" i="139"/>
  <c r="J180" i="139"/>
  <c r="J179" i="139"/>
  <c r="J178" i="139"/>
  <c r="P166" i="139"/>
  <c r="P165" i="139"/>
  <c r="P164" i="139"/>
  <c r="P163" i="139"/>
  <c r="P162" i="139"/>
  <c r="P161" i="139"/>
  <c r="P160" i="139"/>
  <c r="P159" i="139"/>
  <c r="P158" i="139"/>
  <c r="P157" i="139"/>
  <c r="P156" i="139"/>
  <c r="P155" i="139"/>
  <c r="M159" i="139"/>
  <c r="M158" i="139"/>
  <c r="M157" i="139"/>
  <c r="M156" i="139"/>
  <c r="M155" i="139"/>
  <c r="M154" i="139"/>
  <c r="M153" i="139"/>
  <c r="J115" i="139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1"/>
  <c r="D227" i="141"/>
  <c r="D226" i="141"/>
  <c r="D225" i="141"/>
  <c r="D224" i="141"/>
  <c r="D223" i="141"/>
  <c r="D222" i="141"/>
  <c r="D221" i="141"/>
  <c r="D220" i="141"/>
  <c r="D219" i="141"/>
  <c r="D218" i="141"/>
  <c r="D217" i="141"/>
  <c r="D216" i="141"/>
  <c r="D215" i="141"/>
  <c r="D214" i="141"/>
  <c r="D213" i="141"/>
  <c r="D212" i="141"/>
  <c r="D211" i="141"/>
  <c r="D210" i="141"/>
  <c r="D209" i="141"/>
  <c r="D208" i="141"/>
  <c r="D207" i="141"/>
  <c r="D206" i="141"/>
  <c r="D205" i="141"/>
  <c r="D204" i="141"/>
  <c r="D203" i="141"/>
  <c r="D202" i="141"/>
  <c r="D201" i="141"/>
  <c r="D200" i="141"/>
  <c r="D199" i="141"/>
  <c r="D198" i="141"/>
  <c r="D197" i="141"/>
  <c r="D196" i="141"/>
  <c r="D195" i="141"/>
  <c r="D194" i="141"/>
  <c r="D193" i="141"/>
  <c r="D192" i="141"/>
  <c r="D191" i="141"/>
  <c r="D190" i="141"/>
  <c r="D189" i="141"/>
  <c r="D188" i="141"/>
  <c r="D187" i="141"/>
  <c r="D186" i="141"/>
  <c r="D185" i="141"/>
  <c r="D184" i="141"/>
  <c r="D183" i="141"/>
  <c r="D182" i="141"/>
  <c r="D181" i="141"/>
  <c r="D180" i="141"/>
  <c r="D179" i="141"/>
  <c r="D178" i="141"/>
  <c r="D177" i="141"/>
  <c r="D176" i="141"/>
  <c r="D175" i="141"/>
  <c r="D174" i="141"/>
  <c r="D173" i="141"/>
  <c r="D172" i="141"/>
  <c r="D171" i="141"/>
  <c r="D170" i="141"/>
  <c r="D169" i="141"/>
  <c r="D168" i="141"/>
  <c r="D167" i="141"/>
  <c r="D166" i="141"/>
  <c r="D165" i="141"/>
  <c r="D164" i="141"/>
  <c r="D163" i="141"/>
  <c r="D162" i="141"/>
  <c r="D161" i="141"/>
  <c r="D160" i="141"/>
  <c r="D159" i="141"/>
  <c r="D158" i="141"/>
  <c r="D157" i="141"/>
  <c r="D156" i="141"/>
  <c r="D155" i="141"/>
  <c r="D154" i="141"/>
  <c r="D153" i="141"/>
  <c r="D152" i="141"/>
  <c r="D151" i="141"/>
  <c r="D150" i="141"/>
  <c r="D149" i="141"/>
  <c r="D148" i="141"/>
  <c r="D147" i="141"/>
  <c r="D146" i="141"/>
  <c r="D145" i="141"/>
  <c r="D144" i="141"/>
  <c r="D143" i="141"/>
  <c r="D142" i="141"/>
  <c r="D141" i="141"/>
  <c r="D140" i="141"/>
  <c r="D139" i="141"/>
  <c r="D138" i="141"/>
  <c r="D137" i="141"/>
  <c r="D136" i="141"/>
  <c r="D135" i="141"/>
  <c r="D134" i="141"/>
  <c r="D133" i="141"/>
  <c r="D132" i="141"/>
  <c r="D131" i="141"/>
  <c r="D130" i="141"/>
  <c r="D129" i="141"/>
  <c r="D128" i="141"/>
  <c r="D127" i="141"/>
  <c r="D126" i="141"/>
  <c r="D125" i="141"/>
  <c r="D124" i="141"/>
  <c r="D123" i="141"/>
  <c r="D122" i="141"/>
  <c r="D121" i="141"/>
  <c r="D120" i="141"/>
  <c r="D119" i="141"/>
  <c r="D118" i="141"/>
  <c r="D117" i="141"/>
  <c r="D116" i="141"/>
  <c r="D115" i="141"/>
  <c r="D114" i="141"/>
  <c r="D113" i="141"/>
  <c r="D112" i="141"/>
  <c r="D111" i="141"/>
  <c r="D110" i="141"/>
  <c r="D109" i="141"/>
  <c r="D108" i="141"/>
  <c r="D107" i="141"/>
  <c r="D106" i="141"/>
  <c r="D105" i="141"/>
  <c r="D104" i="141"/>
  <c r="D103" i="141"/>
  <c r="D102" i="141"/>
  <c r="D101" i="141"/>
  <c r="D100" i="141"/>
  <c r="D99" i="141"/>
  <c r="D98" i="141"/>
  <c r="D97" i="141"/>
  <c r="D96" i="141"/>
  <c r="D95" i="141"/>
  <c r="D94" i="141"/>
  <c r="D93" i="141"/>
  <c r="D92" i="141"/>
  <c r="D91" i="141"/>
  <c r="D90" i="141"/>
  <c r="D89" i="141"/>
  <c r="D88" i="141"/>
  <c r="D87" i="141"/>
  <c r="D86" i="141"/>
  <c r="D85" i="141"/>
  <c r="D84" i="141"/>
  <c r="D83" i="141"/>
  <c r="D82" i="141"/>
  <c r="D81" i="141"/>
  <c r="D80" i="141"/>
  <c r="D79" i="141"/>
  <c r="D78" i="141"/>
  <c r="D77" i="141"/>
  <c r="D76" i="141"/>
  <c r="D75" i="141"/>
  <c r="D74" i="141"/>
  <c r="D73" i="141"/>
  <c r="D72" i="141"/>
  <c r="D71" i="141"/>
  <c r="D70" i="141"/>
  <c r="D69" i="141"/>
  <c r="D68" i="141"/>
  <c r="D67" i="141"/>
  <c r="D66" i="141"/>
  <c r="D65" i="141"/>
  <c r="D64" i="141"/>
  <c r="D63" i="141"/>
  <c r="D62" i="141"/>
  <c r="D61" i="141"/>
  <c r="D60" i="141"/>
  <c r="D59" i="141"/>
  <c r="D58" i="141"/>
  <c r="D57" i="141"/>
  <c r="D56" i="141"/>
  <c r="D55" i="141"/>
  <c r="D54" i="141"/>
  <c r="D53" i="141"/>
  <c r="D52" i="141"/>
  <c r="D51" i="141"/>
  <c r="D50" i="141"/>
  <c r="D49" i="141"/>
  <c r="D48" i="141"/>
  <c r="D47" i="141"/>
  <c r="D46" i="141"/>
  <c r="D45" i="141"/>
  <c r="D44" i="141"/>
  <c r="D43" i="141"/>
  <c r="D42" i="141"/>
  <c r="D41" i="141"/>
  <c r="D40" i="141"/>
  <c r="D39" i="141"/>
  <c r="D38" i="141"/>
  <c r="D37" i="141"/>
  <c r="D36" i="141"/>
  <c r="D35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210" i="139"/>
  <c r="D209" i="139"/>
  <c r="D208" i="139"/>
  <c r="D207" i="139"/>
  <c r="D206" i="139"/>
  <c r="D205" i="139"/>
  <c r="D204" i="139"/>
  <c r="D203" i="139"/>
  <c r="D202" i="139"/>
  <c r="D201" i="139"/>
  <c r="D200" i="139"/>
  <c r="D132" i="139"/>
  <c r="D131" i="139"/>
  <c r="D130" i="139"/>
  <c r="D129" i="139"/>
  <c r="D128" i="139"/>
  <c r="D127" i="139"/>
  <c r="D126" i="139"/>
  <c r="D125" i="139"/>
  <c r="D124" i="139"/>
  <c r="D123" i="139"/>
  <c r="D122" i="139"/>
  <c r="D55" i="139"/>
  <c r="D54" i="139"/>
  <c r="D53" i="139"/>
  <c r="D52" i="139"/>
  <c r="D51" i="139"/>
  <c r="D50" i="139"/>
  <c r="D49" i="139"/>
  <c r="D48" i="139"/>
  <c r="D47" i="139"/>
  <c r="D46" i="139"/>
  <c r="D45" i="139"/>
  <c r="J228" i="131" l="1"/>
  <c r="P219" i="131"/>
  <c r="P218" i="131"/>
  <c r="P217" i="131"/>
  <c r="P216" i="131"/>
  <c r="M204" i="131"/>
  <c r="M203" i="131"/>
  <c r="M202" i="131"/>
  <c r="J184" i="131"/>
  <c r="J183" i="131"/>
  <c r="P170" i="131"/>
  <c r="P169" i="131"/>
  <c r="M158" i="131"/>
  <c r="J107" i="131"/>
  <c r="J106" i="131"/>
  <c r="J105" i="131"/>
  <c r="P220" i="130"/>
  <c r="P219" i="130"/>
  <c r="P218" i="130"/>
  <c r="P217" i="130"/>
  <c r="M206" i="130"/>
  <c r="M205" i="130"/>
  <c r="M204" i="130"/>
  <c r="J185" i="130"/>
  <c r="P171" i="130"/>
  <c r="P170" i="130"/>
  <c r="M159" i="130"/>
  <c r="J109" i="130"/>
  <c r="J108" i="130"/>
  <c r="J107" i="130"/>
  <c r="P220" i="118"/>
  <c r="P219" i="118"/>
  <c r="P218" i="118"/>
  <c r="P217" i="118"/>
  <c r="M206" i="118"/>
  <c r="M205" i="118"/>
  <c r="M204" i="118"/>
  <c r="J185" i="118"/>
  <c r="P171" i="118"/>
  <c r="P170" i="118"/>
  <c r="P169" i="118"/>
  <c r="M159" i="118"/>
  <c r="J109" i="118"/>
  <c r="J108" i="118"/>
  <c r="J107" i="118"/>
  <c r="J228" i="141"/>
  <c r="P218" i="141"/>
  <c r="P217" i="141"/>
  <c r="P216" i="141"/>
  <c r="P215" i="141"/>
  <c r="M204" i="141"/>
  <c r="M203" i="141"/>
  <c r="M202" i="141"/>
  <c r="J184" i="141"/>
  <c r="M158" i="141"/>
  <c r="J105" i="141"/>
  <c r="J104" i="141"/>
  <c r="J103" i="141"/>
  <c r="J102" i="141"/>
  <c r="J101" i="141"/>
  <c r="P224" i="140"/>
  <c r="P223" i="140"/>
  <c r="P222" i="140"/>
  <c r="P221" i="140"/>
  <c r="P220" i="140"/>
  <c r="M210" i="140"/>
  <c r="M209" i="140"/>
  <c r="J188" i="140"/>
  <c r="J187" i="140"/>
  <c r="P176" i="140"/>
  <c r="P175" i="140"/>
  <c r="P174" i="140"/>
  <c r="P173" i="140"/>
  <c r="M163" i="140"/>
  <c r="J119" i="140"/>
  <c r="J118" i="140"/>
  <c r="J117" i="140"/>
  <c r="J116" i="140"/>
  <c r="J115" i="140"/>
  <c r="P227" i="132"/>
  <c r="P226" i="132"/>
  <c r="P225" i="132"/>
  <c r="P224" i="132"/>
  <c r="P223" i="132"/>
  <c r="P222" i="132"/>
  <c r="M219" i="132"/>
  <c r="M218" i="132"/>
  <c r="J197" i="132"/>
  <c r="J196" i="132"/>
  <c r="P168" i="132"/>
  <c r="P167" i="132"/>
  <c r="M169" i="132"/>
  <c r="J128" i="132"/>
  <c r="J127" i="132"/>
  <c r="P221" i="106"/>
  <c r="P220" i="106"/>
  <c r="P219" i="106"/>
  <c r="P218" i="106"/>
  <c r="M210" i="106"/>
  <c r="M209" i="106"/>
  <c r="J188" i="106"/>
  <c r="J187" i="106"/>
  <c r="P170" i="106"/>
  <c r="P169" i="106"/>
  <c r="P168" i="106"/>
  <c r="M162" i="106"/>
  <c r="J117" i="106"/>
  <c r="J116" i="106"/>
  <c r="J115" i="106"/>
  <c r="J114" i="106"/>
  <c r="J113" i="106"/>
  <c r="P219" i="139"/>
  <c r="P218" i="139"/>
  <c r="P217" i="139"/>
  <c r="M209" i="139"/>
  <c r="M208" i="139"/>
  <c r="J187" i="139"/>
  <c r="J186" i="139"/>
  <c r="P167" i="139"/>
  <c r="M162" i="139"/>
  <c r="M161" i="139"/>
  <c r="M160" i="139"/>
  <c r="J114" i="139"/>
  <c r="J113" i="139"/>
  <c r="J112" i="139"/>
  <c r="J111" i="139"/>
  <c r="J110" i="139"/>
  <c r="D199" i="139"/>
  <c r="D198" i="139"/>
  <c r="D197" i="139"/>
  <c r="D196" i="139"/>
  <c r="D195" i="139"/>
  <c r="D194" i="139"/>
  <c r="D193" i="139"/>
  <c r="D121" i="139"/>
  <c r="D120" i="139"/>
  <c r="D119" i="139"/>
  <c r="D118" i="139"/>
  <c r="D117" i="139"/>
  <c r="D116" i="139"/>
  <c r="D115" i="139"/>
  <c r="D114" i="139"/>
  <c r="D44" i="139"/>
  <c r="D43" i="139"/>
  <c r="D42" i="139"/>
  <c r="D41" i="139"/>
  <c r="D40" i="139"/>
  <c r="D39" i="139"/>
  <c r="D38" i="139"/>
  <c r="D37" i="139"/>
  <c r="P228" i="131" l="1"/>
  <c r="P227" i="131"/>
  <c r="P226" i="131"/>
  <c r="P225" i="131"/>
  <c r="P224" i="131"/>
  <c r="P223" i="131"/>
  <c r="P222" i="131"/>
  <c r="P221" i="131"/>
  <c r="P220" i="131"/>
  <c r="M208" i="131"/>
  <c r="M207" i="131"/>
  <c r="M206" i="131"/>
  <c r="M205" i="131"/>
  <c r="J185" i="131"/>
  <c r="P174" i="131"/>
  <c r="P173" i="131"/>
  <c r="P172" i="131"/>
  <c r="P171" i="131"/>
  <c r="J104" i="131"/>
  <c r="P228" i="130"/>
  <c r="P227" i="130"/>
  <c r="P226" i="130"/>
  <c r="P225" i="130"/>
  <c r="P224" i="130"/>
  <c r="P223" i="130"/>
  <c r="P222" i="130"/>
  <c r="P221" i="130"/>
  <c r="M208" i="130"/>
  <c r="M207" i="130"/>
  <c r="J187" i="130"/>
  <c r="J186" i="130"/>
  <c r="P175" i="130"/>
  <c r="P174" i="130"/>
  <c r="P173" i="130"/>
  <c r="P172" i="130"/>
  <c r="J106" i="130"/>
  <c r="J105" i="130"/>
  <c r="P228" i="118"/>
  <c r="P227" i="118"/>
  <c r="P226" i="118"/>
  <c r="P225" i="118"/>
  <c r="P224" i="118"/>
  <c r="P223" i="118"/>
  <c r="P222" i="118"/>
  <c r="P221" i="118"/>
  <c r="M208" i="118"/>
  <c r="M207" i="118"/>
  <c r="J187" i="118"/>
  <c r="J186" i="118"/>
  <c r="P175" i="118"/>
  <c r="P174" i="118"/>
  <c r="P173" i="118"/>
  <c r="P172" i="118"/>
  <c r="J106" i="118"/>
  <c r="J105" i="118"/>
  <c r="P227" i="141"/>
  <c r="P226" i="141"/>
  <c r="P225" i="141"/>
  <c r="P224" i="141"/>
  <c r="P223" i="141"/>
  <c r="P222" i="141"/>
  <c r="P221" i="141"/>
  <c r="P220" i="141"/>
  <c r="P219" i="141"/>
  <c r="M209" i="141"/>
  <c r="M208" i="141"/>
  <c r="M207" i="141"/>
  <c r="M206" i="141"/>
  <c r="M205" i="141"/>
  <c r="J186" i="141"/>
  <c r="J185" i="141"/>
  <c r="P168" i="141"/>
  <c r="P167" i="141"/>
  <c r="P166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38" i="141"/>
  <c r="P39" i="141"/>
  <c r="P40" i="141"/>
  <c r="P41" i="141"/>
  <c r="P42" i="141"/>
  <c r="P43" i="141"/>
  <c r="P44" i="141"/>
  <c r="P45" i="141"/>
  <c r="P46" i="141"/>
  <c r="P47" i="141"/>
  <c r="P48" i="141"/>
  <c r="P49" i="141"/>
  <c r="P50" i="141"/>
  <c r="P51" i="141"/>
  <c r="P52" i="141"/>
  <c r="P53" i="141"/>
  <c r="P54" i="141"/>
  <c r="P55" i="141"/>
  <c r="P56" i="141"/>
  <c r="P57" i="141"/>
  <c r="P58" i="141"/>
  <c r="P59" i="141"/>
  <c r="P60" i="141"/>
  <c r="P61" i="141"/>
  <c r="P62" i="141"/>
  <c r="P63" i="141"/>
  <c r="P64" i="141"/>
  <c r="P65" i="141"/>
  <c r="P66" i="141"/>
  <c r="P67" i="141"/>
  <c r="P68" i="141"/>
  <c r="P69" i="141"/>
  <c r="P70" i="141"/>
  <c r="P71" i="141"/>
  <c r="P72" i="141"/>
  <c r="P73" i="141"/>
  <c r="P74" i="141"/>
  <c r="P75" i="141"/>
  <c r="P76" i="141"/>
  <c r="P77" i="141"/>
  <c r="P78" i="141"/>
  <c r="P79" i="141"/>
  <c r="P80" i="141"/>
  <c r="P81" i="141"/>
  <c r="P82" i="141"/>
  <c r="P83" i="141"/>
  <c r="P84" i="141"/>
  <c r="P85" i="141"/>
  <c r="P86" i="141"/>
  <c r="P87" i="141"/>
  <c r="P88" i="141"/>
  <c r="P89" i="141"/>
  <c r="P90" i="141"/>
  <c r="P91" i="141"/>
  <c r="P92" i="141"/>
  <c r="P93" i="141"/>
  <c r="P94" i="141"/>
  <c r="P95" i="141"/>
  <c r="P96" i="141"/>
  <c r="P97" i="141"/>
  <c r="P98" i="141"/>
  <c r="P99" i="141"/>
  <c r="P100" i="141"/>
  <c r="P101" i="141"/>
  <c r="P102" i="141"/>
  <c r="P103" i="141"/>
  <c r="P104" i="141"/>
  <c r="P105" i="141"/>
  <c r="P106" i="141"/>
  <c r="P107" i="141"/>
  <c r="P108" i="141"/>
  <c r="P109" i="141"/>
  <c r="P110" i="141"/>
  <c r="P111" i="141"/>
  <c r="P112" i="141"/>
  <c r="P113" i="141"/>
  <c r="P114" i="141"/>
  <c r="P115" i="141"/>
  <c r="P116" i="141"/>
  <c r="P117" i="141"/>
  <c r="P118" i="141"/>
  <c r="P119" i="141"/>
  <c r="P120" i="141"/>
  <c r="P121" i="141"/>
  <c r="P122" i="141"/>
  <c r="P123" i="141"/>
  <c r="P124" i="141"/>
  <c r="P125" i="141"/>
  <c r="P126" i="141"/>
  <c r="P127" i="141"/>
  <c r="P128" i="141"/>
  <c r="P129" i="141"/>
  <c r="P130" i="141"/>
  <c r="P131" i="141"/>
  <c r="P132" i="141"/>
  <c r="P133" i="141"/>
  <c r="P134" i="141"/>
  <c r="P135" i="141"/>
  <c r="P136" i="141"/>
  <c r="P137" i="141"/>
  <c r="P138" i="141"/>
  <c r="P139" i="141"/>
  <c r="P140" i="141"/>
  <c r="P141" i="141"/>
  <c r="P142" i="141"/>
  <c r="P143" i="141"/>
  <c r="P144" i="141"/>
  <c r="P145" i="141"/>
  <c r="P146" i="141"/>
  <c r="P147" i="141"/>
  <c r="P148" i="141"/>
  <c r="P149" i="141"/>
  <c r="P150" i="141"/>
  <c r="P151" i="141"/>
  <c r="P152" i="141"/>
  <c r="P153" i="141"/>
  <c r="P154" i="141"/>
  <c r="P169" i="141"/>
  <c r="P170" i="141"/>
  <c r="P171" i="141"/>
  <c r="P172" i="141"/>
  <c r="P173" i="141"/>
  <c r="P174" i="141"/>
  <c r="P175" i="141"/>
  <c r="P176" i="141"/>
  <c r="P177" i="141"/>
  <c r="P178" i="141"/>
  <c r="P179" i="141"/>
  <c r="P180" i="141"/>
  <c r="P181" i="141"/>
  <c r="P182" i="141"/>
  <c r="P183" i="141"/>
  <c r="P184" i="141"/>
  <c r="P185" i="141"/>
  <c r="P186" i="141"/>
  <c r="P187" i="141"/>
  <c r="P188" i="141"/>
  <c r="P189" i="141"/>
  <c r="P190" i="141"/>
  <c r="P191" i="141"/>
  <c r="P192" i="141"/>
  <c r="P193" i="141"/>
  <c r="P194" i="141"/>
  <c r="P195" i="141"/>
  <c r="P196" i="141"/>
  <c r="P197" i="141"/>
  <c r="P198" i="141"/>
  <c r="P199" i="141"/>
  <c r="P200" i="141"/>
  <c r="P201" i="141"/>
  <c r="P202" i="141"/>
  <c r="P228" i="141"/>
  <c r="M228" i="141"/>
  <c r="G228" i="141"/>
  <c r="M227" i="141"/>
  <c r="G227" i="141"/>
  <c r="M226" i="141"/>
  <c r="G226" i="141"/>
  <c r="M225" i="141"/>
  <c r="G225" i="141"/>
  <c r="M224" i="141"/>
  <c r="G224" i="141"/>
  <c r="M223" i="141"/>
  <c r="G223" i="141"/>
  <c r="M222" i="141"/>
  <c r="G222" i="141"/>
  <c r="M221" i="141"/>
  <c r="G221" i="141"/>
  <c r="M220" i="141"/>
  <c r="G220" i="141"/>
  <c r="M219" i="141"/>
  <c r="J219" i="141"/>
  <c r="G219" i="141"/>
  <c r="M218" i="141"/>
  <c r="J218" i="141"/>
  <c r="G218" i="141"/>
  <c r="M217" i="141"/>
  <c r="J217" i="141"/>
  <c r="G217" i="141"/>
  <c r="M216" i="141"/>
  <c r="J216" i="141"/>
  <c r="G216" i="141"/>
  <c r="M215" i="141"/>
  <c r="J215" i="141"/>
  <c r="G215" i="141"/>
  <c r="M214" i="141"/>
  <c r="J214" i="141"/>
  <c r="G214" i="141"/>
  <c r="M213" i="141"/>
  <c r="J213" i="141"/>
  <c r="G213" i="141"/>
  <c r="M212" i="141"/>
  <c r="J212" i="141"/>
  <c r="G212" i="141"/>
  <c r="M211" i="141"/>
  <c r="J211" i="141"/>
  <c r="G211" i="141"/>
  <c r="M210" i="141"/>
  <c r="J210" i="141"/>
  <c r="G210" i="141"/>
  <c r="J209" i="141"/>
  <c r="G209" i="141"/>
  <c r="J208" i="141"/>
  <c r="G208" i="141"/>
  <c r="J207" i="141"/>
  <c r="G207" i="141"/>
  <c r="J206" i="141"/>
  <c r="G206" i="141"/>
  <c r="J205" i="141"/>
  <c r="G205" i="141"/>
  <c r="J204" i="141"/>
  <c r="G204" i="141"/>
  <c r="J203" i="141"/>
  <c r="G203" i="141"/>
  <c r="J202" i="141"/>
  <c r="G202" i="141"/>
  <c r="J201" i="141"/>
  <c r="G201" i="141"/>
  <c r="J200" i="141"/>
  <c r="G200" i="141"/>
  <c r="J199" i="141"/>
  <c r="G199" i="141"/>
  <c r="J198" i="141"/>
  <c r="G198" i="141"/>
  <c r="J197" i="141"/>
  <c r="G197" i="141"/>
  <c r="J196" i="141"/>
  <c r="G196" i="141"/>
  <c r="J195" i="141"/>
  <c r="G195" i="141"/>
  <c r="M194" i="141"/>
  <c r="J194" i="141"/>
  <c r="G194" i="141"/>
  <c r="M193" i="141"/>
  <c r="J193" i="141"/>
  <c r="G193" i="141"/>
  <c r="M192" i="141"/>
  <c r="J192" i="141"/>
  <c r="G192" i="141"/>
  <c r="M191" i="141"/>
  <c r="J191" i="141"/>
  <c r="G191" i="141"/>
  <c r="M190" i="141"/>
  <c r="J190" i="141"/>
  <c r="G190" i="141"/>
  <c r="M189" i="141"/>
  <c r="J189" i="141"/>
  <c r="G189" i="141"/>
  <c r="M188" i="141"/>
  <c r="J188" i="141"/>
  <c r="G188" i="141"/>
  <c r="M187" i="141"/>
  <c r="J187" i="141"/>
  <c r="G187" i="141"/>
  <c r="M186" i="141"/>
  <c r="G186" i="141"/>
  <c r="M185" i="141"/>
  <c r="G185" i="141"/>
  <c r="M184" i="141"/>
  <c r="G184" i="141"/>
  <c r="M183" i="141"/>
  <c r="G183" i="141"/>
  <c r="M182" i="141"/>
  <c r="G182" i="141"/>
  <c r="M181" i="141"/>
  <c r="G181" i="141"/>
  <c r="M180" i="141"/>
  <c r="G180" i="141"/>
  <c r="M179" i="141"/>
  <c r="G179" i="141"/>
  <c r="M178" i="141"/>
  <c r="G178" i="141"/>
  <c r="M177" i="141"/>
  <c r="G177" i="141"/>
  <c r="M176" i="141"/>
  <c r="G176" i="141"/>
  <c r="M175" i="141"/>
  <c r="G175" i="141"/>
  <c r="M174" i="141"/>
  <c r="J174" i="141"/>
  <c r="G174" i="141"/>
  <c r="M173" i="141"/>
  <c r="J173" i="141"/>
  <c r="G173" i="141"/>
  <c r="M172" i="141"/>
  <c r="J172" i="141"/>
  <c r="G172" i="141"/>
  <c r="M171" i="141"/>
  <c r="J171" i="141"/>
  <c r="G171" i="141"/>
  <c r="M170" i="141"/>
  <c r="J170" i="141"/>
  <c r="G170" i="141"/>
  <c r="M169" i="141"/>
  <c r="J169" i="141"/>
  <c r="G169" i="141"/>
  <c r="M168" i="141"/>
  <c r="J168" i="141"/>
  <c r="G168" i="141"/>
  <c r="M167" i="141"/>
  <c r="J167" i="141"/>
  <c r="G167" i="141"/>
  <c r="M166" i="141"/>
  <c r="J166" i="141"/>
  <c r="G166" i="141"/>
  <c r="M165" i="141"/>
  <c r="J165" i="141"/>
  <c r="G165" i="141"/>
  <c r="M164" i="141"/>
  <c r="J164" i="141"/>
  <c r="G164" i="141"/>
  <c r="M163" i="141"/>
  <c r="J163" i="141"/>
  <c r="G163" i="141"/>
  <c r="M162" i="141"/>
  <c r="J162" i="141"/>
  <c r="G162" i="141"/>
  <c r="M161" i="141"/>
  <c r="J161" i="141"/>
  <c r="G161" i="141"/>
  <c r="M160" i="141"/>
  <c r="J160" i="141"/>
  <c r="G160" i="141"/>
  <c r="M159" i="141"/>
  <c r="J159" i="141"/>
  <c r="G159" i="141"/>
  <c r="J158" i="141"/>
  <c r="G158" i="141"/>
  <c r="J157" i="141"/>
  <c r="G157" i="141"/>
  <c r="J156" i="141"/>
  <c r="G156" i="141"/>
  <c r="J155" i="141"/>
  <c r="G155" i="141"/>
  <c r="J154" i="141"/>
  <c r="G154" i="141"/>
  <c r="J153" i="141"/>
  <c r="G153" i="141"/>
  <c r="J152" i="141"/>
  <c r="G152" i="141"/>
  <c r="J151" i="141"/>
  <c r="G151" i="141"/>
  <c r="M150" i="141"/>
  <c r="J150" i="141"/>
  <c r="G150" i="141"/>
  <c r="M149" i="141"/>
  <c r="J149" i="141"/>
  <c r="G149" i="141"/>
  <c r="M148" i="141"/>
  <c r="J148" i="141"/>
  <c r="G148" i="141"/>
  <c r="M147" i="141"/>
  <c r="J147" i="141"/>
  <c r="G147" i="141"/>
  <c r="M146" i="141"/>
  <c r="J146" i="141"/>
  <c r="G146" i="141"/>
  <c r="M145" i="141"/>
  <c r="J145" i="141"/>
  <c r="G145" i="141"/>
  <c r="M144" i="141"/>
  <c r="J144" i="141"/>
  <c r="G144" i="141"/>
  <c r="M143" i="141"/>
  <c r="J143" i="141"/>
  <c r="G143" i="141"/>
  <c r="M142" i="141"/>
  <c r="J142" i="141"/>
  <c r="G142" i="141"/>
  <c r="M141" i="141"/>
  <c r="J141" i="141"/>
  <c r="G141" i="141"/>
  <c r="M140" i="141"/>
  <c r="J140" i="141"/>
  <c r="G140" i="141"/>
  <c r="M139" i="141"/>
  <c r="J139" i="141"/>
  <c r="G139" i="141"/>
  <c r="M138" i="141"/>
  <c r="J138" i="141"/>
  <c r="G138" i="141"/>
  <c r="M137" i="141"/>
  <c r="J137" i="141"/>
  <c r="G137" i="141"/>
  <c r="M136" i="141"/>
  <c r="J136" i="141"/>
  <c r="G136" i="141"/>
  <c r="M135" i="141"/>
  <c r="J135" i="141"/>
  <c r="G135" i="141"/>
  <c r="M134" i="141"/>
  <c r="J134" i="141"/>
  <c r="G134" i="141"/>
  <c r="M133" i="141"/>
  <c r="J133" i="141"/>
  <c r="G133" i="141"/>
  <c r="M132" i="141"/>
  <c r="J132" i="141"/>
  <c r="G132" i="141"/>
  <c r="M131" i="141"/>
  <c r="J131" i="141"/>
  <c r="G131" i="141"/>
  <c r="M130" i="141"/>
  <c r="J130" i="141"/>
  <c r="G130" i="141"/>
  <c r="M129" i="141"/>
  <c r="J129" i="141"/>
  <c r="G129" i="141"/>
  <c r="M128" i="141"/>
  <c r="J128" i="141"/>
  <c r="G128" i="141"/>
  <c r="M127" i="141"/>
  <c r="J127" i="141"/>
  <c r="G127" i="141"/>
  <c r="M126" i="141"/>
  <c r="J126" i="141"/>
  <c r="G126" i="141"/>
  <c r="M125" i="141"/>
  <c r="J125" i="141"/>
  <c r="G125" i="141"/>
  <c r="M124" i="141"/>
  <c r="J124" i="141"/>
  <c r="G124" i="141"/>
  <c r="M123" i="141"/>
  <c r="J123" i="141"/>
  <c r="G123" i="141"/>
  <c r="M122" i="141"/>
  <c r="J122" i="141"/>
  <c r="G122" i="141"/>
  <c r="M121" i="141"/>
  <c r="J121" i="141"/>
  <c r="G121" i="141"/>
  <c r="M120" i="141"/>
  <c r="J120" i="141"/>
  <c r="G120" i="141"/>
  <c r="M119" i="141"/>
  <c r="J119" i="141"/>
  <c r="G119" i="141"/>
  <c r="M118" i="141"/>
  <c r="J118" i="141"/>
  <c r="G118" i="141"/>
  <c r="M117" i="141"/>
  <c r="J117" i="141"/>
  <c r="G117" i="141"/>
  <c r="M116" i="141"/>
  <c r="J116" i="141"/>
  <c r="G116" i="141"/>
  <c r="M115" i="141"/>
  <c r="J115" i="141"/>
  <c r="G115" i="141"/>
  <c r="M114" i="141"/>
  <c r="J114" i="141"/>
  <c r="G114" i="141"/>
  <c r="M113" i="141"/>
  <c r="J113" i="141"/>
  <c r="G113" i="141"/>
  <c r="M112" i="141"/>
  <c r="J112" i="141"/>
  <c r="G112" i="141"/>
  <c r="M111" i="141"/>
  <c r="J111" i="141"/>
  <c r="G111" i="141"/>
  <c r="M110" i="141"/>
  <c r="J110" i="141"/>
  <c r="G110" i="141"/>
  <c r="M109" i="141"/>
  <c r="J109" i="141"/>
  <c r="G109" i="141"/>
  <c r="M108" i="141"/>
  <c r="J108" i="141"/>
  <c r="G108" i="141"/>
  <c r="M107" i="141"/>
  <c r="J107" i="141"/>
  <c r="G107" i="141"/>
  <c r="M106" i="141"/>
  <c r="J106" i="141"/>
  <c r="G106" i="141"/>
  <c r="M105" i="141"/>
  <c r="G105" i="141"/>
  <c r="M104" i="141"/>
  <c r="G104" i="141"/>
  <c r="M103" i="141"/>
  <c r="G103" i="141"/>
  <c r="M102" i="141"/>
  <c r="G102" i="141"/>
  <c r="M101" i="141"/>
  <c r="G101" i="141"/>
  <c r="M100" i="141"/>
  <c r="J100" i="141"/>
  <c r="G100" i="141"/>
  <c r="M99" i="141"/>
  <c r="J99" i="141"/>
  <c r="G99" i="141"/>
  <c r="M98" i="141"/>
  <c r="J98" i="141"/>
  <c r="G98" i="141"/>
  <c r="M97" i="141"/>
  <c r="J97" i="141"/>
  <c r="G97" i="141"/>
  <c r="M96" i="141"/>
  <c r="J96" i="141"/>
  <c r="G96" i="141"/>
  <c r="M95" i="141"/>
  <c r="J95" i="141"/>
  <c r="G95" i="141"/>
  <c r="M94" i="141"/>
  <c r="J94" i="141"/>
  <c r="G94" i="141"/>
  <c r="M93" i="141"/>
  <c r="J93" i="141"/>
  <c r="G93" i="141"/>
  <c r="M92" i="141"/>
  <c r="J92" i="141"/>
  <c r="G92" i="141"/>
  <c r="M91" i="141"/>
  <c r="J91" i="141"/>
  <c r="G91" i="141"/>
  <c r="M90" i="141"/>
  <c r="J90" i="141"/>
  <c r="G90" i="141"/>
  <c r="M89" i="141"/>
  <c r="J89" i="141"/>
  <c r="G89" i="141"/>
  <c r="M88" i="141"/>
  <c r="J88" i="141"/>
  <c r="G88" i="141"/>
  <c r="M87" i="141"/>
  <c r="J87" i="141"/>
  <c r="G87" i="141"/>
  <c r="M86" i="141"/>
  <c r="J86" i="141"/>
  <c r="G86" i="141"/>
  <c r="M85" i="141"/>
  <c r="J85" i="141"/>
  <c r="G85" i="141"/>
  <c r="M84" i="141"/>
  <c r="J84" i="141"/>
  <c r="G84" i="141"/>
  <c r="M83" i="141"/>
  <c r="J83" i="141"/>
  <c r="G83" i="141"/>
  <c r="M82" i="141"/>
  <c r="J82" i="141"/>
  <c r="G82" i="141"/>
  <c r="M81" i="141"/>
  <c r="J81" i="141"/>
  <c r="G81" i="141"/>
  <c r="M80" i="141"/>
  <c r="J80" i="141"/>
  <c r="G80" i="141"/>
  <c r="M79" i="141"/>
  <c r="J79" i="141"/>
  <c r="G79" i="141"/>
  <c r="M78" i="141"/>
  <c r="J78" i="141"/>
  <c r="G78" i="141"/>
  <c r="M77" i="141"/>
  <c r="J77" i="141"/>
  <c r="G77" i="141"/>
  <c r="M76" i="141"/>
  <c r="J76" i="141"/>
  <c r="G76" i="141"/>
  <c r="M75" i="141"/>
  <c r="J75" i="141"/>
  <c r="G75" i="141"/>
  <c r="M74" i="141"/>
  <c r="J74" i="141"/>
  <c r="G74" i="141"/>
  <c r="M73" i="141"/>
  <c r="J73" i="141"/>
  <c r="G73" i="141"/>
  <c r="M72" i="141"/>
  <c r="J72" i="141"/>
  <c r="G72" i="141"/>
  <c r="M71" i="141"/>
  <c r="J71" i="141"/>
  <c r="G71" i="141"/>
  <c r="M70" i="141"/>
  <c r="J70" i="141"/>
  <c r="G70" i="141"/>
  <c r="M69" i="141"/>
  <c r="J69" i="141"/>
  <c r="G69" i="141"/>
  <c r="M68" i="141"/>
  <c r="J68" i="141"/>
  <c r="G68" i="141"/>
  <c r="M67" i="141"/>
  <c r="J67" i="141"/>
  <c r="G67" i="141"/>
  <c r="M66" i="141"/>
  <c r="J66" i="141"/>
  <c r="G66" i="141"/>
  <c r="M65" i="141"/>
  <c r="J65" i="141"/>
  <c r="G65" i="141"/>
  <c r="M64" i="141"/>
  <c r="J64" i="141"/>
  <c r="G64" i="141"/>
  <c r="M63" i="141"/>
  <c r="J63" i="141"/>
  <c r="G63" i="141"/>
  <c r="M62" i="141"/>
  <c r="J62" i="141"/>
  <c r="G62" i="141"/>
  <c r="M61" i="141"/>
  <c r="J61" i="141"/>
  <c r="G61" i="141"/>
  <c r="M60" i="141"/>
  <c r="J60" i="141"/>
  <c r="G60" i="141"/>
  <c r="M59" i="141"/>
  <c r="J59" i="141"/>
  <c r="G59" i="141"/>
  <c r="M58" i="141"/>
  <c r="J58" i="141"/>
  <c r="G58" i="141"/>
  <c r="M57" i="141"/>
  <c r="J57" i="141"/>
  <c r="G57" i="141"/>
  <c r="M56" i="141"/>
  <c r="J56" i="141"/>
  <c r="G56" i="141"/>
  <c r="M55" i="141"/>
  <c r="J55" i="141"/>
  <c r="G55" i="141"/>
  <c r="M54" i="141"/>
  <c r="J54" i="141"/>
  <c r="G54" i="141"/>
  <c r="M53" i="141"/>
  <c r="J53" i="141"/>
  <c r="G53" i="141"/>
  <c r="M52" i="141"/>
  <c r="J52" i="141"/>
  <c r="G52" i="141"/>
  <c r="M51" i="141"/>
  <c r="J51" i="141"/>
  <c r="G51" i="141"/>
  <c r="M50" i="141"/>
  <c r="J50" i="141"/>
  <c r="G50" i="141"/>
  <c r="M49" i="141"/>
  <c r="J49" i="141"/>
  <c r="G49" i="141"/>
  <c r="M48" i="141"/>
  <c r="J48" i="141"/>
  <c r="G48" i="141"/>
  <c r="M47" i="141"/>
  <c r="J47" i="141"/>
  <c r="G47" i="141"/>
  <c r="M46" i="141"/>
  <c r="J46" i="141"/>
  <c r="G46" i="141"/>
  <c r="M45" i="141"/>
  <c r="J45" i="141"/>
  <c r="G45" i="141"/>
  <c r="M44" i="141"/>
  <c r="J44" i="141"/>
  <c r="G44" i="141"/>
  <c r="M43" i="141"/>
  <c r="J43" i="141"/>
  <c r="G43" i="141"/>
  <c r="M42" i="141"/>
  <c r="J42" i="141"/>
  <c r="G42" i="141"/>
  <c r="M41" i="141"/>
  <c r="J41" i="141"/>
  <c r="G41" i="141"/>
  <c r="M40" i="141"/>
  <c r="J40" i="141"/>
  <c r="G40" i="141"/>
  <c r="M39" i="141"/>
  <c r="J39" i="141"/>
  <c r="G39" i="141"/>
  <c r="M38" i="141"/>
  <c r="J38" i="141"/>
  <c r="G38" i="141"/>
  <c r="M37" i="141"/>
  <c r="J37" i="141"/>
  <c r="G37" i="141"/>
  <c r="M36" i="141"/>
  <c r="J36" i="141"/>
  <c r="G36" i="141"/>
  <c r="M35" i="141"/>
  <c r="J35" i="141"/>
  <c r="G35" i="141"/>
  <c r="M34" i="141"/>
  <c r="J34" i="141"/>
  <c r="G34" i="141"/>
  <c r="M33" i="141"/>
  <c r="J33" i="141"/>
  <c r="G33" i="141"/>
  <c r="M32" i="141"/>
  <c r="J32" i="141"/>
  <c r="G32" i="141"/>
  <c r="M31" i="141"/>
  <c r="J31" i="141"/>
  <c r="G31" i="141"/>
  <c r="M30" i="141"/>
  <c r="J30" i="141"/>
  <c r="G30" i="141"/>
  <c r="M29" i="141"/>
  <c r="J29" i="141"/>
  <c r="G29" i="141"/>
  <c r="M28" i="141"/>
  <c r="J28" i="141"/>
  <c r="G28" i="141"/>
  <c r="M27" i="141"/>
  <c r="J27" i="141"/>
  <c r="G27" i="141"/>
  <c r="M26" i="141"/>
  <c r="J26" i="141"/>
  <c r="G26" i="141"/>
  <c r="M25" i="141"/>
  <c r="J25" i="141"/>
  <c r="G25" i="141"/>
  <c r="M24" i="141"/>
  <c r="J24" i="141"/>
  <c r="G24" i="141"/>
  <c r="M23" i="141"/>
  <c r="J23" i="141"/>
  <c r="G23" i="141"/>
  <c r="M22" i="141"/>
  <c r="J22" i="141"/>
  <c r="G22" i="141"/>
  <c r="M21" i="141"/>
  <c r="J21" i="141"/>
  <c r="G21" i="141"/>
  <c r="M20" i="141"/>
  <c r="J20" i="141"/>
  <c r="G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7" i="141" s="1"/>
  <c r="X9" i="141"/>
  <c r="Z5" i="141" l="1"/>
  <c r="Z4" i="141"/>
  <c r="Y6" i="141"/>
  <c r="Y5" i="141"/>
  <c r="Z7" i="141"/>
  <c r="Y4" i="141"/>
  <c r="Z6" i="141"/>
  <c r="P228" i="140" l="1"/>
  <c r="P227" i="140"/>
  <c r="P226" i="140"/>
  <c r="P225" i="140"/>
  <c r="M211" i="140"/>
  <c r="J191" i="140"/>
  <c r="J190" i="140"/>
  <c r="J189" i="140"/>
  <c r="P179" i="140"/>
  <c r="P178" i="140"/>
  <c r="P177" i="140"/>
  <c r="M164" i="140"/>
  <c r="J114" i="140"/>
  <c r="J113" i="140"/>
  <c r="P228" i="132"/>
  <c r="M224" i="132"/>
  <c r="M223" i="132"/>
  <c r="M222" i="132"/>
  <c r="M221" i="132"/>
  <c r="M220" i="132"/>
  <c r="J201" i="132"/>
  <c r="J200" i="132"/>
  <c r="J199" i="132"/>
  <c r="J198" i="132"/>
  <c r="P170" i="132"/>
  <c r="P169" i="132"/>
  <c r="M171" i="132"/>
  <c r="M170" i="132"/>
  <c r="J126" i="132"/>
  <c r="J125" i="132"/>
  <c r="J124" i="132"/>
  <c r="J123" i="132"/>
  <c r="P228" i="106"/>
  <c r="P227" i="106"/>
  <c r="P226" i="106"/>
  <c r="P225" i="106"/>
  <c r="P224" i="106"/>
  <c r="P223" i="106"/>
  <c r="P222" i="106"/>
  <c r="M211" i="106"/>
  <c r="J191" i="106"/>
  <c r="J190" i="106"/>
  <c r="J189" i="106"/>
  <c r="P174" i="106"/>
  <c r="P173" i="106"/>
  <c r="P172" i="106"/>
  <c r="P171" i="106"/>
  <c r="M163" i="106"/>
  <c r="J112" i="106"/>
  <c r="J111" i="106"/>
  <c r="J110" i="106"/>
  <c r="P228" i="139"/>
  <c r="P227" i="139"/>
  <c r="P226" i="139"/>
  <c r="P225" i="139"/>
  <c r="P224" i="139"/>
  <c r="P223" i="139"/>
  <c r="P222" i="139"/>
  <c r="P221" i="139"/>
  <c r="P220" i="139"/>
  <c r="M210" i="139"/>
  <c r="J190" i="139"/>
  <c r="J189" i="139"/>
  <c r="J188" i="139"/>
  <c r="P171" i="139"/>
  <c r="P170" i="139"/>
  <c r="P169" i="139"/>
  <c r="P168" i="139"/>
  <c r="J109" i="139"/>
  <c r="J108" i="139"/>
  <c r="D192" i="139"/>
  <c r="D191" i="139"/>
  <c r="D190" i="139"/>
  <c r="D189" i="139"/>
  <c r="D188" i="139"/>
  <c r="D187" i="139"/>
  <c r="D186" i="139"/>
  <c r="D185" i="139"/>
  <c r="D113" i="139"/>
  <c r="D112" i="139"/>
  <c r="D111" i="139"/>
  <c r="D110" i="139"/>
  <c r="D109" i="139"/>
  <c r="D108" i="139"/>
  <c r="D107" i="139"/>
  <c r="D36" i="139"/>
  <c r="D35" i="139"/>
  <c r="D34" i="139"/>
  <c r="D33" i="139"/>
  <c r="D32" i="139"/>
  <c r="D31" i="139"/>
  <c r="D30" i="139"/>
  <c r="J112" i="140" l="1"/>
  <c r="J111" i="140"/>
  <c r="J110" i="140"/>
  <c r="M228" i="140"/>
  <c r="G228" i="140"/>
  <c r="M227" i="140"/>
  <c r="G227" i="140"/>
  <c r="M226" i="140"/>
  <c r="G226" i="140"/>
  <c r="M225" i="140"/>
  <c r="G225" i="140"/>
  <c r="M224" i="140"/>
  <c r="G224" i="140"/>
  <c r="M223" i="140"/>
  <c r="J223" i="140"/>
  <c r="G223" i="140"/>
  <c r="M222" i="140"/>
  <c r="J222" i="140"/>
  <c r="G222" i="140"/>
  <c r="M221" i="140"/>
  <c r="J221" i="140"/>
  <c r="G221" i="140"/>
  <c r="M220" i="140"/>
  <c r="J220" i="140"/>
  <c r="G220" i="140"/>
  <c r="M219" i="140"/>
  <c r="J219" i="140"/>
  <c r="G219" i="140"/>
  <c r="M218" i="140"/>
  <c r="J218" i="140"/>
  <c r="G218" i="140"/>
  <c r="M217" i="140"/>
  <c r="J217" i="140"/>
  <c r="G217" i="140"/>
  <c r="M216" i="140"/>
  <c r="J216" i="140"/>
  <c r="G216" i="140"/>
  <c r="M215" i="140"/>
  <c r="J215" i="140"/>
  <c r="G215" i="140"/>
  <c r="M214" i="140"/>
  <c r="J214" i="140"/>
  <c r="G214" i="140"/>
  <c r="M213" i="140"/>
  <c r="J213" i="140"/>
  <c r="G213" i="140"/>
  <c r="M212" i="140"/>
  <c r="J212" i="140"/>
  <c r="G212" i="140"/>
  <c r="J211" i="140"/>
  <c r="G211" i="140"/>
  <c r="J210" i="140"/>
  <c r="G210" i="140"/>
  <c r="J209" i="140"/>
  <c r="G209" i="140"/>
  <c r="J208" i="140"/>
  <c r="G208" i="140"/>
  <c r="J207" i="140"/>
  <c r="G207" i="140"/>
  <c r="P206" i="140"/>
  <c r="J206" i="140"/>
  <c r="G206" i="140"/>
  <c r="P205" i="140"/>
  <c r="J205" i="140"/>
  <c r="G205" i="140"/>
  <c r="P204" i="140"/>
  <c r="J204" i="140"/>
  <c r="G204" i="140"/>
  <c r="P203" i="140"/>
  <c r="J203" i="140"/>
  <c r="G203" i="140"/>
  <c r="P202" i="140"/>
  <c r="J202" i="140"/>
  <c r="G202" i="140"/>
  <c r="P201" i="140"/>
  <c r="J201" i="140"/>
  <c r="G201" i="140"/>
  <c r="P200" i="140"/>
  <c r="J200" i="140"/>
  <c r="G200" i="140"/>
  <c r="P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J192" i="140"/>
  <c r="G192" i="140"/>
  <c r="P191" i="140"/>
  <c r="M191" i="140"/>
  <c r="G191" i="140"/>
  <c r="P190" i="140"/>
  <c r="M190" i="140"/>
  <c r="G190" i="140"/>
  <c r="P189" i="140"/>
  <c r="M189" i="140"/>
  <c r="G189" i="140"/>
  <c r="P188" i="140"/>
  <c r="M188" i="140"/>
  <c r="G188" i="140"/>
  <c r="P187" i="140"/>
  <c r="M187" i="140"/>
  <c r="G187" i="140"/>
  <c r="P186" i="140"/>
  <c r="M186" i="140"/>
  <c r="G186" i="140"/>
  <c r="P185" i="140"/>
  <c r="M185" i="140"/>
  <c r="G185" i="140"/>
  <c r="P184" i="140"/>
  <c r="M184" i="140"/>
  <c r="G184" i="140"/>
  <c r="P183" i="140"/>
  <c r="M183" i="140"/>
  <c r="G183" i="140"/>
  <c r="P182" i="140"/>
  <c r="M182" i="140"/>
  <c r="G182" i="140"/>
  <c r="P181" i="140"/>
  <c r="M181" i="140"/>
  <c r="G181" i="140"/>
  <c r="P180" i="140"/>
  <c r="M180" i="140"/>
  <c r="G180" i="140"/>
  <c r="M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M174" i="140"/>
  <c r="J174" i="140"/>
  <c r="G174" i="140"/>
  <c r="M173" i="140"/>
  <c r="J173" i="140"/>
  <c r="G173" i="140"/>
  <c r="M172" i="140"/>
  <c r="J172" i="140"/>
  <c r="G172" i="140"/>
  <c r="M171" i="140"/>
  <c r="J171" i="140"/>
  <c r="G171" i="140"/>
  <c r="M170" i="140"/>
  <c r="J170" i="140"/>
  <c r="G170" i="140"/>
  <c r="M169" i="140"/>
  <c r="J169" i="140"/>
  <c r="G169" i="140"/>
  <c r="M168" i="140"/>
  <c r="J168" i="140"/>
  <c r="G168" i="140"/>
  <c r="M167" i="140"/>
  <c r="J167" i="140"/>
  <c r="G167" i="140"/>
  <c r="M166" i="140"/>
  <c r="J166" i="140"/>
  <c r="G166" i="140"/>
  <c r="M165" i="140"/>
  <c r="J165" i="140"/>
  <c r="G165" i="140"/>
  <c r="J164" i="140"/>
  <c r="G164" i="140"/>
  <c r="J163" i="140"/>
  <c r="G163" i="140"/>
  <c r="J162" i="140"/>
  <c r="G162" i="140"/>
  <c r="J161" i="140"/>
  <c r="G161" i="140"/>
  <c r="J160" i="140"/>
  <c r="G160" i="140"/>
  <c r="P159" i="140"/>
  <c r="J159" i="140"/>
  <c r="G159" i="140"/>
  <c r="P158" i="140"/>
  <c r="J158" i="140"/>
  <c r="G158" i="140"/>
  <c r="P157" i="140"/>
  <c r="J157" i="140"/>
  <c r="G157" i="140"/>
  <c r="P156" i="140"/>
  <c r="J156" i="140"/>
  <c r="G156" i="140"/>
  <c r="P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J128" i="140"/>
  <c r="G128" i="140"/>
  <c r="P127" i="140"/>
  <c r="M127" i="140"/>
  <c r="J127" i="140"/>
  <c r="G127" i="140"/>
  <c r="P126" i="140"/>
  <c r="M126" i="140"/>
  <c r="J126" i="140"/>
  <c r="G126" i="140"/>
  <c r="P125" i="140"/>
  <c r="M125" i="140"/>
  <c r="J125" i="140"/>
  <c r="G125" i="140"/>
  <c r="P124" i="140"/>
  <c r="M124" i="140"/>
  <c r="J124" i="140"/>
  <c r="G124" i="140"/>
  <c r="P123" i="140"/>
  <c r="M123" i="140"/>
  <c r="J123" i="140"/>
  <c r="G123" i="140"/>
  <c r="P122" i="140"/>
  <c r="M122" i="140"/>
  <c r="J122" i="140"/>
  <c r="G122" i="140"/>
  <c r="P121" i="140"/>
  <c r="M121" i="140"/>
  <c r="J121" i="140"/>
  <c r="G121" i="140"/>
  <c r="P120" i="140"/>
  <c r="M120" i="140"/>
  <c r="J120" i="140"/>
  <c r="G120" i="140"/>
  <c r="P119" i="140"/>
  <c r="M119" i="140"/>
  <c r="G119" i="140"/>
  <c r="P118" i="140"/>
  <c r="M118" i="140"/>
  <c r="G118" i="140"/>
  <c r="P117" i="140"/>
  <c r="M117" i="140"/>
  <c r="G117" i="140"/>
  <c r="P116" i="140"/>
  <c r="M116" i="140"/>
  <c r="G116" i="140"/>
  <c r="P115" i="140"/>
  <c r="M115" i="140"/>
  <c r="G115" i="140"/>
  <c r="P114" i="140"/>
  <c r="M114" i="140"/>
  <c r="G114" i="140"/>
  <c r="P113" i="140"/>
  <c r="M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J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M210" i="131" l="1"/>
  <c r="M209" i="131"/>
  <c r="M160" i="131"/>
  <c r="M159" i="131"/>
  <c r="J190" i="131"/>
  <c r="J189" i="131"/>
  <c r="J188" i="131"/>
  <c r="J187" i="131"/>
  <c r="J186" i="131"/>
  <c r="M228" i="131"/>
  <c r="G228" i="131"/>
  <c r="M227" i="131"/>
  <c r="G227" i="131"/>
  <c r="M226" i="131"/>
  <c r="G226" i="131"/>
  <c r="M225" i="131"/>
  <c r="G225" i="131"/>
  <c r="M224" i="131"/>
  <c r="G224" i="131"/>
  <c r="M223" i="131"/>
  <c r="G223" i="131"/>
  <c r="M222" i="131"/>
  <c r="G222" i="131"/>
  <c r="M221" i="131"/>
  <c r="G221" i="131"/>
  <c r="M220" i="131"/>
  <c r="G220" i="131"/>
  <c r="M219" i="131"/>
  <c r="J219" i="131"/>
  <c r="G219" i="131"/>
  <c r="M218" i="131"/>
  <c r="J218" i="131"/>
  <c r="G218" i="131"/>
  <c r="M217" i="131"/>
  <c r="J217" i="131"/>
  <c r="G217" i="131"/>
  <c r="M216" i="131"/>
  <c r="J216" i="131"/>
  <c r="G216" i="131"/>
  <c r="M215" i="131"/>
  <c r="J215" i="131"/>
  <c r="G215" i="131"/>
  <c r="M214" i="131"/>
  <c r="J214" i="131"/>
  <c r="G214" i="131"/>
  <c r="M213" i="131"/>
  <c r="J213" i="131"/>
  <c r="G213" i="131"/>
  <c r="M212" i="131"/>
  <c r="J212" i="131"/>
  <c r="G212" i="131"/>
  <c r="M211" i="131"/>
  <c r="J211" i="131"/>
  <c r="G211" i="131"/>
  <c r="J210" i="131"/>
  <c r="G210" i="131"/>
  <c r="J209" i="131"/>
  <c r="G209" i="131"/>
  <c r="J208" i="131"/>
  <c r="G208" i="131"/>
  <c r="J207" i="131"/>
  <c r="G207" i="131"/>
  <c r="J206" i="131"/>
  <c r="G206" i="131"/>
  <c r="J205" i="131"/>
  <c r="G205" i="131"/>
  <c r="J204" i="131"/>
  <c r="G204" i="131"/>
  <c r="J203" i="131"/>
  <c r="G203" i="131"/>
  <c r="P202" i="131"/>
  <c r="J202" i="131"/>
  <c r="G202" i="131"/>
  <c r="P201" i="131"/>
  <c r="J201" i="131"/>
  <c r="G201" i="131"/>
  <c r="P200" i="131"/>
  <c r="J200" i="131"/>
  <c r="G200" i="131"/>
  <c r="P199" i="131"/>
  <c r="J199" i="131"/>
  <c r="G199" i="131"/>
  <c r="P198" i="131"/>
  <c r="J198" i="131"/>
  <c r="G198" i="131"/>
  <c r="P197" i="131"/>
  <c r="J197" i="131"/>
  <c r="G197" i="131"/>
  <c r="P196" i="131"/>
  <c r="J196" i="131"/>
  <c r="G196" i="131"/>
  <c r="P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G185" i="131"/>
  <c r="P184" i="131"/>
  <c r="M184" i="131"/>
  <c r="G184" i="131"/>
  <c r="P183" i="131"/>
  <c r="M183" i="131"/>
  <c r="G183" i="131"/>
  <c r="P182" i="131"/>
  <c r="M182" i="131"/>
  <c r="G182" i="131"/>
  <c r="P181" i="131"/>
  <c r="M181" i="131"/>
  <c r="G181" i="131"/>
  <c r="P180" i="131"/>
  <c r="M180" i="131"/>
  <c r="G180" i="131"/>
  <c r="P179" i="131"/>
  <c r="M179" i="131"/>
  <c r="G179" i="131"/>
  <c r="P178" i="131"/>
  <c r="M178" i="131"/>
  <c r="G178" i="131"/>
  <c r="P177" i="131"/>
  <c r="M177" i="131"/>
  <c r="G177" i="131"/>
  <c r="P176" i="131"/>
  <c r="M176" i="131"/>
  <c r="G176" i="131"/>
  <c r="P175" i="131"/>
  <c r="M175" i="131"/>
  <c r="G175" i="131"/>
  <c r="M174" i="131"/>
  <c r="J174" i="131"/>
  <c r="G174" i="131"/>
  <c r="M173" i="131"/>
  <c r="J173" i="131"/>
  <c r="G173" i="131"/>
  <c r="M172" i="131"/>
  <c r="J172" i="131"/>
  <c r="G172" i="131"/>
  <c r="M171" i="131"/>
  <c r="J171" i="131"/>
  <c r="G171" i="131"/>
  <c r="M170" i="131"/>
  <c r="J170" i="131"/>
  <c r="G170" i="131"/>
  <c r="M169" i="131"/>
  <c r="J169" i="131"/>
  <c r="G169" i="131"/>
  <c r="M168" i="131"/>
  <c r="J168" i="131"/>
  <c r="G168" i="131"/>
  <c r="M167" i="131"/>
  <c r="J167" i="131"/>
  <c r="G167" i="131"/>
  <c r="M166" i="131"/>
  <c r="J166" i="131"/>
  <c r="G166" i="131"/>
  <c r="M165" i="131"/>
  <c r="J165" i="131"/>
  <c r="G165" i="131"/>
  <c r="M164" i="131"/>
  <c r="J164" i="131"/>
  <c r="G164" i="131"/>
  <c r="M163" i="131"/>
  <c r="J163" i="131"/>
  <c r="G163" i="131"/>
  <c r="M162" i="131"/>
  <c r="J162" i="131"/>
  <c r="G162" i="131"/>
  <c r="M161" i="131"/>
  <c r="J161" i="131"/>
  <c r="G161" i="131"/>
  <c r="J160" i="131"/>
  <c r="G160" i="131"/>
  <c r="J159" i="131"/>
  <c r="G159" i="131"/>
  <c r="J158" i="131"/>
  <c r="G158" i="131"/>
  <c r="J157" i="131"/>
  <c r="G157" i="131"/>
  <c r="P156" i="131"/>
  <c r="J156" i="131"/>
  <c r="G156" i="131"/>
  <c r="P155" i="131"/>
  <c r="J155" i="131"/>
  <c r="G155" i="131"/>
  <c r="P154" i="131"/>
  <c r="J154" i="131"/>
  <c r="G154" i="131"/>
  <c r="P153" i="131"/>
  <c r="J153" i="131"/>
  <c r="G153" i="131"/>
  <c r="P152" i="131"/>
  <c r="J152" i="131"/>
  <c r="G152" i="131"/>
  <c r="P151" i="131"/>
  <c r="J151" i="131"/>
  <c r="G151" i="131"/>
  <c r="P150" i="131"/>
  <c r="M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J121" i="131"/>
  <c r="G121" i="131"/>
  <c r="P120" i="131"/>
  <c r="M120" i="131"/>
  <c r="J120" i="131"/>
  <c r="G120" i="131"/>
  <c r="P119" i="131"/>
  <c r="M119" i="131"/>
  <c r="J119" i="131"/>
  <c r="G119" i="131"/>
  <c r="P118" i="131"/>
  <c r="M118" i="131"/>
  <c r="J118" i="131"/>
  <c r="G118" i="131"/>
  <c r="P117" i="131"/>
  <c r="M117" i="131"/>
  <c r="J117" i="131"/>
  <c r="G117" i="131"/>
  <c r="P116" i="131"/>
  <c r="M116" i="131"/>
  <c r="J116" i="131"/>
  <c r="G116" i="131"/>
  <c r="P115" i="131"/>
  <c r="M115" i="131"/>
  <c r="J115" i="131"/>
  <c r="G115" i="131"/>
  <c r="P114" i="131"/>
  <c r="M114" i="131"/>
  <c r="J114" i="131"/>
  <c r="G114" i="131"/>
  <c r="P113" i="131"/>
  <c r="M113" i="131"/>
  <c r="J113" i="131"/>
  <c r="G113" i="131"/>
  <c r="P112" i="131"/>
  <c r="M112" i="131"/>
  <c r="J112" i="131"/>
  <c r="G112" i="131"/>
  <c r="P111" i="131"/>
  <c r="M111" i="131"/>
  <c r="J111" i="131"/>
  <c r="G111" i="131"/>
  <c r="P110" i="131"/>
  <c r="M110" i="131"/>
  <c r="J110" i="131"/>
  <c r="G110" i="131"/>
  <c r="P109" i="131"/>
  <c r="M109" i="131"/>
  <c r="J109" i="131"/>
  <c r="G109" i="131"/>
  <c r="P108" i="131"/>
  <c r="M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J103" i="131"/>
  <c r="G103" i="131"/>
  <c r="P102" i="131"/>
  <c r="M102" i="131"/>
  <c r="J102" i="131"/>
  <c r="G102" i="131"/>
  <c r="P101" i="131"/>
  <c r="M101" i="131"/>
  <c r="J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M210" i="130"/>
  <c r="M209" i="130"/>
  <c r="M160" i="130"/>
  <c r="J190" i="130"/>
  <c r="J189" i="130"/>
  <c r="J188" i="130"/>
  <c r="M228" i="130"/>
  <c r="G228" i="130"/>
  <c r="M227" i="130"/>
  <c r="G227" i="130"/>
  <c r="M226" i="130"/>
  <c r="G226" i="130"/>
  <c r="M225" i="130"/>
  <c r="G225" i="130"/>
  <c r="M224" i="130"/>
  <c r="G224" i="130"/>
  <c r="M223" i="130"/>
  <c r="G223" i="130"/>
  <c r="M222" i="130"/>
  <c r="G222" i="130"/>
  <c r="M221" i="130"/>
  <c r="G221" i="130"/>
  <c r="M220" i="130"/>
  <c r="J220" i="130"/>
  <c r="G220" i="130"/>
  <c r="M219" i="130"/>
  <c r="J219" i="130"/>
  <c r="G219" i="130"/>
  <c r="M218" i="130"/>
  <c r="J218" i="130"/>
  <c r="G218" i="130"/>
  <c r="M217" i="130"/>
  <c r="J217" i="130"/>
  <c r="G217" i="130"/>
  <c r="M216" i="130"/>
  <c r="J216" i="130"/>
  <c r="G216" i="130"/>
  <c r="M215" i="130"/>
  <c r="J215" i="130"/>
  <c r="G215" i="130"/>
  <c r="M214" i="130"/>
  <c r="J214" i="130"/>
  <c r="G214" i="130"/>
  <c r="M213" i="130"/>
  <c r="J213" i="130"/>
  <c r="G213" i="130"/>
  <c r="M212" i="130"/>
  <c r="J212" i="130"/>
  <c r="G212" i="130"/>
  <c r="M211" i="130"/>
  <c r="J211" i="130"/>
  <c r="G211" i="130"/>
  <c r="J210" i="130"/>
  <c r="G210" i="130"/>
  <c r="J209" i="130"/>
  <c r="G209" i="130"/>
  <c r="J208" i="130"/>
  <c r="G208" i="130"/>
  <c r="J207" i="130"/>
  <c r="G207" i="130"/>
  <c r="J206" i="130"/>
  <c r="G206" i="130"/>
  <c r="J205" i="130"/>
  <c r="G205" i="130"/>
  <c r="J204" i="130"/>
  <c r="G204" i="130"/>
  <c r="P203" i="130"/>
  <c r="J203" i="130"/>
  <c r="G203" i="130"/>
  <c r="P202" i="130"/>
  <c r="J202" i="130"/>
  <c r="G202" i="130"/>
  <c r="P201" i="130"/>
  <c r="J201" i="130"/>
  <c r="G201" i="130"/>
  <c r="P200" i="130"/>
  <c r="J200" i="130"/>
  <c r="G200" i="130"/>
  <c r="P199" i="130"/>
  <c r="J199" i="130"/>
  <c r="G199" i="130"/>
  <c r="P198" i="130"/>
  <c r="J198" i="130"/>
  <c r="G198" i="130"/>
  <c r="P197" i="130"/>
  <c r="J197" i="130"/>
  <c r="G197" i="130"/>
  <c r="P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G187" i="130"/>
  <c r="P186" i="130"/>
  <c r="M186" i="130"/>
  <c r="G186" i="130"/>
  <c r="P185" i="130"/>
  <c r="M185" i="130"/>
  <c r="G185" i="130"/>
  <c r="P184" i="130"/>
  <c r="M184" i="130"/>
  <c r="G184" i="130"/>
  <c r="P183" i="130"/>
  <c r="M183" i="130"/>
  <c r="G183" i="130"/>
  <c r="P182" i="130"/>
  <c r="M182" i="130"/>
  <c r="G182" i="130"/>
  <c r="P181" i="130"/>
  <c r="M181" i="130"/>
  <c r="G181" i="130"/>
  <c r="P180" i="130"/>
  <c r="M180" i="130"/>
  <c r="G180" i="130"/>
  <c r="P179" i="130"/>
  <c r="M179" i="130"/>
  <c r="G179" i="130"/>
  <c r="P178" i="130"/>
  <c r="M178" i="130"/>
  <c r="G178" i="130"/>
  <c r="P177" i="130"/>
  <c r="M177" i="130"/>
  <c r="G177" i="130"/>
  <c r="P176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M171" i="130"/>
  <c r="J171" i="130"/>
  <c r="G171" i="130"/>
  <c r="M170" i="130"/>
  <c r="J170" i="130"/>
  <c r="G170" i="130"/>
  <c r="M169" i="130"/>
  <c r="J169" i="130"/>
  <c r="G169" i="130"/>
  <c r="M168" i="130"/>
  <c r="J168" i="130"/>
  <c r="G168" i="130"/>
  <c r="M167" i="130"/>
  <c r="J167" i="130"/>
  <c r="G167" i="130"/>
  <c r="M166" i="130"/>
  <c r="J166" i="130"/>
  <c r="G166" i="130"/>
  <c r="M165" i="130"/>
  <c r="J165" i="130"/>
  <c r="G165" i="130"/>
  <c r="M164" i="130"/>
  <c r="J164" i="130"/>
  <c r="G164" i="130"/>
  <c r="M163" i="130"/>
  <c r="J163" i="130"/>
  <c r="G163" i="130"/>
  <c r="M162" i="130"/>
  <c r="J162" i="130"/>
  <c r="G162" i="130"/>
  <c r="M161" i="130"/>
  <c r="J161" i="130"/>
  <c r="G161" i="130"/>
  <c r="J160" i="130"/>
  <c r="G160" i="130"/>
  <c r="J159" i="130"/>
  <c r="G159" i="130"/>
  <c r="J158" i="130"/>
  <c r="G158" i="130"/>
  <c r="J157" i="130"/>
  <c r="G157" i="130"/>
  <c r="P156" i="130"/>
  <c r="J156" i="130"/>
  <c r="G156" i="130"/>
  <c r="P155" i="130"/>
  <c r="J155" i="130"/>
  <c r="G155" i="130"/>
  <c r="P154" i="130"/>
  <c r="J154" i="130"/>
  <c r="G154" i="130"/>
  <c r="P153" i="130"/>
  <c r="J153" i="130"/>
  <c r="G153" i="130"/>
  <c r="P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J122" i="130"/>
  <c r="G122" i="130"/>
  <c r="P121" i="130"/>
  <c r="M121" i="130"/>
  <c r="J121" i="130"/>
  <c r="G121" i="130"/>
  <c r="P120" i="130"/>
  <c r="M120" i="130"/>
  <c r="J120" i="130"/>
  <c r="G120" i="130"/>
  <c r="P119" i="130"/>
  <c r="M119" i="130"/>
  <c r="J119" i="130"/>
  <c r="G119" i="130"/>
  <c r="P118" i="130"/>
  <c r="M118" i="130"/>
  <c r="J118" i="130"/>
  <c r="G118" i="130"/>
  <c r="P117" i="130"/>
  <c r="M117" i="130"/>
  <c r="J117" i="130"/>
  <c r="G117" i="130"/>
  <c r="P116" i="130"/>
  <c r="M116" i="130"/>
  <c r="J116" i="130"/>
  <c r="G116" i="130"/>
  <c r="P115" i="130"/>
  <c r="M115" i="130"/>
  <c r="J115" i="130"/>
  <c r="G115" i="130"/>
  <c r="P114" i="130"/>
  <c r="M114" i="130"/>
  <c r="J114" i="130"/>
  <c r="G114" i="130"/>
  <c r="P113" i="130"/>
  <c r="M113" i="130"/>
  <c r="J113" i="130"/>
  <c r="G113" i="130"/>
  <c r="P112" i="130"/>
  <c r="M112" i="130"/>
  <c r="J112" i="130"/>
  <c r="G112" i="130"/>
  <c r="P111" i="130"/>
  <c r="M111" i="130"/>
  <c r="J111" i="130"/>
  <c r="G111" i="130"/>
  <c r="P110" i="130"/>
  <c r="M110" i="130"/>
  <c r="G110" i="130"/>
  <c r="P109" i="130"/>
  <c r="M109" i="130"/>
  <c r="G109" i="130"/>
  <c r="P108" i="130"/>
  <c r="M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J104" i="130"/>
  <c r="G104" i="130"/>
  <c r="P103" i="130"/>
  <c r="M103" i="130"/>
  <c r="J103" i="130"/>
  <c r="G103" i="130"/>
  <c r="P102" i="130"/>
  <c r="M102" i="130"/>
  <c r="J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M210" i="118"/>
  <c r="M209" i="118"/>
  <c r="M160" i="118"/>
  <c r="J190" i="118"/>
  <c r="J189" i="118"/>
  <c r="J188" i="118"/>
  <c r="M228" i="118"/>
  <c r="G228" i="118"/>
  <c r="M227" i="118"/>
  <c r="G227" i="118"/>
  <c r="M226" i="118"/>
  <c r="G226" i="118"/>
  <c r="M225" i="118"/>
  <c r="G225" i="118"/>
  <c r="M224" i="118"/>
  <c r="G224" i="118"/>
  <c r="M223" i="118"/>
  <c r="G223" i="118"/>
  <c r="M222" i="118"/>
  <c r="G222" i="118"/>
  <c r="M221" i="118"/>
  <c r="G221" i="118"/>
  <c r="M220" i="118"/>
  <c r="J220" i="118"/>
  <c r="G220" i="118"/>
  <c r="M219" i="118"/>
  <c r="J219" i="118"/>
  <c r="G219" i="118"/>
  <c r="M218" i="118"/>
  <c r="J218" i="118"/>
  <c r="G218" i="118"/>
  <c r="M217" i="118"/>
  <c r="J217" i="118"/>
  <c r="G217" i="118"/>
  <c r="M216" i="118"/>
  <c r="J216" i="118"/>
  <c r="G216" i="118"/>
  <c r="M215" i="118"/>
  <c r="J215" i="118"/>
  <c r="G215" i="118"/>
  <c r="M214" i="118"/>
  <c r="J214" i="118"/>
  <c r="G214" i="118"/>
  <c r="M213" i="118"/>
  <c r="J213" i="118"/>
  <c r="G213" i="118"/>
  <c r="M212" i="118"/>
  <c r="J212" i="118"/>
  <c r="G212" i="118"/>
  <c r="M211" i="118"/>
  <c r="J211" i="118"/>
  <c r="G211" i="118"/>
  <c r="J210" i="118"/>
  <c r="G210" i="118"/>
  <c r="J209" i="118"/>
  <c r="G209" i="118"/>
  <c r="J208" i="118"/>
  <c r="G208" i="118"/>
  <c r="J207" i="118"/>
  <c r="G207" i="118"/>
  <c r="J206" i="118"/>
  <c r="G206" i="118"/>
  <c r="J205" i="118"/>
  <c r="G205" i="118"/>
  <c r="J204" i="118"/>
  <c r="G204" i="118"/>
  <c r="P203" i="118"/>
  <c r="J203" i="118"/>
  <c r="G203" i="118"/>
  <c r="P202" i="118"/>
  <c r="J202" i="118"/>
  <c r="G202" i="118"/>
  <c r="P201" i="118"/>
  <c r="J201" i="118"/>
  <c r="G201" i="118"/>
  <c r="P200" i="118"/>
  <c r="J200" i="118"/>
  <c r="G200" i="118"/>
  <c r="P199" i="118"/>
  <c r="J199" i="118"/>
  <c r="G199" i="118"/>
  <c r="P198" i="118"/>
  <c r="J198" i="118"/>
  <c r="G198" i="118"/>
  <c r="P197" i="118"/>
  <c r="J197" i="118"/>
  <c r="G197" i="118"/>
  <c r="P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G187" i="118"/>
  <c r="P186" i="118"/>
  <c r="M186" i="118"/>
  <c r="G186" i="118"/>
  <c r="P185" i="118"/>
  <c r="M185" i="118"/>
  <c r="G185" i="118"/>
  <c r="P184" i="118"/>
  <c r="M184" i="118"/>
  <c r="G184" i="118"/>
  <c r="P183" i="118"/>
  <c r="M183" i="118"/>
  <c r="G183" i="118"/>
  <c r="P182" i="118"/>
  <c r="M182" i="118"/>
  <c r="G182" i="118"/>
  <c r="P181" i="118"/>
  <c r="M181" i="118"/>
  <c r="G181" i="118"/>
  <c r="P180" i="118"/>
  <c r="M180" i="118"/>
  <c r="G180" i="118"/>
  <c r="P179" i="118"/>
  <c r="M179" i="118"/>
  <c r="G179" i="118"/>
  <c r="P178" i="118"/>
  <c r="M178" i="118"/>
  <c r="G178" i="118"/>
  <c r="P177" i="118"/>
  <c r="M177" i="118"/>
  <c r="G177" i="118"/>
  <c r="P176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M171" i="118"/>
  <c r="J171" i="118"/>
  <c r="G171" i="118"/>
  <c r="M170" i="118"/>
  <c r="J170" i="118"/>
  <c r="G170" i="118"/>
  <c r="M169" i="118"/>
  <c r="J169" i="118"/>
  <c r="G169" i="118"/>
  <c r="M168" i="118"/>
  <c r="J168" i="118"/>
  <c r="G168" i="118"/>
  <c r="M167" i="118"/>
  <c r="J167" i="118"/>
  <c r="G167" i="118"/>
  <c r="M166" i="118"/>
  <c r="J166" i="118"/>
  <c r="G166" i="118"/>
  <c r="M165" i="118"/>
  <c r="J165" i="118"/>
  <c r="G165" i="118"/>
  <c r="M164" i="118"/>
  <c r="J164" i="118"/>
  <c r="G164" i="118"/>
  <c r="M163" i="118"/>
  <c r="J163" i="118"/>
  <c r="G163" i="118"/>
  <c r="M162" i="118"/>
  <c r="J162" i="118"/>
  <c r="G162" i="118"/>
  <c r="M161" i="118"/>
  <c r="J161" i="118"/>
  <c r="G161" i="118"/>
  <c r="J160" i="118"/>
  <c r="G160" i="118"/>
  <c r="J159" i="118"/>
  <c r="G159" i="118"/>
  <c r="J158" i="118"/>
  <c r="G158" i="118"/>
  <c r="J157" i="118"/>
  <c r="G157" i="118"/>
  <c r="P156" i="118"/>
  <c r="J156" i="118"/>
  <c r="G156" i="118"/>
  <c r="P155" i="118"/>
  <c r="J155" i="118"/>
  <c r="G155" i="118"/>
  <c r="P154" i="118"/>
  <c r="J154" i="118"/>
  <c r="G154" i="118"/>
  <c r="P153" i="118"/>
  <c r="J153" i="118"/>
  <c r="G153" i="118"/>
  <c r="P152" i="118"/>
  <c r="J152" i="118"/>
  <c r="G152" i="118"/>
  <c r="P151" i="118"/>
  <c r="M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J122" i="118"/>
  <c r="G122" i="118"/>
  <c r="P121" i="118"/>
  <c r="M121" i="118"/>
  <c r="J121" i="118"/>
  <c r="G121" i="118"/>
  <c r="P120" i="118"/>
  <c r="M120" i="118"/>
  <c r="J120" i="118"/>
  <c r="G120" i="118"/>
  <c r="P119" i="118"/>
  <c r="M119" i="118"/>
  <c r="J119" i="118"/>
  <c r="G119" i="118"/>
  <c r="P118" i="118"/>
  <c r="M118" i="118"/>
  <c r="J118" i="118"/>
  <c r="G118" i="118"/>
  <c r="P117" i="118"/>
  <c r="M117" i="118"/>
  <c r="J117" i="118"/>
  <c r="G117" i="118"/>
  <c r="P116" i="118"/>
  <c r="M116" i="118"/>
  <c r="J116" i="118"/>
  <c r="G116" i="118"/>
  <c r="P115" i="118"/>
  <c r="M115" i="118"/>
  <c r="J115" i="118"/>
  <c r="G115" i="118"/>
  <c r="P114" i="118"/>
  <c r="M114" i="118"/>
  <c r="J114" i="118"/>
  <c r="G114" i="118"/>
  <c r="P113" i="118"/>
  <c r="M113" i="118"/>
  <c r="J113" i="118"/>
  <c r="G113" i="118"/>
  <c r="P112" i="118"/>
  <c r="M112" i="118"/>
  <c r="J112" i="118"/>
  <c r="G112" i="118"/>
  <c r="P111" i="118"/>
  <c r="M111" i="118"/>
  <c r="J111" i="118"/>
  <c r="G111" i="118"/>
  <c r="P110" i="118"/>
  <c r="M110" i="118"/>
  <c r="G110" i="118"/>
  <c r="P109" i="118"/>
  <c r="M109" i="118"/>
  <c r="G109" i="118"/>
  <c r="P108" i="118"/>
  <c r="M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J104" i="118"/>
  <c r="G104" i="118"/>
  <c r="P103" i="118"/>
  <c r="M103" i="118"/>
  <c r="J103" i="118"/>
  <c r="G103" i="118"/>
  <c r="P102" i="118"/>
  <c r="M102" i="118"/>
  <c r="J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P171" i="132" l="1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M228" i="132"/>
  <c r="J228" i="132"/>
  <c r="G228" i="132"/>
  <c r="M227" i="132"/>
  <c r="J227" i="132"/>
  <c r="G227" i="132"/>
  <c r="M226" i="132"/>
  <c r="J226" i="132"/>
  <c r="G226" i="132"/>
  <c r="M225" i="132"/>
  <c r="J225" i="132"/>
  <c r="G225" i="132"/>
  <c r="J224" i="132"/>
  <c r="G224" i="132"/>
  <c r="J223" i="132"/>
  <c r="G223" i="132"/>
  <c r="J222" i="132"/>
  <c r="G222" i="132"/>
  <c r="J221" i="132"/>
  <c r="G221" i="132"/>
  <c r="J220" i="132"/>
  <c r="G220" i="132"/>
  <c r="J219" i="132"/>
  <c r="G219" i="132"/>
  <c r="J218" i="132"/>
  <c r="G218" i="132"/>
  <c r="J217" i="132"/>
  <c r="G217" i="132"/>
  <c r="J216" i="132"/>
  <c r="G216" i="132"/>
  <c r="J215" i="132"/>
  <c r="G215" i="132"/>
  <c r="J214" i="132"/>
  <c r="G214" i="132"/>
  <c r="J213" i="132"/>
  <c r="G213" i="132"/>
  <c r="J212" i="132"/>
  <c r="G212" i="132"/>
  <c r="J211" i="132"/>
  <c r="G211" i="132"/>
  <c r="J210" i="132"/>
  <c r="G210" i="132"/>
  <c r="J209" i="132"/>
  <c r="G209" i="132"/>
  <c r="M208" i="132"/>
  <c r="J208" i="132"/>
  <c r="G208" i="132"/>
  <c r="P207" i="132"/>
  <c r="M207" i="132"/>
  <c r="J207" i="132"/>
  <c r="G207" i="132"/>
  <c r="P206" i="132"/>
  <c r="M206" i="132"/>
  <c r="J206" i="132"/>
  <c r="G206" i="132"/>
  <c r="P205" i="132"/>
  <c r="M205" i="132"/>
  <c r="J205" i="132"/>
  <c r="G205" i="132"/>
  <c r="P204" i="132"/>
  <c r="M204" i="132"/>
  <c r="J204" i="132"/>
  <c r="G204" i="132"/>
  <c r="P203" i="132"/>
  <c r="M203" i="132"/>
  <c r="J203" i="132"/>
  <c r="G203" i="132"/>
  <c r="P202" i="132"/>
  <c r="M202" i="132"/>
  <c r="J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G190" i="132"/>
  <c r="P189" i="132"/>
  <c r="M189" i="132"/>
  <c r="G189" i="132"/>
  <c r="P188" i="132"/>
  <c r="M188" i="132"/>
  <c r="G188" i="132"/>
  <c r="P187" i="132"/>
  <c r="M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P173" i="132"/>
  <c r="M173" i="132"/>
  <c r="J173" i="132"/>
  <c r="G173" i="132"/>
  <c r="P172" i="132"/>
  <c r="M172" i="132"/>
  <c r="J172" i="132"/>
  <c r="G172" i="132"/>
  <c r="J171" i="132"/>
  <c r="G171" i="132"/>
  <c r="J170" i="132"/>
  <c r="G170" i="132"/>
  <c r="J169" i="132"/>
  <c r="G169" i="132"/>
  <c r="J168" i="132"/>
  <c r="G168" i="132"/>
  <c r="J167" i="132"/>
  <c r="G167" i="132"/>
  <c r="J166" i="132"/>
  <c r="G166" i="132"/>
  <c r="J165" i="132"/>
  <c r="G165" i="132"/>
  <c r="J164" i="132"/>
  <c r="G164" i="132"/>
  <c r="J163" i="132"/>
  <c r="G163" i="132"/>
  <c r="J162" i="132"/>
  <c r="G162" i="132"/>
  <c r="J161" i="132"/>
  <c r="G161" i="132"/>
  <c r="J160" i="132"/>
  <c r="G160" i="132"/>
  <c r="J159" i="132"/>
  <c r="G159" i="132"/>
  <c r="J158" i="132"/>
  <c r="G158" i="132"/>
  <c r="M157" i="132"/>
  <c r="J157" i="132"/>
  <c r="G157" i="132"/>
  <c r="M156" i="132"/>
  <c r="J156" i="132"/>
  <c r="G156" i="132"/>
  <c r="M155" i="132"/>
  <c r="J155" i="132"/>
  <c r="G155" i="132"/>
  <c r="M154" i="132"/>
  <c r="J154" i="132"/>
  <c r="G154" i="132"/>
  <c r="P153" i="132"/>
  <c r="M153" i="132"/>
  <c r="J153" i="132"/>
  <c r="G153" i="132"/>
  <c r="P152" i="132"/>
  <c r="M152" i="132"/>
  <c r="J152" i="132"/>
  <c r="G152" i="132"/>
  <c r="P151" i="132"/>
  <c r="M151" i="132"/>
  <c r="J151" i="132"/>
  <c r="G151" i="132"/>
  <c r="P150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J135" i="132"/>
  <c r="G135" i="132"/>
  <c r="P134" i="132"/>
  <c r="M134" i="132"/>
  <c r="J134" i="132"/>
  <c r="G134" i="132"/>
  <c r="P133" i="132"/>
  <c r="M133" i="132"/>
  <c r="J133" i="132"/>
  <c r="G133" i="132"/>
  <c r="P132" i="132"/>
  <c r="M132" i="132"/>
  <c r="J132" i="132"/>
  <c r="G132" i="132"/>
  <c r="P131" i="132"/>
  <c r="M131" i="132"/>
  <c r="J131" i="132"/>
  <c r="G131" i="132"/>
  <c r="P130" i="132"/>
  <c r="M130" i="132"/>
  <c r="G130" i="132"/>
  <c r="P129" i="132"/>
  <c r="M129" i="132"/>
  <c r="G129" i="132"/>
  <c r="P128" i="132"/>
  <c r="M128" i="132"/>
  <c r="G128" i="132"/>
  <c r="P127" i="132"/>
  <c r="M127" i="132"/>
  <c r="G127" i="132"/>
  <c r="P126" i="132"/>
  <c r="M126" i="132"/>
  <c r="G126" i="132"/>
  <c r="P125" i="132"/>
  <c r="M125" i="132"/>
  <c r="G125" i="132"/>
  <c r="P124" i="132"/>
  <c r="M124" i="132"/>
  <c r="G124" i="132"/>
  <c r="P123" i="132"/>
  <c r="M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J109" i="106" l="1"/>
  <c r="J108" i="106"/>
  <c r="M228" i="106"/>
  <c r="G228" i="106"/>
  <c r="M227" i="106"/>
  <c r="G227" i="106"/>
  <c r="M226" i="106"/>
  <c r="G226" i="106"/>
  <c r="M225" i="106"/>
  <c r="G225" i="106"/>
  <c r="M224" i="106"/>
  <c r="G224" i="106"/>
  <c r="M223" i="106"/>
  <c r="J223" i="106"/>
  <c r="G223" i="106"/>
  <c r="M222" i="106"/>
  <c r="J222" i="106"/>
  <c r="G222" i="106"/>
  <c r="M221" i="106"/>
  <c r="J221" i="106"/>
  <c r="G221" i="106"/>
  <c r="M220" i="106"/>
  <c r="J220" i="106"/>
  <c r="G220" i="106"/>
  <c r="M219" i="106"/>
  <c r="J219" i="106"/>
  <c r="G219" i="106"/>
  <c r="M218" i="106"/>
  <c r="J218" i="106"/>
  <c r="G218" i="106"/>
  <c r="M217" i="106"/>
  <c r="J217" i="106"/>
  <c r="G217" i="106"/>
  <c r="M216" i="106"/>
  <c r="J216" i="106"/>
  <c r="G216" i="106"/>
  <c r="M215" i="106"/>
  <c r="J215" i="106"/>
  <c r="G215" i="106"/>
  <c r="M214" i="106"/>
  <c r="J214" i="106"/>
  <c r="G214" i="106"/>
  <c r="M213" i="106"/>
  <c r="J213" i="106"/>
  <c r="G213" i="106"/>
  <c r="M212" i="106"/>
  <c r="J212" i="106"/>
  <c r="G212" i="106"/>
  <c r="J211" i="106"/>
  <c r="G211" i="106"/>
  <c r="J210" i="106"/>
  <c r="G210" i="106"/>
  <c r="J209" i="106"/>
  <c r="G209" i="106"/>
  <c r="J208" i="106"/>
  <c r="G208" i="106"/>
  <c r="J207" i="106"/>
  <c r="G207" i="106"/>
  <c r="J206" i="106"/>
  <c r="G206" i="106"/>
  <c r="J205" i="106"/>
  <c r="G205" i="106"/>
  <c r="J204" i="106"/>
  <c r="G204" i="106"/>
  <c r="P203" i="106"/>
  <c r="J203" i="106"/>
  <c r="G203" i="106"/>
  <c r="P202" i="106"/>
  <c r="J202" i="106"/>
  <c r="G202" i="106"/>
  <c r="P201" i="106"/>
  <c r="J201" i="106"/>
  <c r="G201" i="106"/>
  <c r="P200" i="106"/>
  <c r="J200" i="106"/>
  <c r="G200" i="106"/>
  <c r="P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J193" i="106"/>
  <c r="G193" i="106"/>
  <c r="P192" i="106"/>
  <c r="M192" i="106"/>
  <c r="J192" i="106"/>
  <c r="G192" i="106"/>
  <c r="P191" i="106"/>
  <c r="M191" i="106"/>
  <c r="G191" i="106"/>
  <c r="P190" i="106"/>
  <c r="M190" i="106"/>
  <c r="G190" i="106"/>
  <c r="P189" i="106"/>
  <c r="M189" i="106"/>
  <c r="G189" i="106"/>
  <c r="P188" i="106"/>
  <c r="M188" i="106"/>
  <c r="G188" i="106"/>
  <c r="P187" i="106"/>
  <c r="M187" i="106"/>
  <c r="G187" i="106"/>
  <c r="P186" i="106"/>
  <c r="M186" i="106"/>
  <c r="G186" i="106"/>
  <c r="P185" i="106"/>
  <c r="M185" i="106"/>
  <c r="G185" i="106"/>
  <c r="P184" i="106"/>
  <c r="M184" i="106"/>
  <c r="G184" i="106"/>
  <c r="P183" i="106"/>
  <c r="M183" i="106"/>
  <c r="G183" i="106"/>
  <c r="P182" i="106"/>
  <c r="M182" i="106"/>
  <c r="G182" i="106"/>
  <c r="P181" i="106"/>
  <c r="M181" i="106"/>
  <c r="G181" i="106"/>
  <c r="P180" i="106"/>
  <c r="M180" i="106"/>
  <c r="G180" i="106"/>
  <c r="P179" i="106"/>
  <c r="M179" i="106"/>
  <c r="G179" i="106"/>
  <c r="P178" i="106"/>
  <c r="M178" i="106"/>
  <c r="J178" i="106"/>
  <c r="G178" i="106"/>
  <c r="P177" i="106"/>
  <c r="M177" i="106"/>
  <c r="J177" i="106"/>
  <c r="G177" i="106"/>
  <c r="P176" i="106"/>
  <c r="M176" i="106"/>
  <c r="J176" i="106"/>
  <c r="G176" i="106"/>
  <c r="P175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M171" i="106"/>
  <c r="J171" i="106"/>
  <c r="G171" i="106"/>
  <c r="M170" i="106"/>
  <c r="J170" i="106"/>
  <c r="G170" i="106"/>
  <c r="M169" i="106"/>
  <c r="J169" i="106"/>
  <c r="G169" i="106"/>
  <c r="M168" i="106"/>
  <c r="J168" i="106"/>
  <c r="G168" i="106"/>
  <c r="M167" i="106"/>
  <c r="J167" i="106"/>
  <c r="G167" i="106"/>
  <c r="M166" i="106"/>
  <c r="J166" i="106"/>
  <c r="G166" i="106"/>
  <c r="M165" i="106"/>
  <c r="J165" i="106"/>
  <c r="G165" i="106"/>
  <c r="M164" i="106"/>
  <c r="J164" i="106"/>
  <c r="G164" i="106"/>
  <c r="J163" i="106"/>
  <c r="G163" i="106"/>
  <c r="J162" i="106"/>
  <c r="G162" i="106"/>
  <c r="J161" i="106"/>
  <c r="G161" i="106"/>
  <c r="J160" i="106"/>
  <c r="G160" i="106"/>
  <c r="J159" i="106"/>
  <c r="G159" i="106"/>
  <c r="J158" i="106"/>
  <c r="G158" i="106"/>
  <c r="J157" i="106"/>
  <c r="G157" i="106"/>
  <c r="J156" i="106"/>
  <c r="G156" i="106"/>
  <c r="P155" i="106"/>
  <c r="J155" i="106"/>
  <c r="G155" i="106"/>
  <c r="P154" i="106"/>
  <c r="J154" i="106"/>
  <c r="G154" i="106"/>
  <c r="P153" i="106"/>
  <c r="M153" i="106"/>
  <c r="J153" i="106"/>
  <c r="G153" i="106"/>
  <c r="P152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J125" i="106"/>
  <c r="G125" i="106"/>
  <c r="P124" i="106"/>
  <c r="M124" i="106"/>
  <c r="J124" i="106"/>
  <c r="G124" i="106"/>
  <c r="P123" i="106"/>
  <c r="M123" i="106"/>
  <c r="J123" i="106"/>
  <c r="G123" i="106"/>
  <c r="P122" i="106"/>
  <c r="M122" i="106"/>
  <c r="J122" i="106"/>
  <c r="G122" i="106"/>
  <c r="P121" i="106"/>
  <c r="M121" i="106"/>
  <c r="J121" i="106"/>
  <c r="G121" i="106"/>
  <c r="P120" i="106"/>
  <c r="M120" i="106"/>
  <c r="J120" i="106"/>
  <c r="G120" i="106"/>
  <c r="P119" i="106"/>
  <c r="M119" i="106"/>
  <c r="J119" i="106"/>
  <c r="G119" i="106"/>
  <c r="P118" i="106"/>
  <c r="M118" i="106"/>
  <c r="J118" i="106"/>
  <c r="G118" i="106"/>
  <c r="P117" i="106"/>
  <c r="M117" i="106"/>
  <c r="G117" i="106"/>
  <c r="P116" i="106"/>
  <c r="M116" i="106"/>
  <c r="G116" i="106"/>
  <c r="P115" i="106"/>
  <c r="M115" i="106"/>
  <c r="G115" i="106"/>
  <c r="P114" i="106"/>
  <c r="M114" i="106"/>
  <c r="G114" i="106"/>
  <c r="P113" i="106"/>
  <c r="M113" i="106"/>
  <c r="G113" i="106"/>
  <c r="P112" i="106"/>
  <c r="M112" i="106"/>
  <c r="G112" i="106"/>
  <c r="P111" i="106"/>
  <c r="M111" i="106"/>
  <c r="G111" i="106"/>
  <c r="P110" i="106"/>
  <c r="M110" i="106"/>
  <c r="G110" i="106"/>
  <c r="P109" i="106"/>
  <c r="M109" i="106"/>
  <c r="G109" i="106"/>
  <c r="P108" i="106"/>
  <c r="M108" i="106"/>
  <c r="G108" i="106"/>
  <c r="P107" i="106"/>
  <c r="M107" i="106"/>
  <c r="J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P172" i="139"/>
  <c r="M216" i="139"/>
  <c r="M215" i="139"/>
  <c r="M214" i="139"/>
  <c r="M213" i="139"/>
  <c r="M212" i="139"/>
  <c r="M211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J123" i="139"/>
  <c r="G123" i="139"/>
  <c r="J122" i="139"/>
  <c r="G122" i="139"/>
  <c r="J121" i="139"/>
  <c r="G121" i="139"/>
  <c r="P120" i="139"/>
  <c r="J120" i="139"/>
  <c r="G120" i="139"/>
  <c r="P119" i="139"/>
  <c r="J119" i="139"/>
  <c r="G119" i="139"/>
  <c r="P118" i="139"/>
  <c r="J118" i="139"/>
  <c r="G118" i="139"/>
  <c r="P117" i="139"/>
  <c r="J117" i="139"/>
  <c r="G117" i="139"/>
  <c r="P116" i="139"/>
  <c r="J116" i="139"/>
  <c r="G116" i="139"/>
  <c r="P115" i="139"/>
  <c r="G115" i="139"/>
  <c r="P114" i="139"/>
  <c r="G114" i="139"/>
  <c r="P113" i="139"/>
  <c r="G113" i="139"/>
  <c r="P112" i="139"/>
  <c r="G112" i="139"/>
  <c r="P111" i="139"/>
  <c r="G111" i="139"/>
  <c r="P110" i="139"/>
  <c r="M110" i="139"/>
  <c r="G110" i="139"/>
  <c r="P109" i="139"/>
  <c r="M109" i="139"/>
  <c r="G109" i="139"/>
  <c r="P108" i="139"/>
  <c r="M108" i="139"/>
  <c r="G108" i="139"/>
  <c r="P107" i="139"/>
  <c r="M107" i="139"/>
  <c r="G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P45" i="139"/>
  <c r="M45" i="139"/>
  <c r="J45" i="139"/>
  <c r="G45" i="139"/>
  <c r="P44" i="139"/>
  <c r="M44" i="139"/>
  <c r="J44" i="139"/>
  <c r="G44" i="139"/>
  <c r="P43" i="139"/>
  <c r="M43" i="139"/>
  <c r="J43" i="139"/>
  <c r="G43" i="139"/>
  <c r="P42" i="139"/>
  <c r="M42" i="139"/>
  <c r="J42" i="139"/>
  <c r="G42" i="139"/>
  <c r="P41" i="139"/>
  <c r="M41" i="139"/>
  <c r="J41" i="139"/>
  <c r="G41" i="139"/>
  <c r="P40" i="139"/>
  <c r="M40" i="139"/>
  <c r="J40" i="139"/>
  <c r="G40" i="139"/>
  <c r="P39" i="139"/>
  <c r="M39" i="139"/>
  <c r="J39" i="139"/>
  <c r="G39" i="139"/>
  <c r="P38" i="139"/>
  <c r="M38" i="139"/>
  <c r="J38" i="139"/>
  <c r="G38" i="139"/>
  <c r="P37" i="139"/>
  <c r="M37" i="139"/>
  <c r="J37" i="139"/>
  <c r="G37" i="139"/>
  <c r="P36" i="139"/>
  <c r="M36" i="139"/>
  <c r="J36" i="139"/>
  <c r="G36" i="139"/>
  <c r="P35" i="139"/>
  <c r="M35" i="139"/>
  <c r="J35" i="139"/>
  <c r="G35" i="139"/>
  <c r="P34" i="139"/>
  <c r="M34" i="139"/>
  <c r="J34" i="139"/>
  <c r="G34" i="139"/>
  <c r="P33" i="139"/>
  <c r="M33" i="139"/>
  <c r="J33" i="139"/>
  <c r="G33" i="139"/>
  <c r="P32" i="139"/>
  <c r="M32" i="139"/>
  <c r="J32" i="139"/>
  <c r="G32" i="139"/>
  <c r="P31" i="139"/>
  <c r="M31" i="139"/>
  <c r="J31" i="139"/>
  <c r="G31" i="139"/>
  <c r="P30" i="139"/>
  <c r="M30" i="139"/>
  <c r="J30" i="139"/>
  <c r="G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<sst xmlns="http://schemas.openxmlformats.org/spreadsheetml/2006/main" count="9152" uniqueCount="237">
  <si>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</si>
  <si>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</si>
  <si>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</si>
  <si>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</si>
  <si>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</si>
  <si>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</si>
  <si>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</si>
  <si>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</si>
  <si>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</si>
  <si>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</si>
  <si>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</si>
  <si>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</si>
  <si>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</si>
  <si>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</si>
  <si>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</si>
  <si>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</si>
  <si>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</si>
  <si>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</si>
  <si>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</si>
  <si>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</si>
  <si>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</si>
  <si>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</si>
  <si>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</si>
  <si>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</si>
  <si>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</si>
  <si>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</si>
  <si>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</si>
  <si>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</si>
  <si>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</si>
  <si>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</si>
  <si>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</si>
  <si>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</si>
  <si>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</si>
  <si>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</si>
  <si>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</si>
  <si>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</si>
  <si>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</si>
  <si>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</si>
  <si>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</si>
  <si>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</si>
  <si>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</si>
  <si>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</si>
  <si>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</si>
  <si>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</si>
  <si>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</si>
  <si>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</si>
  <si>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</si>
  <si>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</si>
  <si>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</si>
  <si>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</si>
  <si>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</si>
  <si>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</si>
  <si>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</si>
  <si>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</si>
  <si>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</si>
  <si>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</si>
  <si>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</si>
  <si>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</si>
  <si>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</si>
  <si>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</si>
  <si>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</si>
  <si>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</si>
  <si>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</si>
  <si>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</si>
  <si>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</si>
  <si>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</si>
  <si>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</si>
  <si>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</si>
  <si>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</si>
  <si>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</si>
  <si>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</si>
  <si>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</si>
  <si>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</si>
  <si>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</si>
  <si>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</si>
  <si>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</si>
  <si>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</si>
  <si>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</si>
  <si>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</si>
  <si>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</si>
  <si>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</si>
  <si>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</si>
  <si>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</si>
  <si>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</si>
  <si>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</si>
  <si>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</si>
  <si>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</si>
  <si>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</si>
  <si>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Air</t>
    <phoneticPr fontId="23"/>
  </si>
  <si>
    <t>Gas</t>
    <phoneticPr fontId="23"/>
  </si>
  <si>
    <t>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</si>
  <si>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</si>
  <si>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</si>
  <si>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[Vol %]</t>
    <phoneticPr fontId="23"/>
  </si>
  <si>
    <t>CO2</t>
    <phoneticPr fontId="23"/>
  </si>
  <si>
    <t>O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</si>
  <si>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</si>
  <si>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</si>
  <si>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</si>
  <si>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</si>
  <si>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</si>
  <si>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</si>
  <si>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</si>
  <si>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</si>
  <si>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</si>
  <si>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</si>
  <si>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</si>
  <si>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</si>
  <si>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</si>
  <si>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</si>
  <si>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</si>
  <si>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</si>
  <si>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</si>
  <si>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</si>
  <si>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</si>
  <si>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</si>
  <si>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Ayoshida.RIKEN 2017.06</t>
    <phoneticPr fontId="23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</si>
  <si>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</si>
  <si>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</si>
  <si>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</si>
  <si>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</si>
  <si>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</si>
  <si>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</si>
  <si>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</si>
  <si>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</si>
  <si>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</si>
  <si>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</si>
  <si>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</si>
  <si>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</si>
  <si>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</si>
  <si>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</si>
  <si>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</si>
  <si>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</si>
  <si>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</si>
  <si>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</si>
  <si>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</si>
  <si>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</si>
  <si>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Cnv. Factor</t>
    <phoneticPr fontId="27"/>
  </si>
  <si>
    <t>O2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</si>
  <si>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</si>
  <si>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</si>
  <si>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</si>
  <si>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</si>
  <si>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</si>
  <si>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Ayoshida.RIKEN 2016.07</t>
    <phoneticPr fontId="23"/>
  </si>
  <si>
    <t>Ar</t>
    <phoneticPr fontId="23"/>
  </si>
  <si>
    <t>N</t>
    <phoneticPr fontId="23"/>
  </si>
  <si>
    <t>0 0 0 0   0 0 0 0 0 0 0 0   0 0 0   0 0 0</t>
    <phoneticPr fontId="23"/>
  </si>
  <si>
    <t>Air (Dry ICRU-104(gas))</t>
    <phoneticPr fontId="23"/>
  </si>
  <si>
    <t>keV / micron</t>
    <phoneticPr fontId="27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</si>
  <si>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</si>
  <si>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</si>
  <si>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</si>
  <si>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</si>
  <si>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</si>
  <si>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</si>
  <si>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</si>
  <si>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</si>
  <si>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</si>
  <si>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</si>
  <si>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</si>
  <si>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</si>
  <si>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</si>
  <si>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</si>
  <si>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</si>
  <si>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</si>
  <si>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</si>
  <si>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</si>
  <si>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</si>
  <si>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</si>
  <si>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</si>
  <si>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</si>
  <si>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</si>
  <si>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</si>
  <si>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</si>
  <si>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</si>
  <si>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</si>
  <si>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</si>
  <si>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</si>
  <si>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</si>
  <si>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</si>
  <si>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</si>
  <si>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</si>
  <si>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</si>
  <si>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</si>
  <si>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</si>
  <si>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</si>
  <si>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</si>
  <si>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</si>
  <si>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</si>
  <si>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</si>
  <si>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</si>
  <si>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</si>
  <si>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</si>
  <si>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</si>
  <si>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</si>
  <si>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</si>
  <si>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</si>
  <si>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</si>
  <si>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</si>
  <si>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</si>
  <si>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</si>
  <si>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</si>
  <si>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</si>
  <si>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</si>
  <si>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</si>
  <si>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km</t>
  </si>
  <si>
    <t>Pa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</si>
  <si>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</si>
  <si>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</si>
  <si>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</si>
  <si>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</si>
  <si>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</si>
  <si>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</si>
  <si>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</si>
  <si>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</si>
  <si>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</si>
  <si>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</si>
  <si>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</si>
  <si>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</si>
  <si>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</si>
  <si>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</si>
  <si>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</si>
  <si>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Diamond</t>
  </si>
  <si>
    <t>Diamond(dens=3.52)</t>
  </si>
  <si>
    <t>Ayoshida.RIKEN 2017.11</t>
  </si>
  <si>
    <t>used: Carbon (nat.) Density= 3.52</t>
    <phoneticPr fontId="37"/>
  </si>
  <si>
    <t>Numbered Compounds : Havar (ICRU-470)</t>
    <phoneticPr fontId="37"/>
  </si>
  <si>
    <t>Havar</t>
    <phoneticPr fontId="27"/>
  </si>
  <si>
    <t>Havar(ICRU-470)</t>
    <phoneticPr fontId="27"/>
  </si>
  <si>
    <t>Cr</t>
  </si>
  <si>
    <t>Mn</t>
  </si>
  <si>
    <t>Fe</t>
  </si>
  <si>
    <t>Co</t>
  </si>
  <si>
    <t>Ni</t>
  </si>
  <si>
    <t>Mo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</si>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</sst>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1" fontId="38" fillId="0" borderId="0" xfId="14" applyNumberFormat="1" applyFont="1" applyFill="1">
      <alignment vertical="center"/>
    </xf>
    <xf numFmtId="180" fontId="21" fillId="0" borderId="0" xfId="10" applyNumberFormat="1" applyFont="1" applyFill="1">
      <alignment vertical="center"/>
    </xf>
    <xf numFmtId="1" fontId="21" fillId="0" borderId="0" xfId="10" applyNumberFormat="1" applyFont="1" applyFill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FFFF00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srim4He_Si!$P$5</c:f>
          <c:strCache>
            <c:ptCount val="1"/>
            <c:pt idx="0">
              <c:v>srim4He_Si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srim4He_Si!$D$20:$D$228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srim4He_Si!$E$20:$E$228</c:f>
              <c:numCache>
                <c:formatCode>0.000E+00</c:formatCode>
                <c:ptCount val="209"/>
                <c:pt idx="0">
                  <c:v>1.461E-2</c:v>
                </c:pt>
                <c:pt idx="1">
                  <c:v>1.55E-2</c:v>
                </c:pt>
                <c:pt idx="2">
                  <c:v>1.634E-2</c:v>
                </c:pt>
                <c:pt idx="3">
                  <c:v>1.7129999999999999E-2</c:v>
                </c:pt>
                <c:pt idx="4">
                  <c:v>1.7899999999999999E-2</c:v>
                </c:pt>
                <c:pt idx="5">
                  <c:v>1.8630000000000001E-2</c:v>
                </c:pt>
                <c:pt idx="6">
                  <c:v>1.933E-2</c:v>
                </c:pt>
                <c:pt idx="7">
                  <c:v>2.0660000000000001E-2</c:v>
                </c:pt>
                <c:pt idx="8">
                  <c:v>2.1919999999999999E-2</c:v>
                </c:pt>
                <c:pt idx="9">
                  <c:v>2.3099999999999999E-2</c:v>
                </c:pt>
                <c:pt idx="10">
                  <c:v>2.4230000000000002E-2</c:v>
                </c:pt>
                <c:pt idx="11">
                  <c:v>2.5309999999999999E-2</c:v>
                </c:pt>
                <c:pt idx="12">
                  <c:v>2.6339999999999999E-2</c:v>
                </c:pt>
                <c:pt idx="13">
                  <c:v>2.734E-2</c:v>
                </c:pt>
                <c:pt idx="14">
                  <c:v>2.8299999999999999E-2</c:v>
                </c:pt>
                <c:pt idx="15">
                  <c:v>2.9219999999999999E-2</c:v>
                </c:pt>
                <c:pt idx="16">
                  <c:v>3.0120000000000001E-2</c:v>
                </c:pt>
                <c:pt idx="17">
                  <c:v>3.1E-2</c:v>
                </c:pt>
                <c:pt idx="18">
                  <c:v>3.2669999999999998E-2</c:v>
                </c:pt>
                <c:pt idx="19">
                  <c:v>3.465E-2</c:v>
                </c:pt>
                <c:pt idx="20">
                  <c:v>3.653E-2</c:v>
                </c:pt>
                <c:pt idx="21">
                  <c:v>3.8309999999999997E-2</c:v>
                </c:pt>
                <c:pt idx="22">
                  <c:v>4.002E-2</c:v>
                </c:pt>
                <c:pt idx="23">
                  <c:v>4.165E-2</c:v>
                </c:pt>
                <c:pt idx="24">
                  <c:v>4.3220000000000001E-2</c:v>
                </c:pt>
                <c:pt idx="25">
                  <c:v>4.4740000000000002E-2</c:v>
                </c:pt>
                <c:pt idx="26">
                  <c:v>4.6210000000000001E-2</c:v>
                </c:pt>
                <c:pt idx="27">
                  <c:v>4.9009999999999998E-2</c:v>
                </c:pt>
                <c:pt idx="28">
                  <c:v>5.1659999999999998E-2</c:v>
                </c:pt>
                <c:pt idx="29">
                  <c:v>5.4179999999999999E-2</c:v>
                </c:pt>
                <c:pt idx="30">
                  <c:v>5.6590000000000001E-2</c:v>
                </c:pt>
                <c:pt idx="31">
                  <c:v>5.8900000000000001E-2</c:v>
                </c:pt>
                <c:pt idx="32">
                  <c:v>6.1129999999999997E-2</c:v>
                </c:pt>
                <c:pt idx="33">
                  <c:v>6.5350000000000005E-2</c:v>
                </c:pt>
                <c:pt idx="34">
                  <c:v>6.9309999999999997E-2</c:v>
                </c:pt>
                <c:pt idx="35">
                  <c:v>7.306E-2</c:v>
                </c:pt>
                <c:pt idx="36">
                  <c:v>7.6630000000000004E-2</c:v>
                </c:pt>
                <c:pt idx="37">
                  <c:v>8.0030000000000004E-2</c:v>
                </c:pt>
                <c:pt idx="38">
                  <c:v>8.3299999999999999E-2</c:v>
                </c:pt>
                <c:pt idx="39">
                  <c:v>8.6440000000000003E-2</c:v>
                </c:pt>
                <c:pt idx="40">
                  <c:v>8.9480000000000004E-2</c:v>
                </c:pt>
                <c:pt idx="41">
                  <c:v>9.2410000000000006E-2</c:v>
                </c:pt>
                <c:pt idx="42">
                  <c:v>9.5259999999999997E-2</c:v>
                </c:pt>
                <c:pt idx="43">
                  <c:v>9.8019999999999996E-2</c:v>
                </c:pt>
                <c:pt idx="44">
                  <c:v>0.1033</c:v>
                </c:pt>
                <c:pt idx="45">
                  <c:v>0.1096</c:v>
                </c:pt>
                <c:pt idx="46">
                  <c:v>0.11550000000000001</c:v>
                </c:pt>
                <c:pt idx="47">
                  <c:v>0.1212</c:v>
                </c:pt>
                <c:pt idx="48">
                  <c:v>0.1265</c:v>
                </c:pt>
                <c:pt idx="49">
                  <c:v>0.13170000000000001</c:v>
                </c:pt>
                <c:pt idx="50">
                  <c:v>0.13669999999999999</c:v>
                </c:pt>
                <c:pt idx="51">
                  <c:v>0.14149999999999999</c:v>
                </c:pt>
                <c:pt idx="52">
                  <c:v>0.14610000000000001</c:v>
                </c:pt>
                <c:pt idx="53">
                  <c:v>0.155</c:v>
                </c:pt>
                <c:pt idx="54">
                  <c:v>0.16339999999999999</c:v>
                </c:pt>
                <c:pt idx="55">
                  <c:v>0.17130000000000001</c:v>
                </c:pt>
                <c:pt idx="56">
                  <c:v>0.17899999999999999</c:v>
                </c:pt>
                <c:pt idx="57">
                  <c:v>0.18629999999999999</c:v>
                </c:pt>
                <c:pt idx="58">
                  <c:v>0.1933</c:v>
                </c:pt>
                <c:pt idx="59">
                  <c:v>0.20660000000000001</c:v>
                </c:pt>
                <c:pt idx="60">
                  <c:v>0.21929999999999999</c:v>
                </c:pt>
                <c:pt idx="61">
                  <c:v>0.2311</c:v>
                </c:pt>
                <c:pt idx="62">
                  <c:v>0.2422</c:v>
                </c:pt>
                <c:pt idx="63">
                  <c:v>0.25269999999999998</c:v>
                </c:pt>
                <c:pt idx="64">
                  <c:v>0.26290000000000002</c:v>
                </c:pt>
                <c:pt idx="65">
                  <c:v>0.27310000000000001</c:v>
                </c:pt>
                <c:pt idx="66">
                  <c:v>0.28320000000000001</c:v>
                </c:pt>
                <c:pt idx="67">
                  <c:v>0.29339999999999999</c:v>
                </c:pt>
                <c:pt idx="68">
                  <c:v>0.30359999999999998</c:v>
                </c:pt>
                <c:pt idx="69">
                  <c:v>0.31390000000000001</c:v>
                </c:pt>
                <c:pt idx="70">
                  <c:v>0.33439999999999998</c:v>
                </c:pt>
                <c:pt idx="71">
                  <c:v>0.35970000000000002</c:v>
                </c:pt>
                <c:pt idx="72">
                  <c:v>0.38440000000000002</c:v>
                </c:pt>
                <c:pt idx="73">
                  <c:v>0.40839999999999999</c:v>
                </c:pt>
                <c:pt idx="74">
                  <c:v>0.43169999999999997</c:v>
                </c:pt>
                <c:pt idx="75">
                  <c:v>0.45419999999999999</c:v>
                </c:pt>
                <c:pt idx="76">
                  <c:v>0.47599999999999998</c:v>
                </c:pt>
                <c:pt idx="77">
                  <c:v>0.49719999999999998</c:v>
                </c:pt>
                <c:pt idx="78">
                  <c:v>0.51780000000000004</c:v>
                </c:pt>
                <c:pt idx="79">
                  <c:v>0.55730000000000002</c:v>
                </c:pt>
                <c:pt idx="80">
                  <c:v>0.5948</c:v>
                </c:pt>
                <c:pt idx="81">
                  <c:v>0.63039999999999996</c:v>
                </c:pt>
                <c:pt idx="82">
                  <c:v>0.66439999999999999</c:v>
                </c:pt>
                <c:pt idx="83">
                  <c:v>0.69679999999999997</c:v>
                </c:pt>
                <c:pt idx="84">
                  <c:v>0.7278</c:v>
                </c:pt>
                <c:pt idx="85">
                  <c:v>0.78590000000000004</c:v>
                </c:pt>
                <c:pt idx="86">
                  <c:v>0.83940000000000003</c:v>
                </c:pt>
                <c:pt idx="87">
                  <c:v>0.88870000000000005</c:v>
                </c:pt>
                <c:pt idx="88">
                  <c:v>0.93420000000000003</c:v>
                </c:pt>
                <c:pt idx="89">
                  <c:v>0.97640000000000005</c:v>
                </c:pt>
                <c:pt idx="90">
                  <c:v>1.0149999999999999</c:v>
                </c:pt>
                <c:pt idx="91">
                  <c:v>1.052</c:v>
                </c:pt>
                <c:pt idx="92">
                  <c:v>1.085</c:v>
                </c:pt>
                <c:pt idx="93">
                  <c:v>1.1160000000000001</c:v>
                </c:pt>
                <c:pt idx="94">
                  <c:v>1.145</c:v>
                </c:pt>
                <c:pt idx="95">
                  <c:v>1.1719999999999999</c:v>
                </c:pt>
                <c:pt idx="96">
                  <c:v>1.22</c:v>
                </c:pt>
                <c:pt idx="97">
                  <c:v>1.27</c:v>
                </c:pt>
                <c:pt idx="98">
                  <c:v>1.3120000000000001</c:v>
                </c:pt>
                <c:pt idx="99">
                  <c:v>1.3460000000000001</c:v>
                </c:pt>
                <c:pt idx="100">
                  <c:v>1.373</c:v>
                </c:pt>
                <c:pt idx="101">
                  <c:v>1.395</c:v>
                </c:pt>
                <c:pt idx="102">
                  <c:v>1.413</c:v>
                </c:pt>
                <c:pt idx="103">
                  <c:v>1.4259999999999999</c:v>
                </c:pt>
                <c:pt idx="104">
                  <c:v>1.4359999999999999</c:v>
                </c:pt>
                <c:pt idx="105">
                  <c:v>1.448</c:v>
                </c:pt>
                <c:pt idx="106">
                  <c:v>1.452</c:v>
                </c:pt>
                <c:pt idx="107">
                  <c:v>1.4490000000000001</c:v>
                </c:pt>
                <c:pt idx="108">
                  <c:v>1.4410000000000001</c:v>
                </c:pt>
                <c:pt idx="109">
                  <c:v>1.43</c:v>
                </c:pt>
                <c:pt idx="110">
                  <c:v>1.4159999999999999</c:v>
                </c:pt>
                <c:pt idx="111">
                  <c:v>1.3839999999999999</c:v>
                </c:pt>
                <c:pt idx="112">
                  <c:v>1.349</c:v>
                </c:pt>
                <c:pt idx="113">
                  <c:v>1.3120000000000001</c:v>
                </c:pt>
                <c:pt idx="114">
                  <c:v>1.276</c:v>
                </c:pt>
                <c:pt idx="115">
                  <c:v>1.24</c:v>
                </c:pt>
                <c:pt idx="116">
                  <c:v>1.2050000000000001</c:v>
                </c:pt>
                <c:pt idx="117">
                  <c:v>1.1719999999999999</c:v>
                </c:pt>
                <c:pt idx="118">
                  <c:v>1.141</c:v>
                </c:pt>
                <c:pt idx="119">
                  <c:v>1.111</c:v>
                </c:pt>
                <c:pt idx="120">
                  <c:v>1.0820000000000001</c:v>
                </c:pt>
                <c:pt idx="121">
                  <c:v>1.0549999999999999</c:v>
                </c:pt>
                <c:pt idx="122">
                  <c:v>1.0049999999999999</c:v>
                </c:pt>
                <c:pt idx="123">
                  <c:v>0.94910000000000005</c:v>
                </c:pt>
                <c:pt idx="124">
                  <c:v>0.89980000000000004</c:v>
                </c:pt>
                <c:pt idx="125">
                  <c:v>0.85599999999999998</c:v>
                </c:pt>
                <c:pt idx="126">
                  <c:v>0.81689999999999996</c:v>
                </c:pt>
                <c:pt idx="127">
                  <c:v>0.78169999999999995</c:v>
                </c:pt>
                <c:pt idx="128">
                  <c:v>0.74990000000000001</c:v>
                </c:pt>
                <c:pt idx="129">
                  <c:v>0.72109999999999996</c:v>
                </c:pt>
                <c:pt idx="130">
                  <c:v>0.69469999999999998</c:v>
                </c:pt>
                <c:pt idx="131">
                  <c:v>0.64829999999999999</c:v>
                </c:pt>
                <c:pt idx="132">
                  <c:v>0.60870000000000002</c:v>
                </c:pt>
                <c:pt idx="133">
                  <c:v>0.57450000000000001</c:v>
                </c:pt>
                <c:pt idx="134">
                  <c:v>0.54459999999999997</c:v>
                </c:pt>
                <c:pt idx="135">
                  <c:v>0.51819999999999999</c:v>
                </c:pt>
                <c:pt idx="136">
                  <c:v>0.49469999999999997</c:v>
                </c:pt>
                <c:pt idx="137">
                  <c:v>0.45450000000000002</c:v>
                </c:pt>
                <c:pt idx="138">
                  <c:v>0.42020000000000002</c:v>
                </c:pt>
                <c:pt idx="139">
                  <c:v>0.38829999999999998</c:v>
                </c:pt>
                <c:pt idx="140">
                  <c:v>0.36309999999999998</c:v>
                </c:pt>
                <c:pt idx="141">
                  <c:v>0.34129999999999999</c:v>
                </c:pt>
                <c:pt idx="142">
                  <c:v>0.32229999999999998</c:v>
                </c:pt>
                <c:pt idx="143">
                  <c:v>0.30549999999999999</c:v>
                </c:pt>
                <c:pt idx="144">
                  <c:v>0.29060000000000002</c:v>
                </c:pt>
                <c:pt idx="145">
                  <c:v>0.27729999999999999</c:v>
                </c:pt>
                <c:pt idx="146">
                  <c:v>0.26529999999999998</c:v>
                </c:pt>
                <c:pt idx="147">
                  <c:v>0.25440000000000002</c:v>
                </c:pt>
                <c:pt idx="148">
                  <c:v>0.23530000000000001</c:v>
                </c:pt>
                <c:pt idx="149">
                  <c:v>0.2155</c:v>
                </c:pt>
                <c:pt idx="150">
                  <c:v>0.1991</c:v>
                </c:pt>
                <c:pt idx="151">
                  <c:v>0.18529999999999999</c:v>
                </c:pt>
                <c:pt idx="152">
                  <c:v>0.17349999999999999</c:v>
                </c:pt>
                <c:pt idx="153">
                  <c:v>0.16320000000000001</c:v>
                </c:pt>
                <c:pt idx="154">
                  <c:v>0.1542</c:v>
                </c:pt>
                <c:pt idx="155">
                  <c:v>0.14630000000000001</c:v>
                </c:pt>
                <c:pt idx="156">
                  <c:v>0.13919999999999999</c:v>
                </c:pt>
                <c:pt idx="157">
                  <c:v>0.12709999999999999</c:v>
                </c:pt>
                <c:pt idx="158">
                  <c:v>0.1171</c:v>
                </c:pt>
                <c:pt idx="159">
                  <c:v>0.1087</c:v>
                </c:pt>
                <c:pt idx="160">
                  <c:v>0.1016</c:v>
                </c:pt>
                <c:pt idx="161">
                  <c:v>9.5390000000000003E-2</c:v>
                </c:pt>
                <c:pt idx="162">
                  <c:v>0.09</c:v>
                </c:pt>
                <c:pt idx="163">
                  <c:v>8.1030000000000005E-2</c:v>
                </c:pt>
                <c:pt idx="164">
                  <c:v>7.3849999999999999E-2</c:v>
                </c:pt>
                <c:pt idx="165">
                  <c:v>6.7960000000000007E-2</c:v>
                </c:pt>
                <c:pt idx="166">
                  <c:v>6.3039999999999999E-2</c:v>
                </c:pt>
                <c:pt idx="167">
                  <c:v>5.8869999999999999E-2</c:v>
                </c:pt>
                <c:pt idx="168">
                  <c:v>5.527E-2</c:v>
                </c:pt>
                <c:pt idx="169">
                  <c:v>5.2139999999999999E-2</c:v>
                </c:pt>
                <c:pt idx="170">
                  <c:v>4.9390000000000003E-2</c:v>
                </c:pt>
                <c:pt idx="171">
                  <c:v>4.6949999999999999E-2</c:v>
                </c:pt>
                <c:pt idx="172">
                  <c:v>4.4769999999999997E-2</c:v>
                </c:pt>
                <c:pt idx="173">
                  <c:v>4.2819999999999997E-2</c:v>
                </c:pt>
                <c:pt idx="174">
                  <c:v>3.9449999999999999E-2</c:v>
                </c:pt>
                <c:pt idx="175">
                  <c:v>3.601E-2</c:v>
                </c:pt>
                <c:pt idx="176">
                  <c:v>3.32E-2</c:v>
                </c:pt>
                <c:pt idx="177">
                  <c:v>3.0870000000000002E-2</c:v>
                </c:pt>
                <c:pt idx="178">
                  <c:v>2.8899999999999999E-2</c:v>
                </c:pt>
                <c:pt idx="179">
                  <c:v>2.7210000000000002E-2</c:v>
                </c:pt>
                <c:pt idx="180">
                  <c:v>2.5749999999999999E-2</c:v>
                </c:pt>
                <c:pt idx="181">
                  <c:v>2.4469999999999999E-2</c:v>
                </c:pt>
                <c:pt idx="182">
                  <c:v>2.334E-2</c:v>
                </c:pt>
                <c:pt idx="183">
                  <c:v>2.1430000000000001E-2</c:v>
                </c:pt>
                <c:pt idx="184">
                  <c:v>1.9879999999999998E-2</c:v>
                </c:pt>
                <c:pt idx="185">
                  <c:v>1.8599999999999998E-2</c:v>
                </c:pt>
                <c:pt idx="186">
                  <c:v>1.7520000000000001E-2</c:v>
                </c:pt>
                <c:pt idx="187">
                  <c:v>1.66E-2</c:v>
                </c:pt>
                <c:pt idx="188">
                  <c:v>1.5800000000000002E-2</c:v>
                </c:pt>
                <c:pt idx="189">
                  <c:v>1.4500000000000001E-2</c:v>
                </c:pt>
                <c:pt idx="190">
                  <c:v>1.3469999999999999E-2</c:v>
                </c:pt>
                <c:pt idx="191">
                  <c:v>1.265E-2</c:v>
                </c:pt>
                <c:pt idx="192">
                  <c:v>1.197E-2</c:v>
                </c:pt>
                <c:pt idx="193">
                  <c:v>1.14E-2</c:v>
                </c:pt>
                <c:pt idx="194">
                  <c:v>1.0919999999999999E-2</c:v>
                </c:pt>
                <c:pt idx="195">
                  <c:v>1.051E-2</c:v>
                </c:pt>
                <c:pt idx="196">
                  <c:v>1.0160000000000001E-2</c:v>
                </c:pt>
                <c:pt idx="197">
                  <c:v>9.8440000000000003E-3</c:v>
                </c:pt>
                <c:pt idx="198">
                  <c:v>9.5709999999999996E-3</c:v>
                </c:pt>
                <c:pt idx="199">
                  <c:v>9.3279999999999995E-3</c:v>
                </c:pt>
                <c:pt idx="200">
                  <c:v>8.9200000000000008E-3</c:v>
                </c:pt>
                <c:pt idx="201">
                  <c:v>8.5170000000000003E-3</c:v>
                </c:pt>
                <c:pt idx="202">
                  <c:v>8.2000000000000007E-3</c:v>
                </c:pt>
                <c:pt idx="203">
                  <c:v>7.9469999999999992E-3</c:v>
                </c:pt>
                <c:pt idx="204">
                  <c:v>7.7409999999999996E-3</c:v>
                </c:pt>
                <c:pt idx="205">
                  <c:v>7.5719999999999997E-3</c:v>
                </c:pt>
                <c:pt idx="206">
                  <c:v>7.4320000000000002E-3</c:v>
                </c:pt>
                <c:pt idx="207">
                  <c:v>7.3140000000000002E-3</c:v>
                </c:pt>
                <c:pt idx="208">
                  <c:v>7.2150000000000001E-3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srim4He_Si!$D$20:$D$228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srim4He_Si!$F$20:$F$228</c:f>
              <c:numCache>
                <c:formatCode>0.000E+00</c:formatCode>
                <c:ptCount val="209"/>
                <c:pt idx="0">
                  <c:v>3.8739999999999997E-2</c:v>
                </c:pt>
                <c:pt idx="1">
                  <c:v>4.0419999999999998E-2</c:v>
                </c:pt>
                <c:pt idx="2">
                  <c:v>4.1950000000000001E-2</c:v>
                </c:pt>
                <c:pt idx="3">
                  <c:v>4.3339999999999997E-2</c:v>
                </c:pt>
                <c:pt idx="4">
                  <c:v>4.4630000000000003E-2</c:v>
                </c:pt>
                <c:pt idx="5">
                  <c:v>4.5809999999999997E-2</c:v>
                </c:pt>
                <c:pt idx="6">
                  <c:v>4.6920000000000003E-2</c:v>
                </c:pt>
                <c:pt idx="7">
                  <c:v>4.8910000000000002E-2</c:v>
                </c:pt>
                <c:pt idx="8">
                  <c:v>5.067E-2</c:v>
                </c:pt>
                <c:pt idx="9">
                  <c:v>5.2229999999999999E-2</c:v>
                </c:pt>
                <c:pt idx="10">
                  <c:v>5.364E-2</c:v>
                </c:pt>
                <c:pt idx="11">
                  <c:v>5.4919999999999997E-2</c:v>
                </c:pt>
                <c:pt idx="12">
                  <c:v>5.6079999999999998E-2</c:v>
                </c:pt>
                <c:pt idx="13">
                  <c:v>5.7149999999999999E-2</c:v>
                </c:pt>
                <c:pt idx="14">
                  <c:v>5.8130000000000001E-2</c:v>
                </c:pt>
                <c:pt idx="15">
                  <c:v>5.9040000000000002E-2</c:v>
                </c:pt>
                <c:pt idx="16">
                  <c:v>5.9880000000000003E-2</c:v>
                </c:pt>
                <c:pt idx="17">
                  <c:v>6.0659999999999999E-2</c:v>
                </c:pt>
                <c:pt idx="18">
                  <c:v>6.207E-2</c:v>
                </c:pt>
                <c:pt idx="19">
                  <c:v>6.3600000000000004E-2</c:v>
                </c:pt>
                <c:pt idx="20">
                  <c:v>6.4909999999999995E-2</c:v>
                </c:pt>
                <c:pt idx="21">
                  <c:v>6.6040000000000001E-2</c:v>
                </c:pt>
                <c:pt idx="22">
                  <c:v>6.7030000000000006E-2</c:v>
                </c:pt>
                <c:pt idx="23">
                  <c:v>6.7900000000000002E-2</c:v>
                </c:pt>
                <c:pt idx="24">
                  <c:v>6.8669999999999995E-2</c:v>
                </c:pt>
                <c:pt idx="25">
                  <c:v>6.9349999999999995E-2</c:v>
                </c:pt>
                <c:pt idx="26">
                  <c:v>6.9949999999999998E-2</c:v>
                </c:pt>
                <c:pt idx="27">
                  <c:v>7.0970000000000005E-2</c:v>
                </c:pt>
                <c:pt idx="28">
                  <c:v>7.1779999999999997E-2</c:v>
                </c:pt>
                <c:pt idx="29">
                  <c:v>7.2419999999999998E-2</c:v>
                </c:pt>
                <c:pt idx="30">
                  <c:v>7.2929999999999995E-2</c:v>
                </c:pt>
                <c:pt idx="31">
                  <c:v>7.3330000000000006E-2</c:v>
                </c:pt>
                <c:pt idx="32">
                  <c:v>7.3639999999999997E-2</c:v>
                </c:pt>
                <c:pt idx="33">
                  <c:v>7.4050000000000005E-2</c:v>
                </c:pt>
                <c:pt idx="34">
                  <c:v>7.424E-2</c:v>
                </c:pt>
                <c:pt idx="35">
                  <c:v>7.4260000000000007E-2</c:v>
                </c:pt>
                <c:pt idx="36">
                  <c:v>7.417E-2</c:v>
                </c:pt>
                <c:pt idx="37">
                  <c:v>7.3980000000000004E-2</c:v>
                </c:pt>
                <c:pt idx="38">
                  <c:v>7.3719999999999994E-2</c:v>
                </c:pt>
                <c:pt idx="39">
                  <c:v>7.3410000000000003E-2</c:v>
                </c:pt>
                <c:pt idx="40">
                  <c:v>7.3050000000000004E-2</c:v>
                </c:pt>
                <c:pt idx="41">
                  <c:v>7.2660000000000002E-2</c:v>
                </c:pt>
                <c:pt idx="42">
                  <c:v>7.2239999999999999E-2</c:v>
                </c:pt>
                <c:pt idx="43">
                  <c:v>7.1800000000000003E-2</c:v>
                </c:pt>
                <c:pt idx="44">
                  <c:v>7.0889999999999995E-2</c:v>
                </c:pt>
                <c:pt idx="45">
                  <c:v>6.9699999999999998E-2</c:v>
                </c:pt>
                <c:pt idx="46">
                  <c:v>6.8489999999999995E-2</c:v>
                </c:pt>
                <c:pt idx="47">
                  <c:v>6.7290000000000003E-2</c:v>
                </c:pt>
                <c:pt idx="48">
                  <c:v>6.6110000000000002E-2</c:v>
                </c:pt>
                <c:pt idx="49">
                  <c:v>6.4949999999999994E-2</c:v>
                </c:pt>
                <c:pt idx="50">
                  <c:v>6.3820000000000002E-2</c:v>
                </c:pt>
                <c:pt idx="51">
                  <c:v>6.2719999999999998E-2</c:v>
                </c:pt>
                <c:pt idx="52">
                  <c:v>6.166E-2</c:v>
                </c:pt>
                <c:pt idx="53">
                  <c:v>5.9639999999999999E-2</c:v>
                </c:pt>
                <c:pt idx="54">
                  <c:v>5.7750000000000003E-2</c:v>
                </c:pt>
                <c:pt idx="55">
                  <c:v>5.5989999999999998E-2</c:v>
                </c:pt>
                <c:pt idx="56">
                  <c:v>5.4339999999999999E-2</c:v>
                </c:pt>
                <c:pt idx="57">
                  <c:v>5.28E-2</c:v>
                </c:pt>
                <c:pt idx="58">
                  <c:v>5.1360000000000003E-2</c:v>
                </c:pt>
                <c:pt idx="59">
                  <c:v>4.8730000000000002E-2</c:v>
                </c:pt>
                <c:pt idx="60">
                  <c:v>4.6390000000000001E-2</c:v>
                </c:pt>
                <c:pt idx="61">
                  <c:v>4.4310000000000002E-2</c:v>
                </c:pt>
                <c:pt idx="62">
                  <c:v>4.2430000000000002E-2</c:v>
                </c:pt>
                <c:pt idx="63">
                  <c:v>4.0739999999999998E-2</c:v>
                </c:pt>
                <c:pt idx="64">
                  <c:v>3.9190000000000003E-2</c:v>
                </c:pt>
                <c:pt idx="65">
                  <c:v>3.7780000000000001E-2</c:v>
                </c:pt>
                <c:pt idx="66">
                  <c:v>3.6479999999999999E-2</c:v>
                </c:pt>
                <c:pt idx="67">
                  <c:v>3.5279999999999999E-2</c:v>
                </c:pt>
                <c:pt idx="68">
                  <c:v>3.4180000000000002E-2</c:v>
                </c:pt>
                <c:pt idx="69">
                  <c:v>3.3149999999999999E-2</c:v>
                </c:pt>
                <c:pt idx="70">
                  <c:v>3.1289999999999998E-2</c:v>
                </c:pt>
                <c:pt idx="71">
                  <c:v>2.929E-2</c:v>
                </c:pt>
                <c:pt idx="72">
                  <c:v>2.7560000000000001E-2</c:v>
                </c:pt>
                <c:pt idx="73">
                  <c:v>2.606E-2</c:v>
                </c:pt>
                <c:pt idx="74">
                  <c:v>2.4729999999999999E-2</c:v>
                </c:pt>
                <c:pt idx="75">
                  <c:v>2.3550000000000001E-2</c:v>
                </c:pt>
                <c:pt idx="76">
                  <c:v>2.2499999999999999E-2</c:v>
                </c:pt>
                <c:pt idx="77">
                  <c:v>2.154E-2</c:v>
                </c:pt>
                <c:pt idx="78">
                  <c:v>2.068E-2</c:v>
                </c:pt>
                <c:pt idx="79">
                  <c:v>1.917E-2</c:v>
                </c:pt>
                <c:pt idx="80">
                  <c:v>1.789E-2</c:v>
                </c:pt>
                <c:pt idx="81">
                  <c:v>1.6789999999999999E-2</c:v>
                </c:pt>
                <c:pt idx="82">
                  <c:v>1.584E-2</c:v>
                </c:pt>
                <c:pt idx="83">
                  <c:v>1.4999999999999999E-2</c:v>
                </c:pt>
                <c:pt idx="84">
                  <c:v>1.4250000000000001E-2</c:v>
                </c:pt>
                <c:pt idx="85">
                  <c:v>1.299E-2</c:v>
                </c:pt>
                <c:pt idx="86">
                  <c:v>1.1950000000000001E-2</c:v>
                </c:pt>
                <c:pt idx="87">
                  <c:v>1.1089999999999999E-2</c:v>
                </c:pt>
                <c:pt idx="88">
                  <c:v>1.035E-2</c:v>
                </c:pt>
                <c:pt idx="89">
                  <c:v>9.7140000000000004E-3</c:v>
                </c:pt>
                <c:pt idx="90">
                  <c:v>9.1599999999999997E-3</c:v>
                </c:pt>
                <c:pt idx="91">
                  <c:v>8.6730000000000002E-3</c:v>
                </c:pt>
                <c:pt idx="92">
                  <c:v>8.2400000000000008E-3</c:v>
                </c:pt>
                <c:pt idx="93">
                  <c:v>7.8519999999999996E-3</c:v>
                </c:pt>
                <c:pt idx="94">
                  <c:v>7.5030000000000001E-3</c:v>
                </c:pt>
                <c:pt idx="95">
                  <c:v>7.1859999999999997E-3</c:v>
                </c:pt>
                <c:pt idx="96">
                  <c:v>6.6340000000000001E-3</c:v>
                </c:pt>
                <c:pt idx="97">
                  <c:v>6.0629999999999998E-3</c:v>
                </c:pt>
                <c:pt idx="98">
                  <c:v>5.5900000000000004E-3</c:v>
                </c:pt>
                <c:pt idx="99">
                  <c:v>5.1919999999999996E-3</c:v>
                </c:pt>
                <c:pt idx="100">
                  <c:v>4.8510000000000003E-3</c:v>
                </c:pt>
                <c:pt idx="101">
                  <c:v>4.5560000000000002E-3</c:v>
                </c:pt>
                <c:pt idx="102">
                  <c:v>4.2979999999999997E-3</c:v>
                </c:pt>
                <c:pt idx="103">
                  <c:v>4.0699999999999998E-3</c:v>
                </c:pt>
                <c:pt idx="104">
                  <c:v>3.8670000000000002E-3</c:v>
                </c:pt>
                <c:pt idx="105">
                  <c:v>3.5209999999999998E-3</c:v>
                </c:pt>
                <c:pt idx="106">
                  <c:v>3.2360000000000002E-3</c:v>
                </c:pt>
                <c:pt idx="107">
                  <c:v>2.9970000000000001E-3</c:v>
                </c:pt>
                <c:pt idx="108">
                  <c:v>2.7929999999999999E-3</c:v>
                </c:pt>
                <c:pt idx="109">
                  <c:v>2.617E-3</c:v>
                </c:pt>
                <c:pt idx="110">
                  <c:v>2.464E-3</c:v>
                </c:pt>
                <c:pt idx="111">
                  <c:v>2.209E-3</c:v>
                </c:pt>
                <c:pt idx="112">
                  <c:v>2.0049999999999998E-3</c:v>
                </c:pt>
                <c:pt idx="113">
                  <c:v>1.838E-3</c:v>
                </c:pt>
                <c:pt idx="114">
                  <c:v>1.699E-3</c:v>
                </c:pt>
                <c:pt idx="115">
                  <c:v>1.58E-3</c:v>
                </c:pt>
                <c:pt idx="116">
                  <c:v>1.4779999999999999E-3</c:v>
                </c:pt>
                <c:pt idx="117">
                  <c:v>1.389E-3</c:v>
                </c:pt>
                <c:pt idx="118">
                  <c:v>1.3110000000000001E-3</c:v>
                </c:pt>
                <c:pt idx="119">
                  <c:v>1.242E-3</c:v>
                </c:pt>
                <c:pt idx="120">
                  <c:v>1.1800000000000001E-3</c:v>
                </c:pt>
                <c:pt idx="121">
                  <c:v>1.1249999999999999E-3</c:v>
                </c:pt>
                <c:pt idx="122">
                  <c:v>1.029E-3</c:v>
                </c:pt>
                <c:pt idx="123">
                  <c:v>9.3130000000000003E-4</c:v>
                </c:pt>
                <c:pt idx="124">
                  <c:v>8.5150000000000004E-4</c:v>
                </c:pt>
                <c:pt idx="125">
                  <c:v>7.8509999999999995E-4</c:v>
                </c:pt>
                <c:pt idx="126">
                  <c:v>7.2889999999999999E-4</c:v>
                </c:pt>
                <c:pt idx="127">
                  <c:v>6.8059999999999996E-4</c:v>
                </c:pt>
                <c:pt idx="128">
                  <c:v>6.3869999999999997E-4</c:v>
                </c:pt>
                <c:pt idx="129">
                  <c:v>6.0190000000000005E-4</c:v>
                </c:pt>
                <c:pt idx="130">
                  <c:v>5.6939999999999996E-4</c:v>
                </c:pt>
                <c:pt idx="131">
                  <c:v>5.1440000000000004E-4</c:v>
                </c:pt>
                <c:pt idx="132">
                  <c:v>4.6959999999999998E-4</c:v>
                </c:pt>
                <c:pt idx="133">
                  <c:v>4.3239999999999999E-4</c:v>
                </c:pt>
                <c:pt idx="134">
                  <c:v>4.0099999999999999E-4</c:v>
                </c:pt>
                <c:pt idx="135">
                  <c:v>3.7399999999999998E-4</c:v>
                </c:pt>
                <c:pt idx="136">
                  <c:v>3.5060000000000001E-4</c:v>
                </c:pt>
                <c:pt idx="137">
                  <c:v>3.121E-4</c:v>
                </c:pt>
                <c:pt idx="138">
                  <c:v>2.8150000000000001E-4</c:v>
                </c:pt>
                <c:pt idx="139">
                  <c:v>2.5670000000000001E-4</c:v>
                </c:pt>
                <c:pt idx="140">
                  <c:v>2.3609999999999999E-4</c:v>
                </c:pt>
                <c:pt idx="141">
                  <c:v>2.187E-4</c:v>
                </c:pt>
                <c:pt idx="142">
                  <c:v>2.0379999999999999E-4</c:v>
                </c:pt>
                <c:pt idx="143">
                  <c:v>1.9090000000000001E-4</c:v>
                </c:pt>
                <c:pt idx="144">
                  <c:v>1.796E-4</c:v>
                </c:pt>
                <c:pt idx="145">
                  <c:v>1.697E-4</c:v>
                </c:pt>
                <c:pt idx="146">
                  <c:v>1.6080000000000001E-4</c:v>
                </c:pt>
                <c:pt idx="147">
                  <c:v>1.529E-4</c:v>
                </c:pt>
                <c:pt idx="148">
                  <c:v>1.393E-4</c:v>
                </c:pt>
                <c:pt idx="149">
                  <c:v>1.2540000000000001E-4</c:v>
                </c:pt>
                <c:pt idx="150">
                  <c:v>1.142E-4</c:v>
                </c:pt>
                <c:pt idx="151">
                  <c:v>1.049E-4</c:v>
                </c:pt>
                <c:pt idx="152">
                  <c:v>9.7079999999999999E-5</c:v>
                </c:pt>
                <c:pt idx="153">
                  <c:v>9.0389999999999993E-5</c:v>
                </c:pt>
                <c:pt idx="154">
                  <c:v>8.4599999999999996E-5</c:v>
                </c:pt>
                <c:pt idx="155">
                  <c:v>7.9540000000000001E-5</c:v>
                </c:pt>
                <c:pt idx="156">
                  <c:v>7.5069999999999998E-5</c:v>
                </c:pt>
                <c:pt idx="157">
                  <c:v>6.7550000000000002E-5</c:v>
                </c:pt>
                <c:pt idx="158">
                  <c:v>6.1459999999999998E-5</c:v>
                </c:pt>
                <c:pt idx="159">
                  <c:v>5.6419999999999999E-5</c:v>
                </c:pt>
                <c:pt idx="160">
                  <c:v>5.2169999999999997E-5</c:v>
                </c:pt>
                <c:pt idx="161">
                  <c:v>4.8539999999999999E-5</c:v>
                </c:pt>
                <c:pt idx="162">
                  <c:v>4.5410000000000001E-5</c:v>
                </c:pt>
                <c:pt idx="163">
                  <c:v>4.0250000000000003E-5</c:v>
                </c:pt>
                <c:pt idx="164">
                  <c:v>3.6189999999999997E-5</c:v>
                </c:pt>
                <c:pt idx="165">
                  <c:v>3.29E-5</c:v>
                </c:pt>
                <c:pt idx="166">
                  <c:v>3.0179999999999999E-5</c:v>
                </c:pt>
                <c:pt idx="167">
                  <c:v>2.7900000000000001E-5</c:v>
                </c:pt>
                <c:pt idx="168">
                  <c:v>2.5939999999999999E-5</c:v>
                </c:pt>
                <c:pt idx="169">
                  <c:v>2.4260000000000002E-5</c:v>
                </c:pt>
                <c:pt idx="170">
                  <c:v>2.2779999999999999E-5</c:v>
                </c:pt>
                <c:pt idx="171">
                  <c:v>2.1480000000000001E-5</c:v>
                </c:pt>
                <c:pt idx="172">
                  <c:v>2.033E-5</c:v>
                </c:pt>
                <c:pt idx="173">
                  <c:v>1.9300000000000002E-5</c:v>
                </c:pt>
                <c:pt idx="174">
                  <c:v>1.7540000000000001E-5</c:v>
                </c:pt>
                <c:pt idx="175">
                  <c:v>1.575E-5</c:v>
                </c:pt>
                <c:pt idx="176">
                  <c:v>1.431E-5</c:v>
                </c:pt>
                <c:pt idx="177">
                  <c:v>1.312E-5</c:v>
                </c:pt>
                <c:pt idx="178">
                  <c:v>1.2109999999999999E-5</c:v>
                </c:pt>
                <c:pt idx="179">
                  <c:v>1.1260000000000001E-5</c:v>
                </c:pt>
                <c:pt idx="180">
                  <c:v>1.0519999999999999E-5</c:v>
                </c:pt>
                <c:pt idx="181">
                  <c:v>9.8779999999999993E-6</c:v>
                </c:pt>
                <c:pt idx="182">
                  <c:v>9.3109999999999995E-6</c:v>
                </c:pt>
                <c:pt idx="183">
                  <c:v>8.3580000000000003E-6</c:v>
                </c:pt>
                <c:pt idx="184">
                  <c:v>7.588E-6</c:v>
                </c:pt>
                <c:pt idx="185">
                  <c:v>6.9530000000000002E-6</c:v>
                </c:pt>
                <c:pt idx="186">
                  <c:v>6.4180000000000002E-6</c:v>
                </c:pt>
                <c:pt idx="187">
                  <c:v>5.9630000000000003E-6</c:v>
                </c:pt>
                <c:pt idx="188">
                  <c:v>5.57E-6</c:v>
                </c:pt>
                <c:pt idx="189">
                  <c:v>4.9259999999999999E-6</c:v>
                </c:pt>
                <c:pt idx="190">
                  <c:v>4.42E-6</c:v>
                </c:pt>
                <c:pt idx="191">
                  <c:v>4.0110000000000002E-6</c:v>
                </c:pt>
                <c:pt idx="192">
                  <c:v>3.6729999999999998E-6</c:v>
                </c:pt>
                <c:pt idx="193">
                  <c:v>3.3900000000000002E-6</c:v>
                </c:pt>
                <c:pt idx="194">
                  <c:v>3.1480000000000002E-6</c:v>
                </c:pt>
                <c:pt idx="195">
                  <c:v>2.9399999999999998E-6</c:v>
                </c:pt>
                <c:pt idx="196">
                  <c:v>2.7580000000000001E-6</c:v>
                </c:pt>
                <c:pt idx="197">
                  <c:v>2.599E-6</c:v>
                </c:pt>
                <c:pt idx="198">
                  <c:v>2.4569999999999999E-6</c:v>
                </c:pt>
                <c:pt idx="199">
                  <c:v>2.3300000000000001E-6</c:v>
                </c:pt>
                <c:pt idx="200">
                  <c:v>2.114E-6</c:v>
                </c:pt>
                <c:pt idx="201">
                  <c:v>1.8950000000000001E-6</c:v>
                </c:pt>
                <c:pt idx="202">
                  <c:v>1.719E-6</c:v>
                </c:pt>
                <c:pt idx="203">
                  <c:v>1.573E-6</c:v>
                </c:pt>
                <c:pt idx="204">
                  <c:v>1.451E-6</c:v>
                </c:pt>
                <c:pt idx="205">
                  <c:v>1.347E-6</c:v>
                </c:pt>
                <c:pt idx="206">
                  <c:v>1.2580000000000001E-6</c:v>
                </c:pt>
                <c:pt idx="207">
                  <c:v>1.1799999999999999E-6</c:v>
                </c:pt>
                <c:pt idx="208">
                  <c:v>1.111E-6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srim4He_Si!$D$20:$D$228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srim4He_Si!$G$20:$G$228</c:f>
              <c:numCache>
                <c:formatCode>0.000E+00</c:formatCode>
                <c:ptCount val="209"/>
                <c:pt idx="0">
                  <c:v>5.3349999999999995E-2</c:v>
                </c:pt>
                <c:pt idx="1">
                  <c:v>5.5919999999999997E-2</c:v>
                </c:pt>
                <c:pt idx="2">
                  <c:v>5.8290000000000002E-2</c:v>
                </c:pt>
                <c:pt idx="3">
                  <c:v>6.0469999999999996E-2</c:v>
                </c:pt>
                <c:pt idx="4">
                  <c:v>6.2530000000000002E-2</c:v>
                </c:pt>
                <c:pt idx="5">
                  <c:v>6.4439999999999997E-2</c:v>
                </c:pt>
                <c:pt idx="6">
                  <c:v>6.6250000000000003E-2</c:v>
                </c:pt>
                <c:pt idx="7">
                  <c:v>6.9570000000000007E-2</c:v>
                </c:pt>
                <c:pt idx="8">
                  <c:v>7.2590000000000002E-2</c:v>
                </c:pt>
                <c:pt idx="9">
                  <c:v>7.5329999999999994E-2</c:v>
                </c:pt>
                <c:pt idx="10">
                  <c:v>7.7869999999999995E-2</c:v>
                </c:pt>
                <c:pt idx="11">
                  <c:v>8.0229999999999996E-2</c:v>
                </c:pt>
                <c:pt idx="12">
                  <c:v>8.2419999999999993E-2</c:v>
                </c:pt>
                <c:pt idx="13">
                  <c:v>8.4489999999999996E-2</c:v>
                </c:pt>
                <c:pt idx="14">
                  <c:v>8.6430000000000007E-2</c:v>
                </c:pt>
                <c:pt idx="15">
                  <c:v>8.8260000000000005E-2</c:v>
                </c:pt>
                <c:pt idx="16">
                  <c:v>0.09</c:v>
                </c:pt>
                <c:pt idx="17">
                  <c:v>9.1659999999999991E-2</c:v>
                </c:pt>
                <c:pt idx="18">
                  <c:v>9.4739999999999991E-2</c:v>
                </c:pt>
                <c:pt idx="19">
                  <c:v>9.8250000000000004E-2</c:v>
                </c:pt>
                <c:pt idx="20">
                  <c:v>0.10144</c:v>
                </c:pt>
                <c:pt idx="21">
                  <c:v>0.10435</c:v>
                </c:pt>
                <c:pt idx="22">
                  <c:v>0.10705000000000001</c:v>
                </c:pt>
                <c:pt idx="23">
                  <c:v>0.10955000000000001</c:v>
                </c:pt>
                <c:pt idx="24">
                  <c:v>0.11188999999999999</c:v>
                </c:pt>
                <c:pt idx="25">
                  <c:v>0.11409</c:v>
                </c:pt>
                <c:pt idx="26">
                  <c:v>0.11616</c:v>
                </c:pt>
                <c:pt idx="27">
                  <c:v>0.11998</c:v>
                </c:pt>
                <c:pt idx="28">
                  <c:v>0.12343999999999999</c:v>
                </c:pt>
                <c:pt idx="29">
                  <c:v>0.12659999999999999</c:v>
                </c:pt>
                <c:pt idx="30">
                  <c:v>0.12952</c:v>
                </c:pt>
                <c:pt idx="31">
                  <c:v>0.13223000000000001</c:v>
                </c:pt>
                <c:pt idx="32">
                  <c:v>0.13477</c:v>
                </c:pt>
                <c:pt idx="33">
                  <c:v>0.13940000000000002</c:v>
                </c:pt>
                <c:pt idx="34">
                  <c:v>0.14355000000000001</c:v>
                </c:pt>
                <c:pt idx="35">
                  <c:v>0.14732000000000001</c:v>
                </c:pt>
                <c:pt idx="36">
                  <c:v>0.15079999999999999</c:v>
                </c:pt>
                <c:pt idx="37">
                  <c:v>0.15401000000000001</c:v>
                </c:pt>
                <c:pt idx="38">
                  <c:v>0.15701999999999999</c:v>
                </c:pt>
                <c:pt idx="39">
                  <c:v>0.15984999999999999</c:v>
                </c:pt>
                <c:pt idx="40">
                  <c:v>0.16253000000000001</c:v>
                </c:pt>
                <c:pt idx="41">
                  <c:v>0.16506999999999999</c:v>
                </c:pt>
                <c:pt idx="42">
                  <c:v>0.16749999999999998</c:v>
                </c:pt>
                <c:pt idx="43">
                  <c:v>0.16982</c:v>
                </c:pt>
                <c:pt idx="44">
                  <c:v>0.17419000000000001</c:v>
                </c:pt>
                <c:pt idx="45">
                  <c:v>0.17930000000000001</c:v>
                </c:pt>
                <c:pt idx="46">
                  <c:v>0.18398999999999999</c:v>
                </c:pt>
                <c:pt idx="47">
                  <c:v>0.18848999999999999</c:v>
                </c:pt>
                <c:pt idx="48">
                  <c:v>0.19261</c:v>
                </c:pt>
                <c:pt idx="49">
                  <c:v>0.19664999999999999</c:v>
                </c:pt>
                <c:pt idx="50">
                  <c:v>0.20051999999999998</c:v>
                </c:pt>
                <c:pt idx="51">
                  <c:v>0.20421999999999998</c:v>
                </c:pt>
                <c:pt idx="52">
                  <c:v>0.20776</c:v>
                </c:pt>
                <c:pt idx="53">
                  <c:v>0.21464</c:v>
                </c:pt>
                <c:pt idx="54">
                  <c:v>0.22114999999999999</c:v>
                </c:pt>
                <c:pt idx="55">
                  <c:v>0.22728999999999999</c:v>
                </c:pt>
                <c:pt idx="56">
                  <c:v>0.23333999999999999</c:v>
                </c:pt>
                <c:pt idx="57">
                  <c:v>0.23909999999999998</c:v>
                </c:pt>
                <c:pt idx="58">
                  <c:v>0.24465999999999999</c:v>
                </c:pt>
                <c:pt idx="59">
                  <c:v>0.25533</c:v>
                </c:pt>
                <c:pt idx="60">
                  <c:v>0.26568999999999998</c:v>
                </c:pt>
                <c:pt idx="61">
                  <c:v>0.27540999999999999</c:v>
                </c:pt>
                <c:pt idx="62">
                  <c:v>0.28462999999999999</c:v>
                </c:pt>
                <c:pt idx="63">
                  <c:v>0.29343999999999998</c:v>
                </c:pt>
                <c:pt idx="64">
                  <c:v>0.30209000000000003</c:v>
                </c:pt>
                <c:pt idx="65">
                  <c:v>0.31087999999999999</c:v>
                </c:pt>
                <c:pt idx="66">
                  <c:v>0.31968000000000002</c:v>
                </c:pt>
                <c:pt idx="67">
                  <c:v>0.32867999999999997</c:v>
                </c:pt>
                <c:pt idx="68">
                  <c:v>0.33777999999999997</c:v>
                </c:pt>
                <c:pt idx="69">
                  <c:v>0.34705000000000003</c:v>
                </c:pt>
                <c:pt idx="70">
                  <c:v>0.36568999999999996</c:v>
                </c:pt>
                <c:pt idx="71">
                  <c:v>0.38899</c:v>
                </c:pt>
                <c:pt idx="72">
                  <c:v>0.41195999999999999</c:v>
                </c:pt>
                <c:pt idx="73">
                  <c:v>0.43445999999999996</c:v>
                </c:pt>
                <c:pt idx="74">
                  <c:v>0.45642999999999995</c:v>
                </c:pt>
                <c:pt idx="75">
                  <c:v>0.47775000000000001</c:v>
                </c:pt>
                <c:pt idx="76">
                  <c:v>0.4985</c:v>
                </c:pt>
                <c:pt idx="77">
                  <c:v>0.51873999999999998</c:v>
                </c:pt>
                <c:pt idx="78">
                  <c:v>0.53848000000000007</c:v>
                </c:pt>
                <c:pt idx="79">
                  <c:v>0.57647000000000004</c:v>
                </c:pt>
                <c:pt idx="80">
                  <c:v>0.61268999999999996</c:v>
                </c:pt>
                <c:pt idx="81">
                  <c:v>0.64718999999999993</c:v>
                </c:pt>
                <c:pt idx="82">
                  <c:v>0.68023999999999996</c:v>
                </c:pt>
                <c:pt idx="83">
                  <c:v>0.71179999999999999</c:v>
                </c:pt>
                <c:pt idx="84">
                  <c:v>0.74204999999999999</c:v>
                </c:pt>
                <c:pt idx="85">
                  <c:v>0.79888999999999999</c:v>
                </c:pt>
                <c:pt idx="86">
                  <c:v>0.85135000000000005</c:v>
                </c:pt>
                <c:pt idx="87">
                  <c:v>0.89979000000000009</c:v>
                </c:pt>
                <c:pt idx="88">
                  <c:v>0.94455</c:v>
                </c:pt>
                <c:pt idx="89">
                  <c:v>0.98611400000000005</c:v>
                </c:pt>
                <c:pt idx="90">
                  <c:v>1.02416</c:v>
                </c:pt>
                <c:pt idx="91">
                  <c:v>1.060673</c:v>
                </c:pt>
                <c:pt idx="92">
                  <c:v>1.09324</c:v>
                </c:pt>
                <c:pt idx="93">
                  <c:v>1.1238520000000001</c:v>
                </c:pt>
                <c:pt idx="94">
                  <c:v>1.1525030000000001</c:v>
                </c:pt>
                <c:pt idx="95">
                  <c:v>1.1791859999999998</c:v>
                </c:pt>
                <c:pt idx="96">
                  <c:v>1.226634</c:v>
                </c:pt>
                <c:pt idx="97">
                  <c:v>1.2760629999999999</c:v>
                </c:pt>
                <c:pt idx="98">
                  <c:v>1.31759</c:v>
                </c:pt>
                <c:pt idx="99">
                  <c:v>1.3511920000000002</c:v>
                </c:pt>
                <c:pt idx="100">
                  <c:v>1.3778509999999999</c:v>
                </c:pt>
                <c:pt idx="101">
                  <c:v>1.399556</c:v>
                </c:pt>
                <c:pt idx="102">
                  <c:v>1.4172979999999999</c:v>
                </c:pt>
                <c:pt idx="103">
                  <c:v>1.43007</c:v>
                </c:pt>
                <c:pt idx="104">
                  <c:v>1.439867</c:v>
                </c:pt>
                <c:pt idx="105">
                  <c:v>1.4515210000000001</c:v>
                </c:pt>
                <c:pt idx="106">
                  <c:v>1.455236</c:v>
                </c:pt>
                <c:pt idx="107">
                  <c:v>1.451997</c:v>
                </c:pt>
                <c:pt idx="108">
                  <c:v>1.4437930000000001</c:v>
                </c:pt>
                <c:pt idx="109">
                  <c:v>1.432617</c:v>
                </c:pt>
                <c:pt idx="110">
                  <c:v>1.4184639999999999</c:v>
                </c:pt>
                <c:pt idx="111">
                  <c:v>1.3862089999999998</c:v>
                </c:pt>
                <c:pt idx="112">
                  <c:v>1.351005</c:v>
                </c:pt>
                <c:pt idx="113">
                  <c:v>1.3138380000000001</c:v>
                </c:pt>
                <c:pt idx="114">
                  <c:v>1.2776989999999999</c:v>
                </c:pt>
                <c:pt idx="115">
                  <c:v>1.2415799999999999</c:v>
                </c:pt>
                <c:pt idx="116">
                  <c:v>1.2064780000000002</c:v>
                </c:pt>
                <c:pt idx="117">
                  <c:v>1.173389</c:v>
                </c:pt>
                <c:pt idx="118">
                  <c:v>1.1423110000000001</c:v>
                </c:pt>
                <c:pt idx="119">
                  <c:v>1.112242</c:v>
                </c:pt>
                <c:pt idx="120">
                  <c:v>1.08318</c:v>
                </c:pt>
                <c:pt idx="121">
                  <c:v>1.056125</c:v>
                </c:pt>
                <c:pt idx="122">
                  <c:v>1.0060289999999998</c:v>
                </c:pt>
                <c:pt idx="123">
                  <c:v>0.95003130000000002</c:v>
                </c:pt>
                <c:pt idx="124">
                  <c:v>0.90065150000000005</c:v>
                </c:pt>
                <c:pt idx="125">
                  <c:v>0.85678509999999997</c:v>
                </c:pt>
                <c:pt idx="126">
                  <c:v>0.81762889999999999</c:v>
                </c:pt>
                <c:pt idx="127">
                  <c:v>0.78238059999999998</c:v>
                </c:pt>
                <c:pt idx="128">
                  <c:v>0.7505387</c:v>
                </c:pt>
                <c:pt idx="129">
                  <c:v>0.72170190000000001</c:v>
                </c:pt>
                <c:pt idx="130">
                  <c:v>0.69526940000000004</c:v>
                </c:pt>
                <c:pt idx="131">
                  <c:v>0.64881440000000001</c:v>
                </c:pt>
                <c:pt idx="132">
                  <c:v>0.60916959999999998</c:v>
                </c:pt>
                <c:pt idx="133">
                  <c:v>0.57493240000000001</c:v>
                </c:pt>
                <c:pt idx="134">
                  <c:v>0.54500099999999996</c:v>
                </c:pt>
                <c:pt idx="135">
                  <c:v>0.51857399999999998</c:v>
                </c:pt>
                <c:pt idx="136">
                  <c:v>0.49505059999999995</c:v>
                </c:pt>
                <c:pt idx="137">
                  <c:v>0.4548121</c:v>
                </c:pt>
                <c:pt idx="138">
                  <c:v>0.42048150000000001</c:v>
                </c:pt>
                <c:pt idx="139">
                  <c:v>0.38855669999999998</c:v>
                </c:pt>
                <c:pt idx="140">
                  <c:v>0.3633361</c:v>
                </c:pt>
                <c:pt idx="141">
                  <c:v>0.34151870000000001</c:v>
                </c:pt>
                <c:pt idx="142">
                  <c:v>0.32250379999999995</c:v>
                </c:pt>
                <c:pt idx="143">
                  <c:v>0.30569089999999999</c:v>
                </c:pt>
                <c:pt idx="144">
                  <c:v>0.29077960000000003</c:v>
                </c:pt>
                <c:pt idx="145">
                  <c:v>0.27746969999999999</c:v>
                </c:pt>
                <c:pt idx="146">
                  <c:v>0.2654608</c:v>
                </c:pt>
                <c:pt idx="147">
                  <c:v>0.25455290000000003</c:v>
                </c:pt>
                <c:pt idx="148">
                  <c:v>0.23543930000000002</c:v>
                </c:pt>
                <c:pt idx="149">
                  <c:v>0.21562539999999999</c:v>
                </c:pt>
                <c:pt idx="150">
                  <c:v>0.19921420000000001</c:v>
                </c:pt>
                <c:pt idx="151">
                  <c:v>0.18540489999999998</c:v>
                </c:pt>
                <c:pt idx="152">
                  <c:v>0.17359707999999999</c:v>
                </c:pt>
                <c:pt idx="153">
                  <c:v>0.16329039000000001</c:v>
                </c:pt>
                <c:pt idx="154">
                  <c:v>0.15428459999999999</c:v>
                </c:pt>
                <c:pt idx="155">
                  <c:v>0.14637954</c:v>
                </c:pt>
                <c:pt idx="156">
                  <c:v>0.13927507</c:v>
                </c:pt>
                <c:pt idx="157">
                  <c:v>0.12716754999999999</c:v>
                </c:pt>
                <c:pt idx="158">
                  <c:v>0.11716146</c:v>
                </c:pt>
                <c:pt idx="159">
                  <c:v>0.10875642000000001</c:v>
                </c:pt>
                <c:pt idx="160">
                  <c:v>0.10165217</c:v>
                </c:pt>
                <c:pt idx="161">
                  <c:v>9.5438540000000002E-2</c:v>
                </c:pt>
                <c:pt idx="162">
                  <c:v>9.0045409999999992E-2</c:v>
                </c:pt>
                <c:pt idx="163">
                  <c:v>8.107025000000001E-2</c:v>
                </c:pt>
                <c:pt idx="164">
                  <c:v>7.3886190000000004E-2</c:v>
                </c:pt>
                <c:pt idx="165">
                  <c:v>6.7992900000000009E-2</c:v>
                </c:pt>
                <c:pt idx="166">
                  <c:v>6.3070180000000003E-2</c:v>
                </c:pt>
                <c:pt idx="167">
                  <c:v>5.8897899999999996E-2</c:v>
                </c:pt>
                <c:pt idx="168">
                  <c:v>5.5295940000000002E-2</c:v>
                </c:pt>
                <c:pt idx="169">
                  <c:v>5.2164259999999997E-2</c:v>
                </c:pt>
                <c:pt idx="170">
                  <c:v>4.9412780000000003E-2</c:v>
                </c:pt>
                <c:pt idx="171">
                  <c:v>4.6971479999999996E-2</c:v>
                </c:pt>
                <c:pt idx="172">
                  <c:v>4.4790329999999996E-2</c:v>
                </c:pt>
                <c:pt idx="173">
                  <c:v>4.2839299999999997E-2</c:v>
                </c:pt>
                <c:pt idx="174">
                  <c:v>3.9467540000000002E-2</c:v>
                </c:pt>
                <c:pt idx="175">
                  <c:v>3.6025750000000002E-2</c:v>
                </c:pt>
                <c:pt idx="176">
                  <c:v>3.3214309999999997E-2</c:v>
                </c:pt>
                <c:pt idx="177">
                  <c:v>3.088312E-2</c:v>
                </c:pt>
                <c:pt idx="178">
                  <c:v>2.8912109999999998E-2</c:v>
                </c:pt>
                <c:pt idx="179">
                  <c:v>2.7221260000000001E-2</c:v>
                </c:pt>
                <c:pt idx="180">
                  <c:v>2.5760519999999999E-2</c:v>
                </c:pt>
                <c:pt idx="181">
                  <c:v>2.4479878E-2</c:v>
                </c:pt>
                <c:pt idx="182">
                  <c:v>2.3349311000000001E-2</c:v>
                </c:pt>
                <c:pt idx="183">
                  <c:v>2.1438358000000001E-2</c:v>
                </c:pt>
                <c:pt idx="184">
                  <c:v>1.9887587999999998E-2</c:v>
                </c:pt>
                <c:pt idx="185">
                  <c:v>1.8606952999999999E-2</c:v>
                </c:pt>
                <c:pt idx="186">
                  <c:v>1.7526418000000002E-2</c:v>
                </c:pt>
                <c:pt idx="187">
                  <c:v>1.6605963000000001E-2</c:v>
                </c:pt>
                <c:pt idx="188">
                  <c:v>1.5805570000000001E-2</c:v>
                </c:pt>
                <c:pt idx="189">
                  <c:v>1.4504926000000001E-2</c:v>
                </c:pt>
                <c:pt idx="190">
                  <c:v>1.3474419999999999E-2</c:v>
                </c:pt>
                <c:pt idx="191">
                  <c:v>1.2654011E-2</c:v>
                </c:pt>
                <c:pt idx="192">
                  <c:v>1.1973672999999999E-2</c:v>
                </c:pt>
                <c:pt idx="193">
                  <c:v>1.1403390000000001E-2</c:v>
                </c:pt>
                <c:pt idx="194">
                  <c:v>1.0923147999999999E-2</c:v>
                </c:pt>
                <c:pt idx="195">
                  <c:v>1.051294E-2</c:v>
                </c:pt>
                <c:pt idx="196">
                  <c:v>1.0162758000000001E-2</c:v>
                </c:pt>
                <c:pt idx="197">
                  <c:v>9.846599000000001E-3</c:v>
                </c:pt>
                <c:pt idx="198">
                  <c:v>9.5734570000000005E-3</c:v>
                </c:pt>
                <c:pt idx="199">
                  <c:v>9.3303299999999995E-3</c:v>
                </c:pt>
                <c:pt idx="200">
                  <c:v>8.9221140000000001E-3</c:v>
                </c:pt>
                <c:pt idx="201">
                  <c:v>8.5188950000000003E-3</c:v>
                </c:pt>
                <c:pt idx="202">
                  <c:v>8.2017190000000014E-3</c:v>
                </c:pt>
                <c:pt idx="203">
                  <c:v>7.9485729999999987E-3</c:v>
                </c:pt>
                <c:pt idx="204">
                  <c:v>7.742451E-3</c:v>
                </c:pt>
                <c:pt idx="205">
                  <c:v>7.5733469999999994E-3</c:v>
                </c:pt>
                <c:pt idx="206">
                  <c:v>7.4332579999999999E-3</c:v>
                </c:pt>
                <c:pt idx="207">
                  <c:v>7.3151800000000001E-3</c:v>
                </c:pt>
                <c:pt idx="208">
                  <c:v>7.2161109999999999E-3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43976"/>
        <c:axId val="474942800"/>
      </c:scatterChart>
      <c:valAx>
        <c:axId val="4749439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42800"/>
        <c:crosses val="autoZero"/>
        <c:crossBetween val="midCat"/>
        <c:majorUnit val="10"/>
      </c:valAx>
      <c:valAx>
        <c:axId val="47494280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439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10145455835"/>
          <c:y val="7.3756382096141673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srim4He_Diamond!$P$5</c:f>
          <c:strCache>
            <c:ptCount val="1"/>
            <c:pt idx="0">
              <c:v>srim4He_Diamond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srim4He_Diamond!$D$20:$D$228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srim4He_Diamond!$J$20:$J$228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6.0000000000000006E-4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1.0999999999999998E-3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2E-3</c:v>
                </c:pt>
                <c:pt idx="23">
                  <c:v>2.1000000000000003E-3</c:v>
                </c:pt>
                <c:pt idx="24">
                  <c:v>2.3E-3</c:v>
                </c:pt>
                <c:pt idx="25">
                  <c:v>2.4000000000000002E-3</c:v>
                </c:pt>
                <c:pt idx="26">
                  <c:v>2.5000000000000001E-3</c:v>
                </c:pt>
                <c:pt idx="27">
                  <c:v>2.8E-3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3.5999999999999999E-3</c:v>
                </c:pt>
                <c:pt idx="31">
                  <c:v>3.8999999999999998E-3</c:v>
                </c:pt>
                <c:pt idx="32">
                  <c:v>4.2000000000000006E-3</c:v>
                </c:pt>
                <c:pt idx="33">
                  <c:v>4.7000000000000002E-3</c:v>
                </c:pt>
                <c:pt idx="34">
                  <c:v>5.1999999999999998E-3</c:v>
                </c:pt>
                <c:pt idx="35">
                  <c:v>5.8000000000000005E-3</c:v>
                </c:pt>
                <c:pt idx="36">
                  <c:v>6.3E-3</c:v>
                </c:pt>
                <c:pt idx="37">
                  <c:v>6.9000000000000008E-3</c:v>
                </c:pt>
                <c:pt idx="38">
                  <c:v>7.3999999999999995E-3</c:v>
                </c:pt>
                <c:pt idx="39">
                  <c:v>8.0000000000000002E-3</c:v>
                </c:pt>
                <c:pt idx="40">
                  <c:v>8.5000000000000006E-3</c:v>
                </c:pt>
                <c:pt idx="41">
                  <c:v>8.9999999999999993E-3</c:v>
                </c:pt>
                <c:pt idx="42">
                  <c:v>9.6000000000000009E-3</c:v>
                </c:pt>
                <c:pt idx="43">
                  <c:v>1.0100000000000001E-2</c:v>
                </c:pt>
                <c:pt idx="44">
                  <c:v>1.12E-2</c:v>
                </c:pt>
                <c:pt idx="45">
                  <c:v>1.26E-2</c:v>
                </c:pt>
                <c:pt idx="46">
                  <c:v>1.3900000000000001E-2</c:v>
                </c:pt>
                <c:pt idx="47">
                  <c:v>1.5299999999999999E-2</c:v>
                </c:pt>
                <c:pt idx="48">
                  <c:v>1.67E-2</c:v>
                </c:pt>
                <c:pt idx="49">
                  <c:v>1.7999999999999999E-2</c:v>
                </c:pt>
                <c:pt idx="50">
                  <c:v>1.9300000000000001E-2</c:v>
                </c:pt>
                <c:pt idx="51">
                  <c:v>2.07E-2</c:v>
                </c:pt>
                <c:pt idx="52">
                  <c:v>2.1999999999999999E-2</c:v>
                </c:pt>
                <c:pt idx="53">
                  <c:v>2.47E-2</c:v>
                </c:pt>
                <c:pt idx="54">
                  <c:v>2.7300000000000001E-2</c:v>
                </c:pt>
                <c:pt idx="55">
                  <c:v>2.98E-2</c:v>
                </c:pt>
                <c:pt idx="56">
                  <c:v>3.2399999999999998E-2</c:v>
                </c:pt>
                <c:pt idx="57">
                  <c:v>3.49E-2</c:v>
                </c:pt>
                <c:pt idx="58">
                  <c:v>3.7400000000000003E-2</c:v>
                </c:pt>
                <c:pt idx="59">
                  <c:v>4.2299999999999997E-2</c:v>
                </c:pt>
                <c:pt idx="60">
                  <c:v>4.7099999999999996E-2</c:v>
                </c:pt>
                <c:pt idx="61">
                  <c:v>5.1700000000000003E-2</c:v>
                </c:pt>
                <c:pt idx="62">
                  <c:v>5.6299999999999996E-2</c:v>
                </c:pt>
                <c:pt idx="63">
                  <c:v>6.0699999999999997E-2</c:v>
                </c:pt>
                <c:pt idx="64">
                  <c:v>6.5100000000000005E-2</c:v>
                </c:pt>
                <c:pt idx="65">
                  <c:v>6.9399999999999989E-2</c:v>
                </c:pt>
                <c:pt idx="66">
                  <c:v>7.3499999999999996E-2</c:v>
                </c:pt>
                <c:pt idx="67">
                  <c:v>7.7600000000000002E-2</c:v>
                </c:pt>
                <c:pt idx="68">
                  <c:v>8.1699999999999995E-2</c:v>
                </c:pt>
                <c:pt idx="69">
                  <c:v>8.5599999999999996E-2</c:v>
                </c:pt>
                <c:pt idx="70">
                  <c:v>9.3300000000000008E-2</c:v>
                </c:pt>
                <c:pt idx="71">
                  <c:v>0.1026</c:v>
                </c:pt>
                <c:pt idx="72">
                  <c:v>0.1116</c:v>
                </c:pt>
                <c:pt idx="73">
                  <c:v>0.1202</c:v>
                </c:pt>
                <c:pt idx="74">
                  <c:v>0.12859999999999999</c:v>
                </c:pt>
                <c:pt idx="75">
                  <c:v>0.13669999999999999</c:v>
                </c:pt>
                <c:pt idx="76">
                  <c:v>0.14460000000000001</c:v>
                </c:pt>
                <c:pt idx="77">
                  <c:v>0.15240000000000001</c:v>
                </c:pt>
                <c:pt idx="78">
                  <c:v>0.16</c:v>
                </c:pt>
                <c:pt idx="79">
                  <c:v>0.17470000000000002</c:v>
                </c:pt>
                <c:pt idx="80">
                  <c:v>0.18890000000000001</c:v>
                </c:pt>
                <c:pt idx="81">
                  <c:v>0.20270000000000002</c:v>
                </c:pt>
                <c:pt idx="82">
                  <c:v>0.2162</c:v>
                </c:pt>
                <c:pt idx="83">
                  <c:v>0.2293</c:v>
                </c:pt>
                <c:pt idx="84">
                  <c:v>0.24209999999999998</c:v>
                </c:pt>
                <c:pt idx="85">
                  <c:v>0.26690000000000003</c:v>
                </c:pt>
                <c:pt idx="86">
                  <c:v>0.29070000000000001</c:v>
                </c:pt>
                <c:pt idx="87">
                  <c:v>0.31359999999999999</c:v>
                </c:pt>
                <c:pt idx="88">
                  <c:v>0.3357</c:v>
                </c:pt>
                <c:pt idx="89">
                  <c:v>0.35710000000000003</c:v>
                </c:pt>
                <c:pt idx="90" formatCode="0.00">
                  <c:v>0.37790000000000001</c:v>
                </c:pt>
                <c:pt idx="91" formatCode="0.00">
                  <c:v>0.39810000000000001</c:v>
                </c:pt>
                <c:pt idx="92" formatCode="0.00">
                  <c:v>0.41769999999999996</c:v>
                </c:pt>
                <c:pt idx="93" formatCode="0.00">
                  <c:v>0.43689999999999996</c:v>
                </c:pt>
                <c:pt idx="94" formatCode="0.00">
                  <c:v>0.45570000000000005</c:v>
                </c:pt>
                <c:pt idx="95" formatCode="0.00">
                  <c:v>0.47420000000000001</c:v>
                </c:pt>
                <c:pt idx="96" formatCode="0.00">
                  <c:v>0.5101</c:v>
                </c:pt>
                <c:pt idx="97" formatCode="0.00">
                  <c:v>0.5534</c:v>
                </c:pt>
                <c:pt idx="98" formatCode="0.00">
                  <c:v>0.59530000000000005</c:v>
                </c:pt>
                <c:pt idx="99" formatCode="0.00">
                  <c:v>0.6361</c:v>
                </c:pt>
                <c:pt idx="100" formatCode="0.00">
                  <c:v>0.67599999999999993</c:v>
                </c:pt>
                <c:pt idx="101" formatCode="0.00">
                  <c:v>0.71520000000000006</c:v>
                </c:pt>
                <c:pt idx="102" formatCode="0.00">
                  <c:v>0.75380000000000003</c:v>
                </c:pt>
                <c:pt idx="103" formatCode="0.00">
                  <c:v>0.79189999999999994</c:v>
                </c:pt>
                <c:pt idx="104" formatCode="0.00">
                  <c:v>0.82959999999999989</c:v>
                </c:pt>
                <c:pt idx="105" formatCode="0.00">
                  <c:v>0.9042</c:v>
                </c:pt>
                <c:pt idx="106" formatCode="0.00">
                  <c:v>0.97799999999999998</c:v>
                </c:pt>
                <c:pt idx="107" formatCode="0.00">
                  <c:v>1.05</c:v>
                </c:pt>
                <c:pt idx="108" formatCode="0.00">
                  <c:v>1.1200000000000001</c:v>
                </c:pt>
                <c:pt idx="109" formatCode="0.00">
                  <c:v>1.2</c:v>
                </c:pt>
                <c:pt idx="110" formatCode="0.00">
                  <c:v>1.27</c:v>
                </c:pt>
                <c:pt idx="111" formatCode="0.00">
                  <c:v>1.42</c:v>
                </c:pt>
                <c:pt idx="112" formatCode="0.00">
                  <c:v>1.57</c:v>
                </c:pt>
                <c:pt idx="113" formatCode="0.00">
                  <c:v>1.73</c:v>
                </c:pt>
                <c:pt idx="114" formatCode="0.00">
                  <c:v>1.89</c:v>
                </c:pt>
                <c:pt idx="115" formatCode="0.00">
                  <c:v>2.0499999999999998</c:v>
                </c:pt>
                <c:pt idx="116" formatCode="0.00">
                  <c:v>2.21</c:v>
                </c:pt>
                <c:pt idx="117" formatCode="0.00">
                  <c:v>2.38</c:v>
                </c:pt>
                <c:pt idx="118" formatCode="0.00">
                  <c:v>2.56</c:v>
                </c:pt>
                <c:pt idx="119" formatCode="0.00">
                  <c:v>2.74</c:v>
                </c:pt>
                <c:pt idx="120" formatCode="0.00">
                  <c:v>2.92</c:v>
                </c:pt>
                <c:pt idx="121" formatCode="0.00">
                  <c:v>3.11</c:v>
                </c:pt>
                <c:pt idx="122" formatCode="0.00">
                  <c:v>3.51</c:v>
                </c:pt>
                <c:pt idx="123" formatCode="0.00">
                  <c:v>4.0199999999999996</c:v>
                </c:pt>
                <c:pt idx="124" formatCode="0.00">
                  <c:v>4.57</c:v>
                </c:pt>
                <c:pt idx="125" formatCode="0.00">
                  <c:v>5.15</c:v>
                </c:pt>
                <c:pt idx="126" formatCode="0.00">
                  <c:v>5.77</c:v>
                </c:pt>
                <c:pt idx="127" formatCode="0.00">
                  <c:v>6.41</c:v>
                </c:pt>
                <c:pt idx="128" formatCode="0.00">
                  <c:v>7.09</c:v>
                </c:pt>
                <c:pt idx="129" formatCode="0.00">
                  <c:v>7.79</c:v>
                </c:pt>
                <c:pt idx="130" formatCode="0.00">
                  <c:v>8.5299999999999994</c:v>
                </c:pt>
                <c:pt idx="131" formatCode="0.00">
                  <c:v>10.1</c:v>
                </c:pt>
                <c:pt idx="132" formatCode="0.00">
                  <c:v>11.79</c:v>
                </c:pt>
                <c:pt idx="133" formatCode="0.00">
                  <c:v>13.61</c:v>
                </c:pt>
                <c:pt idx="134" formatCode="0.00">
                  <c:v>15.55</c:v>
                </c:pt>
                <c:pt idx="135" formatCode="0.00">
                  <c:v>17.61</c:v>
                </c:pt>
                <c:pt idx="136" formatCode="0.00">
                  <c:v>19.79</c:v>
                </c:pt>
                <c:pt idx="137" formatCode="0.00">
                  <c:v>24.5</c:v>
                </c:pt>
                <c:pt idx="138" formatCode="0.00">
                  <c:v>29.67</c:v>
                </c:pt>
                <c:pt idx="139" formatCode="0.00">
                  <c:v>35.28</c:v>
                </c:pt>
                <c:pt idx="140" formatCode="0.00">
                  <c:v>41.34</c:v>
                </c:pt>
                <c:pt idx="141" formatCode="0.00">
                  <c:v>47.84</c:v>
                </c:pt>
                <c:pt idx="142" formatCode="0.00">
                  <c:v>54.76</c:v>
                </c:pt>
                <c:pt idx="143" formatCode="0.00">
                  <c:v>62.1</c:v>
                </c:pt>
                <c:pt idx="144" formatCode="0.00">
                  <c:v>69.86</c:v>
                </c:pt>
                <c:pt idx="145" formatCode="0.00">
                  <c:v>78.02</c:v>
                </c:pt>
                <c:pt idx="146" formatCode="0.00">
                  <c:v>86.6</c:v>
                </c:pt>
                <c:pt idx="147" formatCode="0.00">
                  <c:v>95.57</c:v>
                </c:pt>
                <c:pt idx="148" formatCode="0.00">
                  <c:v>114.7</c:v>
                </c:pt>
                <c:pt idx="149" formatCode="0.00">
                  <c:v>140.80000000000001</c:v>
                </c:pt>
                <c:pt idx="150" formatCode="0.00">
                  <c:v>169.3</c:v>
                </c:pt>
                <c:pt idx="151" formatCode="0.00">
                  <c:v>200.15</c:v>
                </c:pt>
                <c:pt idx="152" formatCode="0.00">
                  <c:v>233.33</c:v>
                </c:pt>
                <c:pt idx="153" formatCode="0.00">
                  <c:v>268.8</c:v>
                </c:pt>
                <c:pt idx="154" formatCode="0.00">
                  <c:v>306.52999999999997</c:v>
                </c:pt>
                <c:pt idx="155" formatCode="0.00">
                  <c:v>346.49</c:v>
                </c:pt>
                <c:pt idx="156" formatCode="0.00">
                  <c:v>388.66</c:v>
                </c:pt>
                <c:pt idx="157" formatCode="0.00">
                  <c:v>479.45</c:v>
                </c:pt>
                <c:pt idx="158" formatCode="0.00">
                  <c:v>578.80999999999995</c:v>
                </c:pt>
                <c:pt idx="159" formatCode="0.00">
                  <c:v>686.6</c:v>
                </c:pt>
                <c:pt idx="160" formatCode="0.00">
                  <c:v>802.66</c:v>
                </c:pt>
                <c:pt idx="161" formatCode="0.00">
                  <c:v>926.89</c:v>
                </c:pt>
                <c:pt idx="162" formatCode="0.00">
                  <c:v>1060</c:v>
                </c:pt>
                <c:pt idx="163" formatCode="0.00">
                  <c:v>1350</c:v>
                </c:pt>
                <c:pt idx="164" formatCode="0.00">
                  <c:v>1670</c:v>
                </c:pt>
                <c:pt idx="165" formatCode="0.00">
                  <c:v>2020</c:v>
                </c:pt>
                <c:pt idx="166" formatCode="0.00">
                  <c:v>2390</c:v>
                </c:pt>
                <c:pt idx="167" formatCode="0.00">
                  <c:v>2800</c:v>
                </c:pt>
                <c:pt idx="168" formatCode="0.00">
                  <c:v>3240</c:v>
                </c:pt>
                <c:pt idx="169" formatCode="0.00">
                  <c:v>3700</c:v>
                </c:pt>
                <c:pt idx="170" formatCode="0.00">
                  <c:v>4200</c:v>
                </c:pt>
                <c:pt idx="171" formatCode="0.00">
                  <c:v>4720</c:v>
                </c:pt>
                <c:pt idx="172" formatCode="0.0">
                  <c:v>5260</c:v>
                </c:pt>
                <c:pt idx="173" formatCode="0.0">
                  <c:v>5840</c:v>
                </c:pt>
                <c:pt idx="174" formatCode="0.0">
                  <c:v>7060</c:v>
                </c:pt>
                <c:pt idx="175" formatCode="0.0">
                  <c:v>8730</c:v>
                </c:pt>
                <c:pt idx="176" formatCode="0.0">
                  <c:v>10560</c:v>
                </c:pt>
                <c:pt idx="177" formatCode="0.0">
                  <c:v>12530</c:v>
                </c:pt>
                <c:pt idx="178" formatCode="0.0">
                  <c:v>14650</c:v>
                </c:pt>
                <c:pt idx="179" formatCode="0.0">
                  <c:v>16910</c:v>
                </c:pt>
                <c:pt idx="180" formatCode="0.0">
                  <c:v>19310</c:v>
                </c:pt>
                <c:pt idx="181" formatCode="0.0">
                  <c:v>21840</c:v>
                </c:pt>
                <c:pt idx="182" formatCode="0.0">
                  <c:v>24500</c:v>
                </c:pt>
                <c:pt idx="183" formatCode="0.0">
                  <c:v>30190</c:v>
                </c:pt>
                <c:pt idx="184" formatCode="0.0">
                  <c:v>36370</c:v>
                </c:pt>
                <c:pt idx="185" formatCode="0.0">
                  <c:v>43020</c:v>
                </c:pt>
                <c:pt idx="186" formatCode="0.0">
                  <c:v>50100</c:v>
                </c:pt>
                <c:pt idx="187" formatCode="0.0">
                  <c:v>57610</c:v>
                </c:pt>
                <c:pt idx="188" formatCode="0">
                  <c:v>65530</c:v>
                </c:pt>
                <c:pt idx="189" formatCode="0">
                  <c:v>82490</c:v>
                </c:pt>
                <c:pt idx="190" formatCode="0">
                  <c:v>100880</c:v>
                </c:pt>
                <c:pt idx="191" formatCode="0">
                  <c:v>120610</c:v>
                </c:pt>
                <c:pt idx="192" formatCode="0">
                  <c:v>141560</c:v>
                </c:pt>
                <c:pt idx="193" formatCode="0">
                  <c:v>163650</c:v>
                </c:pt>
                <c:pt idx="194" formatCode="0">
                  <c:v>186810</c:v>
                </c:pt>
                <c:pt idx="195" formatCode="0">
                  <c:v>210950</c:v>
                </c:pt>
                <c:pt idx="196" formatCode="0">
                  <c:v>236010</c:v>
                </c:pt>
                <c:pt idx="197" formatCode="0">
                  <c:v>261920.00000000003</c:v>
                </c:pt>
                <c:pt idx="198" formatCode="0">
                  <c:v>288650</c:v>
                </c:pt>
                <c:pt idx="199" formatCode="0">
                  <c:v>316120</c:v>
                </c:pt>
                <c:pt idx="200" formatCode="0">
                  <c:v>373120</c:v>
                </c:pt>
                <c:pt idx="201" formatCode="0">
                  <c:v>447810</c:v>
                </c:pt>
                <c:pt idx="202" formatCode="0">
                  <c:v>525850</c:v>
                </c:pt>
                <c:pt idx="203" formatCode="0">
                  <c:v>606770</c:v>
                </c:pt>
                <c:pt idx="204" formatCode="0">
                  <c:v>690180</c:v>
                </c:pt>
                <c:pt idx="205" formatCode="0">
                  <c:v>775760</c:v>
                </c:pt>
                <c:pt idx="206" formatCode="0">
                  <c:v>863230</c:v>
                </c:pt>
                <c:pt idx="207" formatCode="0">
                  <c:v>952350</c:v>
                </c:pt>
                <c:pt idx="208" formatCode="0">
                  <c:v>1040000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AA-4263-AC82-43E55EC6A96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srim4He_Diamond!$D$20:$D$228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srim4He_Diamond!$M$20:$M$228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6.9999999999999999E-4</c:v>
                </c:pt>
                <c:pt idx="9">
                  <c:v>6.9999999999999999E-4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8.9999999999999998E-4</c:v>
                </c:pt>
                <c:pt idx="13">
                  <c:v>8.9999999999999998E-4</c:v>
                </c:pt>
                <c:pt idx="14">
                  <c:v>1E-3</c:v>
                </c:pt>
                <c:pt idx="15">
                  <c:v>1E-3</c:v>
                </c:pt>
                <c:pt idx="16">
                  <c:v>1.0999999999999998E-3</c:v>
                </c:pt>
                <c:pt idx="17">
                  <c:v>1.0999999999999998E-3</c:v>
                </c:pt>
                <c:pt idx="18">
                  <c:v>1.2000000000000001E-3</c:v>
                </c:pt>
                <c:pt idx="19">
                  <c:v>1.2999999999999999E-3</c:v>
                </c:pt>
                <c:pt idx="20">
                  <c:v>1.4E-3</c:v>
                </c:pt>
                <c:pt idx="21">
                  <c:v>1.5E-3</c:v>
                </c:pt>
                <c:pt idx="22">
                  <c:v>1.6000000000000001E-3</c:v>
                </c:pt>
                <c:pt idx="23">
                  <c:v>1.7000000000000001E-3</c:v>
                </c:pt>
                <c:pt idx="24">
                  <c:v>1.8E-3</c:v>
                </c:pt>
                <c:pt idx="25">
                  <c:v>1.9E-3</c:v>
                </c:pt>
                <c:pt idx="26">
                  <c:v>1.9E-3</c:v>
                </c:pt>
                <c:pt idx="27">
                  <c:v>2.1000000000000003E-3</c:v>
                </c:pt>
                <c:pt idx="28">
                  <c:v>2.3E-3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2.8E-3</c:v>
                </c:pt>
                <c:pt idx="32">
                  <c:v>2.9000000000000002E-3</c:v>
                </c:pt>
                <c:pt idx="33">
                  <c:v>3.2000000000000002E-3</c:v>
                </c:pt>
                <c:pt idx="34">
                  <c:v>3.5000000000000005E-3</c:v>
                </c:pt>
                <c:pt idx="35">
                  <c:v>3.8E-3</c:v>
                </c:pt>
                <c:pt idx="36">
                  <c:v>4.1000000000000003E-3</c:v>
                </c:pt>
                <c:pt idx="37">
                  <c:v>4.3999999999999994E-3</c:v>
                </c:pt>
                <c:pt idx="38">
                  <c:v>4.7000000000000002E-3</c:v>
                </c:pt>
                <c:pt idx="39">
                  <c:v>4.8999999999999998E-3</c:v>
                </c:pt>
                <c:pt idx="40">
                  <c:v>5.1999999999999998E-3</c:v>
                </c:pt>
                <c:pt idx="41">
                  <c:v>5.4999999999999997E-3</c:v>
                </c:pt>
                <c:pt idx="42">
                  <c:v>5.7000000000000002E-3</c:v>
                </c:pt>
                <c:pt idx="43">
                  <c:v>6.0000000000000001E-3</c:v>
                </c:pt>
                <c:pt idx="44">
                  <c:v>6.4000000000000003E-3</c:v>
                </c:pt>
                <c:pt idx="45">
                  <c:v>7.000000000000001E-3</c:v>
                </c:pt>
                <c:pt idx="46">
                  <c:v>7.6E-3</c:v>
                </c:pt>
                <c:pt idx="47">
                  <c:v>8.0999999999999996E-3</c:v>
                </c:pt>
                <c:pt idx="48">
                  <c:v>8.6E-3</c:v>
                </c:pt>
                <c:pt idx="49">
                  <c:v>9.1000000000000004E-3</c:v>
                </c:pt>
                <c:pt idx="50">
                  <c:v>9.6000000000000009E-3</c:v>
                </c:pt>
                <c:pt idx="51">
                  <c:v>0.01</c:v>
                </c:pt>
                <c:pt idx="52">
                  <c:v>1.0499999999999999E-2</c:v>
                </c:pt>
                <c:pt idx="53">
                  <c:v>1.1300000000000001E-2</c:v>
                </c:pt>
                <c:pt idx="54">
                  <c:v>1.21E-2</c:v>
                </c:pt>
                <c:pt idx="55">
                  <c:v>1.2800000000000001E-2</c:v>
                </c:pt>
                <c:pt idx="56">
                  <c:v>1.3500000000000002E-2</c:v>
                </c:pt>
                <c:pt idx="57">
                  <c:v>1.4099999999999998E-2</c:v>
                </c:pt>
                <c:pt idx="58">
                  <c:v>1.4799999999999999E-2</c:v>
                </c:pt>
                <c:pt idx="59">
                  <c:v>1.5900000000000001E-2</c:v>
                </c:pt>
                <c:pt idx="60">
                  <c:v>1.6900000000000002E-2</c:v>
                </c:pt>
                <c:pt idx="61">
                  <c:v>1.7899999999999999E-2</c:v>
                </c:pt>
                <c:pt idx="62">
                  <c:v>1.8700000000000001E-2</c:v>
                </c:pt>
                <c:pt idx="63">
                  <c:v>1.95E-2</c:v>
                </c:pt>
                <c:pt idx="64">
                  <c:v>2.0200000000000003E-2</c:v>
                </c:pt>
                <c:pt idx="65">
                  <c:v>2.0899999999999998E-2</c:v>
                </c:pt>
                <c:pt idx="66">
                  <c:v>2.1499999999999998E-2</c:v>
                </c:pt>
                <c:pt idx="67">
                  <c:v>2.2100000000000002E-2</c:v>
                </c:pt>
                <c:pt idx="68">
                  <c:v>2.2700000000000001E-2</c:v>
                </c:pt>
                <c:pt idx="69">
                  <c:v>2.3200000000000002E-2</c:v>
                </c:pt>
                <c:pt idx="70">
                  <c:v>2.4199999999999999E-2</c:v>
                </c:pt>
                <c:pt idx="71">
                  <c:v>2.52E-2</c:v>
                </c:pt>
                <c:pt idx="72">
                  <c:v>2.6200000000000001E-2</c:v>
                </c:pt>
                <c:pt idx="73">
                  <c:v>2.7000000000000003E-2</c:v>
                </c:pt>
                <c:pt idx="74">
                  <c:v>2.7700000000000002E-2</c:v>
                </c:pt>
                <c:pt idx="75">
                  <c:v>2.8399999999999998E-2</c:v>
                </c:pt>
                <c:pt idx="76">
                  <c:v>2.9099999999999997E-2</c:v>
                </c:pt>
                <c:pt idx="77">
                  <c:v>2.9599999999999998E-2</c:v>
                </c:pt>
                <c:pt idx="78">
                  <c:v>3.0199999999999998E-2</c:v>
                </c:pt>
                <c:pt idx="79">
                  <c:v>3.1099999999999999E-2</c:v>
                </c:pt>
                <c:pt idx="80">
                  <c:v>3.2000000000000001E-2</c:v>
                </c:pt>
                <c:pt idx="81">
                  <c:v>3.2800000000000003E-2</c:v>
                </c:pt>
                <c:pt idx="82">
                  <c:v>3.3500000000000002E-2</c:v>
                </c:pt>
                <c:pt idx="83">
                  <c:v>3.4100000000000005E-2</c:v>
                </c:pt>
                <c:pt idx="84">
                  <c:v>3.4699999999999995E-2</c:v>
                </c:pt>
                <c:pt idx="85">
                  <c:v>3.5900000000000001E-2</c:v>
                </c:pt>
                <c:pt idx="86">
                  <c:v>3.6799999999999999E-2</c:v>
                </c:pt>
                <c:pt idx="87">
                  <c:v>3.7699999999999997E-2</c:v>
                </c:pt>
                <c:pt idx="88">
                  <c:v>3.85E-2</c:v>
                </c:pt>
                <c:pt idx="89">
                  <c:v>3.9100000000000003E-2</c:v>
                </c:pt>
                <c:pt idx="90">
                  <c:v>3.9800000000000002E-2</c:v>
                </c:pt>
                <c:pt idx="91">
                  <c:v>4.0300000000000002E-2</c:v>
                </c:pt>
                <c:pt idx="92">
                  <c:v>4.0899999999999999E-2</c:v>
                </c:pt>
                <c:pt idx="93">
                  <c:v>4.1299999999999996E-2</c:v>
                </c:pt>
                <c:pt idx="94">
                  <c:v>4.1799999999999997E-2</c:v>
                </c:pt>
                <c:pt idx="95">
                  <c:v>4.2200000000000001E-2</c:v>
                </c:pt>
                <c:pt idx="96">
                  <c:v>4.3099999999999999E-2</c:v>
                </c:pt>
                <c:pt idx="97">
                  <c:v>4.4200000000000003E-2</c:v>
                </c:pt>
                <c:pt idx="98">
                  <c:v>4.5200000000000004E-2</c:v>
                </c:pt>
                <c:pt idx="99">
                  <c:v>4.6100000000000002E-2</c:v>
                </c:pt>
                <c:pt idx="100">
                  <c:v>4.6899999999999997E-2</c:v>
                </c:pt>
                <c:pt idx="101">
                  <c:v>4.7599999999999996E-2</c:v>
                </c:pt>
                <c:pt idx="102">
                  <c:v>4.8299999999999996E-2</c:v>
                </c:pt>
                <c:pt idx="103">
                  <c:v>4.9000000000000002E-2</c:v>
                </c:pt>
                <c:pt idx="104">
                  <c:v>4.9599999999999998E-2</c:v>
                </c:pt>
                <c:pt idx="105">
                  <c:v>5.1400000000000001E-2</c:v>
                </c:pt>
                <c:pt idx="106">
                  <c:v>5.3000000000000005E-2</c:v>
                </c:pt>
                <c:pt idx="107">
                  <c:v>5.4500000000000007E-2</c:v>
                </c:pt>
                <c:pt idx="108">
                  <c:v>5.6000000000000008E-2</c:v>
                </c:pt>
                <c:pt idx="109">
                  <c:v>5.7399999999999993E-2</c:v>
                </c:pt>
                <c:pt idx="110">
                  <c:v>5.8799999999999998E-2</c:v>
                </c:pt>
                <c:pt idx="111">
                  <c:v>6.3299999999999995E-2</c:v>
                </c:pt>
                <c:pt idx="112">
                  <c:v>6.7500000000000004E-2</c:v>
                </c:pt>
                <c:pt idx="113">
                  <c:v>7.17E-2</c:v>
                </c:pt>
                <c:pt idx="114">
                  <c:v>7.5800000000000006E-2</c:v>
                </c:pt>
                <c:pt idx="115">
                  <c:v>7.9899999999999999E-2</c:v>
                </c:pt>
                <c:pt idx="116">
                  <c:v>8.3900000000000002E-2</c:v>
                </c:pt>
                <c:pt idx="117">
                  <c:v>8.7900000000000006E-2</c:v>
                </c:pt>
                <c:pt idx="118">
                  <c:v>9.1999999999999998E-2</c:v>
                </c:pt>
                <c:pt idx="119">
                  <c:v>9.6099999999999991E-2</c:v>
                </c:pt>
                <c:pt idx="120">
                  <c:v>0.1002</c:v>
                </c:pt>
                <c:pt idx="121">
                  <c:v>0.10440000000000001</c:v>
                </c:pt>
                <c:pt idx="122">
                  <c:v>0.11939999999999999</c:v>
                </c:pt>
                <c:pt idx="123">
                  <c:v>0.1416</c:v>
                </c:pt>
                <c:pt idx="124">
                  <c:v>0.16289999999999999</c:v>
                </c:pt>
                <c:pt idx="125">
                  <c:v>0.18380000000000002</c:v>
                </c:pt>
                <c:pt idx="126">
                  <c:v>0.20459999999999998</c:v>
                </c:pt>
                <c:pt idx="127">
                  <c:v>0.22539999999999999</c:v>
                </c:pt>
                <c:pt idx="128">
                  <c:v>0.24620000000000003</c:v>
                </c:pt>
                <c:pt idx="129">
                  <c:v>0.26719999999999999</c:v>
                </c:pt>
                <c:pt idx="130">
                  <c:v>0.28839999999999999</c:v>
                </c:pt>
                <c:pt idx="131">
                  <c:v>0.36669999999999997</c:v>
                </c:pt>
                <c:pt idx="132">
                  <c:v>0.44080000000000003</c:v>
                </c:pt>
                <c:pt idx="133">
                  <c:v>0.5131</c:v>
                </c:pt>
                <c:pt idx="134">
                  <c:v>0.58479999999999999</c:v>
                </c:pt>
                <c:pt idx="135">
                  <c:v>0.65659999999999996</c:v>
                </c:pt>
                <c:pt idx="136">
                  <c:v>0.72870000000000001</c:v>
                </c:pt>
                <c:pt idx="137">
                  <c:v>0.99399999999999999</c:v>
                </c:pt>
                <c:pt idx="138">
                  <c:v>1.24</c:v>
                </c:pt>
                <c:pt idx="139">
                  <c:v>1.48</c:v>
                </c:pt>
                <c:pt idx="140">
                  <c:v>1.72</c:v>
                </c:pt>
                <c:pt idx="141">
                  <c:v>1.95</c:v>
                </c:pt>
                <c:pt idx="142">
                  <c:v>2.19</c:v>
                </c:pt>
                <c:pt idx="143">
                  <c:v>2.44</c:v>
                </c:pt>
                <c:pt idx="144" formatCode="0.00">
                  <c:v>2.68</c:v>
                </c:pt>
                <c:pt idx="145" formatCode="0.00">
                  <c:v>2.93</c:v>
                </c:pt>
                <c:pt idx="146" formatCode="0.00">
                  <c:v>3.18</c:v>
                </c:pt>
                <c:pt idx="147" formatCode="0.00">
                  <c:v>3.43</c:v>
                </c:pt>
                <c:pt idx="148" formatCode="0.00">
                  <c:v>4.3899999999999997</c:v>
                </c:pt>
                <c:pt idx="149" formatCode="0.00">
                  <c:v>5.76</c:v>
                </c:pt>
                <c:pt idx="150" formatCode="0.00">
                  <c:v>7.06</c:v>
                </c:pt>
                <c:pt idx="151" formatCode="0.00">
                  <c:v>8.33</c:v>
                </c:pt>
                <c:pt idx="152" formatCode="0.00">
                  <c:v>9.59</c:v>
                </c:pt>
                <c:pt idx="153" formatCode="0.00">
                  <c:v>10.86</c:v>
                </c:pt>
                <c:pt idx="154" formatCode="0.00">
                  <c:v>12.13</c:v>
                </c:pt>
                <c:pt idx="155" formatCode="0.00">
                  <c:v>13.42</c:v>
                </c:pt>
                <c:pt idx="156" formatCode="0.00">
                  <c:v>14.73</c:v>
                </c:pt>
                <c:pt idx="157" formatCode="0.00">
                  <c:v>19.61</c:v>
                </c:pt>
                <c:pt idx="158" formatCode="0.00">
                  <c:v>24.21</c:v>
                </c:pt>
                <c:pt idx="159" formatCode="0.00">
                  <c:v>28.7</c:v>
                </c:pt>
                <c:pt idx="160" formatCode="0.00">
                  <c:v>33.15</c:v>
                </c:pt>
                <c:pt idx="161" formatCode="0.00">
                  <c:v>37.619999999999997</c:v>
                </c:pt>
                <c:pt idx="162" formatCode="0.00">
                  <c:v>42.12</c:v>
                </c:pt>
                <c:pt idx="163" formatCode="0.00">
                  <c:v>58.79</c:v>
                </c:pt>
                <c:pt idx="164" formatCode="0.00">
                  <c:v>74.319999999999993</c:v>
                </c:pt>
                <c:pt idx="165" formatCode="0.00">
                  <c:v>89.47</c:v>
                </c:pt>
                <c:pt idx="166" formatCode="0.00">
                  <c:v>104.55</c:v>
                </c:pt>
                <c:pt idx="167" formatCode="0.00">
                  <c:v>119.7</c:v>
                </c:pt>
                <c:pt idx="168" formatCode="0.00">
                  <c:v>135</c:v>
                </c:pt>
                <c:pt idx="169" formatCode="0.00">
                  <c:v>150.47999999999999</c:v>
                </c:pt>
                <c:pt idx="170" formatCode="0.00">
                  <c:v>166.17</c:v>
                </c:pt>
                <c:pt idx="171" formatCode="0.00">
                  <c:v>182.08</c:v>
                </c:pt>
                <c:pt idx="172" formatCode="0.00">
                  <c:v>198.21</c:v>
                </c:pt>
                <c:pt idx="173" formatCode="0.00">
                  <c:v>214.57</c:v>
                </c:pt>
                <c:pt idx="174" formatCode="0.00">
                  <c:v>276.44</c:v>
                </c:pt>
                <c:pt idx="175" formatCode="0.00">
                  <c:v>364.7</c:v>
                </c:pt>
                <c:pt idx="176" formatCode="0.00">
                  <c:v>447.85</c:v>
                </c:pt>
                <c:pt idx="177" formatCode="0.00">
                  <c:v>528.89</c:v>
                </c:pt>
                <c:pt idx="178" formatCode="0.00">
                  <c:v>609.12</c:v>
                </c:pt>
                <c:pt idx="179" formatCode="0.00">
                  <c:v>689.2</c:v>
                </c:pt>
                <c:pt idx="180" formatCode="0.00">
                  <c:v>769.47</c:v>
                </c:pt>
                <c:pt idx="181" formatCode="0.00">
                  <c:v>850.14</c:v>
                </c:pt>
                <c:pt idx="182" formatCode="0.00">
                  <c:v>931.31</c:v>
                </c:pt>
                <c:pt idx="183" formatCode="0.00">
                  <c:v>1230</c:v>
                </c:pt>
                <c:pt idx="184" formatCode="0.00">
                  <c:v>1520</c:v>
                </c:pt>
                <c:pt idx="185" formatCode="0.00">
                  <c:v>1790</c:v>
                </c:pt>
                <c:pt idx="186" formatCode="0.00">
                  <c:v>2050</c:v>
                </c:pt>
                <c:pt idx="187" formatCode="0.00">
                  <c:v>2310</c:v>
                </c:pt>
                <c:pt idx="188" formatCode="0.00">
                  <c:v>2570</c:v>
                </c:pt>
                <c:pt idx="189" formatCode="0.00">
                  <c:v>3530</c:v>
                </c:pt>
                <c:pt idx="190" formatCode="0.00">
                  <c:v>4390</c:v>
                </c:pt>
                <c:pt idx="191" formatCode="0.00">
                  <c:v>5210</c:v>
                </c:pt>
                <c:pt idx="192" formatCode="0.0">
                  <c:v>6000</c:v>
                </c:pt>
                <c:pt idx="193" formatCode="0.0">
                  <c:v>6770</c:v>
                </c:pt>
                <c:pt idx="194" formatCode="0.0">
                  <c:v>7530</c:v>
                </c:pt>
                <c:pt idx="195" formatCode="0.0">
                  <c:v>8280</c:v>
                </c:pt>
                <c:pt idx="196" formatCode="0.0">
                  <c:v>9020</c:v>
                </c:pt>
                <c:pt idx="197" formatCode="0.0">
                  <c:v>9740</c:v>
                </c:pt>
                <c:pt idx="198" formatCode="0.0">
                  <c:v>10460</c:v>
                </c:pt>
                <c:pt idx="199" formatCode="0.0">
                  <c:v>11170</c:v>
                </c:pt>
                <c:pt idx="200" formatCode="0.0">
                  <c:v>13790</c:v>
                </c:pt>
                <c:pt idx="201" formatCode="0.0">
                  <c:v>17400</c:v>
                </c:pt>
                <c:pt idx="202" formatCode="0.0">
                  <c:v>20620</c:v>
                </c:pt>
                <c:pt idx="203" formatCode="0.0">
                  <c:v>23610</c:v>
                </c:pt>
                <c:pt idx="204" formatCode="0.0">
                  <c:v>26410</c:v>
                </c:pt>
                <c:pt idx="205" formatCode="0.0">
                  <c:v>29070</c:v>
                </c:pt>
                <c:pt idx="206" formatCode="0.0">
                  <c:v>31620</c:v>
                </c:pt>
                <c:pt idx="207" formatCode="0.0">
                  <c:v>34060</c:v>
                </c:pt>
                <c:pt idx="208" formatCode="0.0">
                  <c:v>36410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AA-4263-AC82-43E55EC6A96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srim4He_Diamond!$D$20:$D$228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srim4He_Diamond!$P$20:$P$228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5.0000000000000001E-4</c:v>
                </c:pt>
                <c:pt idx="7">
                  <c:v>5.0000000000000001E-4</c:v>
                </c:pt>
                <c:pt idx="8">
                  <c:v>5.0000000000000001E-4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6.0000000000000006E-4</c:v>
                </c:pt>
                <c:pt idx="12">
                  <c:v>6.9999999999999999E-4</c:v>
                </c:pt>
                <c:pt idx="13">
                  <c:v>6.9999999999999999E-4</c:v>
                </c:pt>
                <c:pt idx="14">
                  <c:v>6.9999999999999999E-4</c:v>
                </c:pt>
                <c:pt idx="15">
                  <c:v>8.0000000000000004E-4</c:v>
                </c:pt>
                <c:pt idx="16">
                  <c:v>8.0000000000000004E-4</c:v>
                </c:pt>
                <c:pt idx="17">
                  <c:v>8.0000000000000004E-4</c:v>
                </c:pt>
                <c:pt idx="18">
                  <c:v>8.9999999999999998E-4</c:v>
                </c:pt>
                <c:pt idx="19">
                  <c:v>1E-3</c:v>
                </c:pt>
                <c:pt idx="20">
                  <c:v>1E-3</c:v>
                </c:pt>
                <c:pt idx="21">
                  <c:v>1.0999999999999998E-3</c:v>
                </c:pt>
                <c:pt idx="22">
                  <c:v>1.2000000000000001E-3</c:v>
                </c:pt>
                <c:pt idx="23">
                  <c:v>1.2000000000000001E-3</c:v>
                </c:pt>
                <c:pt idx="24">
                  <c:v>1.2999999999999999E-3</c:v>
                </c:pt>
                <c:pt idx="25">
                  <c:v>1.4E-3</c:v>
                </c:pt>
                <c:pt idx="26">
                  <c:v>1.4E-3</c:v>
                </c:pt>
                <c:pt idx="27">
                  <c:v>1.6000000000000001E-3</c:v>
                </c:pt>
                <c:pt idx="28">
                  <c:v>1.7000000000000001E-3</c:v>
                </c:pt>
                <c:pt idx="29">
                  <c:v>1.8E-3</c:v>
                </c:pt>
                <c:pt idx="30">
                  <c:v>1.9E-3</c:v>
                </c:pt>
                <c:pt idx="31">
                  <c:v>2.1000000000000003E-3</c:v>
                </c:pt>
                <c:pt idx="32">
                  <c:v>2.1999999999999997E-3</c:v>
                </c:pt>
                <c:pt idx="33">
                  <c:v>2.4000000000000002E-3</c:v>
                </c:pt>
                <c:pt idx="34">
                  <c:v>2.5999999999999999E-3</c:v>
                </c:pt>
                <c:pt idx="35">
                  <c:v>2.9000000000000002E-3</c:v>
                </c:pt>
                <c:pt idx="36">
                  <c:v>3.0999999999999999E-3</c:v>
                </c:pt>
                <c:pt idx="37">
                  <c:v>3.3E-3</c:v>
                </c:pt>
                <c:pt idx="38">
                  <c:v>3.5000000000000005E-3</c:v>
                </c:pt>
                <c:pt idx="39">
                  <c:v>3.6999999999999997E-3</c:v>
                </c:pt>
                <c:pt idx="40">
                  <c:v>3.8999999999999998E-3</c:v>
                </c:pt>
                <c:pt idx="41">
                  <c:v>4.1000000000000003E-3</c:v>
                </c:pt>
                <c:pt idx="42">
                  <c:v>4.3E-3</c:v>
                </c:pt>
                <c:pt idx="43">
                  <c:v>4.4999999999999997E-3</c:v>
                </c:pt>
                <c:pt idx="44">
                  <c:v>4.8999999999999998E-3</c:v>
                </c:pt>
                <c:pt idx="45">
                  <c:v>5.4000000000000003E-3</c:v>
                </c:pt>
                <c:pt idx="46">
                  <c:v>5.8999999999999999E-3</c:v>
                </c:pt>
                <c:pt idx="47">
                  <c:v>6.3E-3</c:v>
                </c:pt>
                <c:pt idx="48">
                  <c:v>6.8000000000000005E-3</c:v>
                </c:pt>
                <c:pt idx="49">
                  <c:v>7.1999999999999998E-3</c:v>
                </c:pt>
                <c:pt idx="50">
                  <c:v>7.6E-3</c:v>
                </c:pt>
                <c:pt idx="51">
                  <c:v>8.0000000000000002E-3</c:v>
                </c:pt>
                <c:pt idx="52">
                  <c:v>8.4000000000000012E-3</c:v>
                </c:pt>
                <c:pt idx="53">
                  <c:v>9.1999999999999998E-3</c:v>
                </c:pt>
                <c:pt idx="54">
                  <c:v>0.01</c:v>
                </c:pt>
                <c:pt idx="55">
                  <c:v>1.0699999999999999E-2</c:v>
                </c:pt>
                <c:pt idx="56">
                  <c:v>1.14E-2</c:v>
                </c:pt>
                <c:pt idx="57">
                  <c:v>1.21E-2</c:v>
                </c:pt>
                <c:pt idx="58">
                  <c:v>1.2699999999999999E-2</c:v>
                </c:pt>
                <c:pt idx="59">
                  <c:v>1.3900000000000001E-2</c:v>
                </c:pt>
                <c:pt idx="60">
                  <c:v>1.4999999999999999E-2</c:v>
                </c:pt>
                <c:pt idx="61">
                  <c:v>1.61E-2</c:v>
                </c:pt>
                <c:pt idx="62">
                  <c:v>1.7100000000000001E-2</c:v>
                </c:pt>
                <c:pt idx="63">
                  <c:v>1.7999999999999999E-2</c:v>
                </c:pt>
                <c:pt idx="64">
                  <c:v>1.89E-2</c:v>
                </c:pt>
                <c:pt idx="65">
                  <c:v>1.9700000000000002E-2</c:v>
                </c:pt>
                <c:pt idx="66">
                  <c:v>2.0499999999999997E-2</c:v>
                </c:pt>
                <c:pt idx="67">
                  <c:v>2.1299999999999999E-2</c:v>
                </c:pt>
                <c:pt idx="68">
                  <c:v>2.1999999999999999E-2</c:v>
                </c:pt>
                <c:pt idx="69">
                  <c:v>2.2700000000000001E-2</c:v>
                </c:pt>
                <c:pt idx="70">
                  <c:v>2.4E-2</c:v>
                </c:pt>
                <c:pt idx="71">
                  <c:v>2.5500000000000002E-2</c:v>
                </c:pt>
                <c:pt idx="72">
                  <c:v>2.6800000000000001E-2</c:v>
                </c:pt>
                <c:pt idx="73">
                  <c:v>2.8000000000000004E-2</c:v>
                </c:pt>
                <c:pt idx="74">
                  <c:v>2.9199999999999997E-2</c:v>
                </c:pt>
                <c:pt idx="75">
                  <c:v>3.0199999999999998E-2</c:v>
                </c:pt>
                <c:pt idx="76">
                  <c:v>3.1199999999999999E-2</c:v>
                </c:pt>
                <c:pt idx="77">
                  <c:v>3.2100000000000004E-2</c:v>
                </c:pt>
                <c:pt idx="78">
                  <c:v>3.3000000000000002E-2</c:v>
                </c:pt>
                <c:pt idx="79">
                  <c:v>3.4599999999999999E-2</c:v>
                </c:pt>
                <c:pt idx="80">
                  <c:v>3.5999999999999997E-2</c:v>
                </c:pt>
                <c:pt idx="81">
                  <c:v>3.7400000000000003E-2</c:v>
                </c:pt>
                <c:pt idx="82">
                  <c:v>3.8600000000000002E-2</c:v>
                </c:pt>
                <c:pt idx="83">
                  <c:v>3.9699999999999999E-2</c:v>
                </c:pt>
                <c:pt idx="84">
                  <c:v>4.0799999999999996E-2</c:v>
                </c:pt>
                <c:pt idx="85">
                  <c:v>4.2700000000000002E-2</c:v>
                </c:pt>
                <c:pt idx="86">
                  <c:v>4.4400000000000002E-2</c:v>
                </c:pt>
                <c:pt idx="87">
                  <c:v>4.5999999999999999E-2</c:v>
                </c:pt>
                <c:pt idx="88">
                  <c:v>4.7399999999999998E-2</c:v>
                </c:pt>
                <c:pt idx="89">
                  <c:v>4.8599999999999997E-2</c:v>
                </c:pt>
                <c:pt idx="90">
                  <c:v>4.9799999999999997E-2</c:v>
                </c:pt>
                <c:pt idx="91">
                  <c:v>5.0900000000000001E-2</c:v>
                </c:pt>
                <c:pt idx="92">
                  <c:v>5.1900000000000002E-2</c:v>
                </c:pt>
                <c:pt idx="93">
                  <c:v>5.2900000000000003E-2</c:v>
                </c:pt>
                <c:pt idx="94">
                  <c:v>5.3800000000000001E-2</c:v>
                </c:pt>
                <c:pt idx="95">
                  <c:v>5.4600000000000003E-2</c:v>
                </c:pt>
                <c:pt idx="96">
                  <c:v>5.6200000000000007E-2</c:v>
                </c:pt>
                <c:pt idx="97">
                  <c:v>5.7999999999999996E-2</c:v>
                </c:pt>
                <c:pt idx="98">
                  <c:v>5.9499999999999997E-2</c:v>
                </c:pt>
                <c:pt idx="99">
                  <c:v>6.0999999999999999E-2</c:v>
                </c:pt>
                <c:pt idx="100">
                  <c:v>6.2300000000000001E-2</c:v>
                </c:pt>
                <c:pt idx="101">
                  <c:v>6.3600000000000004E-2</c:v>
                </c:pt>
                <c:pt idx="102">
                  <c:v>6.4700000000000008E-2</c:v>
                </c:pt>
                <c:pt idx="103">
                  <c:v>6.5799999999999997E-2</c:v>
                </c:pt>
                <c:pt idx="104">
                  <c:v>6.6900000000000001E-2</c:v>
                </c:pt>
                <c:pt idx="105">
                  <c:v>6.88E-2</c:v>
                </c:pt>
                <c:pt idx="106">
                  <c:v>7.0599999999999996E-2</c:v>
                </c:pt>
                <c:pt idx="107">
                  <c:v>7.2300000000000003E-2</c:v>
                </c:pt>
                <c:pt idx="108">
                  <c:v>7.3899999999999993E-2</c:v>
                </c:pt>
                <c:pt idx="109">
                  <c:v>7.5499999999999998E-2</c:v>
                </c:pt>
                <c:pt idx="110">
                  <c:v>7.6999999999999999E-2</c:v>
                </c:pt>
                <c:pt idx="111">
                  <c:v>7.980000000000001E-2</c:v>
                </c:pt>
                <c:pt idx="112">
                  <c:v>8.2599999999999993E-2</c:v>
                </c:pt>
                <c:pt idx="113">
                  <c:v>8.5300000000000001E-2</c:v>
                </c:pt>
                <c:pt idx="114">
                  <c:v>8.7900000000000006E-2</c:v>
                </c:pt>
                <c:pt idx="115">
                  <c:v>9.06E-2</c:v>
                </c:pt>
                <c:pt idx="116">
                  <c:v>9.3200000000000005E-2</c:v>
                </c:pt>
                <c:pt idx="117">
                  <c:v>9.5899999999999999E-2</c:v>
                </c:pt>
                <c:pt idx="118">
                  <c:v>9.8599999999999993E-2</c:v>
                </c:pt>
                <c:pt idx="119">
                  <c:v>0.10129999999999999</c:v>
                </c:pt>
                <c:pt idx="120">
                  <c:v>0.10400000000000001</c:v>
                </c:pt>
                <c:pt idx="121">
                  <c:v>0.10680000000000001</c:v>
                </c:pt>
                <c:pt idx="122">
                  <c:v>0.11259999999999999</c:v>
                </c:pt>
                <c:pt idx="123">
                  <c:v>0.12010000000000001</c:v>
                </c:pt>
                <c:pt idx="124">
                  <c:v>0.128</c:v>
                </c:pt>
                <c:pt idx="125">
                  <c:v>0.13620000000000002</c:v>
                </c:pt>
                <c:pt idx="126">
                  <c:v>0.14499999999999999</c:v>
                </c:pt>
                <c:pt idx="127">
                  <c:v>0.15409999999999999</c:v>
                </c:pt>
                <c:pt idx="128">
                  <c:v>0.16370000000000001</c:v>
                </c:pt>
                <c:pt idx="129">
                  <c:v>0.17370000000000002</c:v>
                </c:pt>
                <c:pt idx="130">
                  <c:v>0.1842</c:v>
                </c:pt>
                <c:pt idx="131">
                  <c:v>0.20649999999999999</c:v>
                </c:pt>
                <c:pt idx="132">
                  <c:v>0.2306</c:v>
                </c:pt>
                <c:pt idx="133">
                  <c:v>0.25640000000000002</c:v>
                </c:pt>
                <c:pt idx="134">
                  <c:v>0.28399999999999997</c:v>
                </c:pt>
                <c:pt idx="135">
                  <c:v>0.31330000000000002</c:v>
                </c:pt>
                <c:pt idx="136">
                  <c:v>0.34420000000000001</c:v>
                </c:pt>
                <c:pt idx="137">
                  <c:v>0.41120000000000001</c:v>
                </c:pt>
                <c:pt idx="138">
                  <c:v>0.48440000000000005</c:v>
                </c:pt>
                <c:pt idx="139">
                  <c:v>0.56359999999999999</c:v>
                </c:pt>
                <c:pt idx="140">
                  <c:v>0.64880000000000004</c:v>
                </c:pt>
                <c:pt idx="141">
                  <c:v>0.73980000000000001</c:v>
                </c:pt>
                <c:pt idx="142">
                  <c:v>0.83650000000000002</c:v>
                </c:pt>
                <c:pt idx="143">
                  <c:v>0.93859999999999988</c:v>
                </c:pt>
                <c:pt idx="144">
                  <c:v>1.05</c:v>
                </c:pt>
                <c:pt idx="145">
                  <c:v>1.1599999999999999</c:v>
                </c:pt>
                <c:pt idx="146">
                  <c:v>1.28</c:v>
                </c:pt>
                <c:pt idx="147">
                  <c:v>1.4</c:v>
                </c:pt>
                <c:pt idx="148">
                  <c:v>1.66</c:v>
                </c:pt>
                <c:pt idx="149">
                  <c:v>2.02</c:v>
                </c:pt>
                <c:pt idx="150">
                  <c:v>2.4</c:v>
                </c:pt>
                <c:pt idx="151">
                  <c:v>2.82</c:v>
                </c:pt>
                <c:pt idx="152">
                  <c:v>3.27</c:v>
                </c:pt>
                <c:pt idx="153">
                  <c:v>3.74</c:v>
                </c:pt>
                <c:pt idx="154">
                  <c:v>4.24</c:v>
                </c:pt>
                <c:pt idx="155" formatCode="0.00">
                  <c:v>4.7699999999999996</c:v>
                </c:pt>
                <c:pt idx="156" formatCode="0.00">
                  <c:v>5.33</c:v>
                </c:pt>
                <c:pt idx="157" formatCode="0.00">
                  <c:v>6.53</c:v>
                </c:pt>
                <c:pt idx="158" formatCode="0.00">
                  <c:v>7.83</c:v>
                </c:pt>
                <c:pt idx="159" formatCode="0.00">
                  <c:v>9.24</c:v>
                </c:pt>
                <c:pt idx="160" formatCode="0.00">
                  <c:v>10.74</c:v>
                </c:pt>
                <c:pt idx="161" formatCode="0.00">
                  <c:v>12.35</c:v>
                </c:pt>
                <c:pt idx="162" formatCode="0.00">
                  <c:v>14.06</c:v>
                </c:pt>
                <c:pt idx="163" formatCode="0.00">
                  <c:v>17.760000000000002</c:v>
                </c:pt>
                <c:pt idx="164" formatCode="0.00">
                  <c:v>21.84</c:v>
                </c:pt>
                <c:pt idx="165" formatCode="0.00">
                  <c:v>26.28</c:v>
                </c:pt>
                <c:pt idx="166" formatCode="0.00">
                  <c:v>31.08</c:v>
                </c:pt>
                <c:pt idx="167" formatCode="0.00">
                  <c:v>36.229999999999997</c:v>
                </c:pt>
                <c:pt idx="168" formatCode="0.00">
                  <c:v>41.71</c:v>
                </c:pt>
                <c:pt idx="169" formatCode="0.00">
                  <c:v>47.53</c:v>
                </c:pt>
                <c:pt idx="170" formatCode="0.00">
                  <c:v>53.67</c:v>
                </c:pt>
                <c:pt idx="171" formatCode="0.00">
                  <c:v>60.14</c:v>
                </c:pt>
                <c:pt idx="172" formatCode="0.00">
                  <c:v>66.91</c:v>
                </c:pt>
                <c:pt idx="173" formatCode="0.00">
                  <c:v>74</c:v>
                </c:pt>
                <c:pt idx="174" formatCode="0.00">
                  <c:v>89.07</c:v>
                </c:pt>
                <c:pt idx="175" formatCode="0.00">
                  <c:v>109.55</c:v>
                </c:pt>
                <c:pt idx="176" formatCode="0.00">
                  <c:v>131.78</c:v>
                </c:pt>
                <c:pt idx="177" formatCode="0.00">
                  <c:v>155.68</c:v>
                </c:pt>
                <c:pt idx="178" formatCode="0.00">
                  <c:v>181.2</c:v>
                </c:pt>
                <c:pt idx="179" formatCode="0.00">
                  <c:v>208.28</c:v>
                </c:pt>
                <c:pt idx="180" formatCode="0.00">
                  <c:v>236.86</c:v>
                </c:pt>
                <c:pt idx="181" formatCode="0.00">
                  <c:v>266.89</c:v>
                </c:pt>
                <c:pt idx="182" formatCode="0.00">
                  <c:v>298.31</c:v>
                </c:pt>
                <c:pt idx="183" formatCode="0.00">
                  <c:v>365.2</c:v>
                </c:pt>
                <c:pt idx="184" formatCode="0.00">
                  <c:v>437.15</c:v>
                </c:pt>
                <c:pt idx="185" formatCode="0.00">
                  <c:v>513.84</c:v>
                </c:pt>
                <c:pt idx="186" formatCode="0.00">
                  <c:v>594.98</c:v>
                </c:pt>
                <c:pt idx="187" formatCode="0.00">
                  <c:v>680.3</c:v>
                </c:pt>
                <c:pt idx="188" formatCode="0.00">
                  <c:v>769.54</c:v>
                </c:pt>
                <c:pt idx="189" formatCode="0.00">
                  <c:v>958.92</c:v>
                </c:pt>
                <c:pt idx="190" formatCode="0.0">
                  <c:v>1160</c:v>
                </c:pt>
                <c:pt idx="191" formatCode="0.0">
                  <c:v>1380</c:v>
                </c:pt>
                <c:pt idx="192" formatCode="0.0">
                  <c:v>1600</c:v>
                </c:pt>
                <c:pt idx="193" formatCode="0.0">
                  <c:v>1830</c:v>
                </c:pt>
                <c:pt idx="194" formatCode="0.0">
                  <c:v>2080</c:v>
                </c:pt>
                <c:pt idx="195" formatCode="0.0">
                  <c:v>2320</c:v>
                </c:pt>
                <c:pt idx="196" formatCode="0.0">
                  <c:v>2580</c:v>
                </c:pt>
                <c:pt idx="197" formatCode="0.0">
                  <c:v>2840</c:v>
                </c:pt>
                <c:pt idx="198" formatCode="0.0">
                  <c:v>3110</c:v>
                </c:pt>
                <c:pt idx="199" formatCode="0.0">
                  <c:v>3380</c:v>
                </c:pt>
                <c:pt idx="200" formatCode="0.0">
                  <c:v>3930</c:v>
                </c:pt>
                <c:pt idx="201" formatCode="0.0">
                  <c:v>4640</c:v>
                </c:pt>
                <c:pt idx="202" formatCode="0.0">
                  <c:v>5360</c:v>
                </c:pt>
                <c:pt idx="203" formatCode="0.0">
                  <c:v>6090</c:v>
                </c:pt>
                <c:pt idx="204" formatCode="0.0">
                  <c:v>6830</c:v>
                </c:pt>
                <c:pt idx="205" formatCode="0.0">
                  <c:v>7560</c:v>
                </c:pt>
                <c:pt idx="206" formatCode="0.0">
                  <c:v>8300</c:v>
                </c:pt>
                <c:pt idx="207" formatCode="0.0">
                  <c:v>9040</c:v>
                </c:pt>
                <c:pt idx="208" formatCode="0.0">
                  <c:v>9770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AA-4263-AC82-43E55EC6A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5160"/>
        <c:axId val="474925552"/>
      </c:scatterChart>
      <c:valAx>
        <c:axId val="4749251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5552"/>
        <c:crosses val="autoZero"/>
        <c:crossBetween val="midCat"/>
        <c:majorUnit val="10"/>
      </c:valAx>
      <c:valAx>
        <c:axId val="47492555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51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srim4He_Air!$P$5</c:f>
          <c:strCache>
            <c:ptCount val="1"/>
            <c:pt idx="0">
              <c:v>srim4He_Air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srim4He_Air!$D$20:$D$228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srim4He_Air!$E$20:$E$228</c:f>
              <c:numCache>
                <c:formatCode>0.000E+00</c:formatCode>
                <c:ptCount val="209"/>
                <c:pt idx="0">
                  <c:v>2.0070000000000001E-2</c:v>
                </c:pt>
                <c:pt idx="1">
                  <c:v>2.129E-2</c:v>
                </c:pt>
                <c:pt idx="2">
                  <c:v>2.2440000000000002E-2</c:v>
                </c:pt>
                <c:pt idx="3">
                  <c:v>2.3539999999999998E-2</c:v>
                </c:pt>
                <c:pt idx="4">
                  <c:v>2.4580000000000001E-2</c:v>
                </c:pt>
                <c:pt idx="5">
                  <c:v>2.5590000000000002E-2</c:v>
                </c:pt>
                <c:pt idx="6">
                  <c:v>2.6550000000000001E-2</c:v>
                </c:pt>
                <c:pt idx="7">
                  <c:v>2.8389999999999999E-2</c:v>
                </c:pt>
                <c:pt idx="8">
                  <c:v>3.0110000000000001E-2</c:v>
                </c:pt>
                <c:pt idx="9">
                  <c:v>3.1739999999999997E-2</c:v>
                </c:pt>
                <c:pt idx="10">
                  <c:v>3.329E-2</c:v>
                </c:pt>
                <c:pt idx="11">
                  <c:v>3.4770000000000002E-2</c:v>
                </c:pt>
                <c:pt idx="12">
                  <c:v>3.619E-2</c:v>
                </c:pt>
                <c:pt idx="13">
                  <c:v>3.755E-2</c:v>
                </c:pt>
                <c:pt idx="14">
                  <c:v>3.8870000000000002E-2</c:v>
                </c:pt>
                <c:pt idx="15">
                  <c:v>4.0149999999999998E-2</c:v>
                </c:pt>
                <c:pt idx="16">
                  <c:v>4.138E-2</c:v>
                </c:pt>
                <c:pt idx="17">
                  <c:v>4.258E-2</c:v>
                </c:pt>
                <c:pt idx="18">
                  <c:v>4.4880000000000003E-2</c:v>
                </c:pt>
                <c:pt idx="19">
                  <c:v>4.761E-2</c:v>
                </c:pt>
                <c:pt idx="20">
                  <c:v>5.0180000000000002E-2</c:v>
                </c:pt>
                <c:pt idx="21">
                  <c:v>5.2630000000000003E-2</c:v>
                </c:pt>
                <c:pt idx="22">
                  <c:v>5.4969999999999998E-2</c:v>
                </c:pt>
                <c:pt idx="23">
                  <c:v>5.722E-2</c:v>
                </c:pt>
                <c:pt idx="24">
                  <c:v>5.9380000000000002E-2</c:v>
                </c:pt>
                <c:pt idx="25">
                  <c:v>6.1460000000000001E-2</c:v>
                </c:pt>
                <c:pt idx="26">
                  <c:v>6.3479999999999995E-2</c:v>
                </c:pt>
                <c:pt idx="27">
                  <c:v>6.7330000000000001E-2</c:v>
                </c:pt>
                <c:pt idx="28">
                  <c:v>7.0970000000000005E-2</c:v>
                </c:pt>
                <c:pt idx="29">
                  <c:v>7.4429999999999996E-2</c:v>
                </c:pt>
                <c:pt idx="30">
                  <c:v>7.7740000000000004E-2</c:v>
                </c:pt>
                <c:pt idx="31">
                  <c:v>8.0920000000000006E-2</c:v>
                </c:pt>
                <c:pt idx="32">
                  <c:v>8.3970000000000003E-2</c:v>
                </c:pt>
                <c:pt idx="33">
                  <c:v>8.9770000000000003E-2</c:v>
                </c:pt>
                <c:pt idx="34">
                  <c:v>9.5210000000000003E-2</c:v>
                </c:pt>
                <c:pt idx="35">
                  <c:v>0.1004</c:v>
                </c:pt>
                <c:pt idx="36">
                  <c:v>0.1053</c:v>
                </c:pt>
                <c:pt idx="37">
                  <c:v>0.1099</c:v>
                </c:pt>
                <c:pt idx="38">
                  <c:v>0.1144</c:v>
                </c:pt>
                <c:pt idx="39">
                  <c:v>0.1188</c:v>
                </c:pt>
                <c:pt idx="40">
                  <c:v>0.1229</c:v>
                </c:pt>
                <c:pt idx="41">
                  <c:v>0.127</c:v>
                </c:pt>
                <c:pt idx="42">
                  <c:v>0.13089999999999999</c:v>
                </c:pt>
                <c:pt idx="43">
                  <c:v>0.13469999999999999</c:v>
                </c:pt>
                <c:pt idx="44">
                  <c:v>0.1419</c:v>
                </c:pt>
                <c:pt idx="45">
                  <c:v>0.15049999999999999</c:v>
                </c:pt>
                <c:pt idx="46">
                  <c:v>0.15870000000000001</c:v>
                </c:pt>
                <c:pt idx="47">
                  <c:v>0.16639999999999999</c:v>
                </c:pt>
                <c:pt idx="48">
                  <c:v>0.17380000000000001</c:v>
                </c:pt>
                <c:pt idx="49">
                  <c:v>0.18090000000000001</c:v>
                </c:pt>
                <c:pt idx="50">
                  <c:v>0.18779999999999999</c:v>
                </c:pt>
                <c:pt idx="51">
                  <c:v>0.19439999999999999</c:v>
                </c:pt>
                <c:pt idx="52">
                  <c:v>0.20069999999999999</c:v>
                </c:pt>
                <c:pt idx="53">
                  <c:v>0.21290000000000001</c:v>
                </c:pt>
                <c:pt idx="54">
                  <c:v>0.22439999999999999</c:v>
                </c:pt>
                <c:pt idx="55">
                  <c:v>0.2354</c:v>
                </c:pt>
                <c:pt idx="56">
                  <c:v>0.24579999999999999</c:v>
                </c:pt>
                <c:pt idx="57">
                  <c:v>0.25590000000000002</c:v>
                </c:pt>
                <c:pt idx="58">
                  <c:v>0.26550000000000001</c:v>
                </c:pt>
                <c:pt idx="59">
                  <c:v>0.28389999999999999</c:v>
                </c:pt>
                <c:pt idx="60">
                  <c:v>0.30109999999999998</c:v>
                </c:pt>
                <c:pt idx="61">
                  <c:v>0.31730000000000003</c:v>
                </c:pt>
                <c:pt idx="62">
                  <c:v>0.33279999999999998</c:v>
                </c:pt>
                <c:pt idx="63">
                  <c:v>0.34760000000000002</c:v>
                </c:pt>
                <c:pt idx="64">
                  <c:v>0.36180000000000001</c:v>
                </c:pt>
                <c:pt idx="65">
                  <c:v>0.37540000000000001</c:v>
                </c:pt>
                <c:pt idx="66">
                  <c:v>0.3886</c:v>
                </c:pt>
                <c:pt idx="67">
                  <c:v>0.40139999999999998</c:v>
                </c:pt>
                <c:pt idx="68">
                  <c:v>0.41370000000000001</c:v>
                </c:pt>
                <c:pt idx="69">
                  <c:v>0.42570000000000002</c:v>
                </c:pt>
                <c:pt idx="70">
                  <c:v>0.44869999999999999</c:v>
                </c:pt>
                <c:pt idx="71">
                  <c:v>0.47589999999999999</c:v>
                </c:pt>
                <c:pt idx="72">
                  <c:v>0.50170000000000003</c:v>
                </c:pt>
                <c:pt idx="73">
                  <c:v>0.5262</c:v>
                </c:pt>
                <c:pt idx="74">
                  <c:v>0.54959999999999998</c:v>
                </c:pt>
                <c:pt idx="75">
                  <c:v>0.57199999999999995</c:v>
                </c:pt>
                <c:pt idx="76">
                  <c:v>0.59360000000000002</c:v>
                </c:pt>
                <c:pt idx="77">
                  <c:v>0.61439999999999995</c:v>
                </c:pt>
                <c:pt idx="78">
                  <c:v>0.63460000000000005</c:v>
                </c:pt>
                <c:pt idx="79">
                  <c:v>0.67300000000000004</c:v>
                </c:pt>
                <c:pt idx="80">
                  <c:v>0.70930000000000004</c:v>
                </c:pt>
                <c:pt idx="81">
                  <c:v>0.74380000000000002</c:v>
                </c:pt>
                <c:pt idx="82">
                  <c:v>0.77680000000000005</c:v>
                </c:pt>
                <c:pt idx="83">
                  <c:v>0.80830000000000002</c:v>
                </c:pt>
                <c:pt idx="84">
                  <c:v>0.83860000000000001</c:v>
                </c:pt>
                <c:pt idx="85">
                  <c:v>0.89580000000000004</c:v>
                </c:pt>
                <c:pt idx="86">
                  <c:v>0.94930000000000003</c:v>
                </c:pt>
                <c:pt idx="87">
                  <c:v>0.99950000000000006</c:v>
                </c:pt>
                <c:pt idx="88">
                  <c:v>1.0469999999999999</c:v>
                </c:pt>
                <c:pt idx="89">
                  <c:v>1.0920000000000001</c:v>
                </c:pt>
                <c:pt idx="90">
                  <c:v>1.1339999999999999</c:v>
                </c:pt>
                <c:pt idx="91">
                  <c:v>1.175</c:v>
                </c:pt>
                <c:pt idx="92">
                  <c:v>1.214</c:v>
                </c:pt>
                <c:pt idx="93">
                  <c:v>1.2509999999999999</c:v>
                </c:pt>
                <c:pt idx="94">
                  <c:v>1.2869999999999999</c:v>
                </c:pt>
                <c:pt idx="95">
                  <c:v>1.321</c:v>
                </c:pt>
                <c:pt idx="96">
                  <c:v>1.385</c:v>
                </c:pt>
                <c:pt idx="97">
                  <c:v>1.4590000000000001</c:v>
                </c:pt>
                <c:pt idx="98">
                  <c:v>1.526</c:v>
                </c:pt>
                <c:pt idx="99">
                  <c:v>1.587</c:v>
                </c:pt>
                <c:pt idx="100">
                  <c:v>1.6419999999999999</c:v>
                </c:pt>
                <c:pt idx="101">
                  <c:v>1.6919999999999999</c:v>
                </c:pt>
                <c:pt idx="102">
                  <c:v>1.7370000000000001</c:v>
                </c:pt>
                <c:pt idx="103">
                  <c:v>1.7769999999999999</c:v>
                </c:pt>
                <c:pt idx="104">
                  <c:v>1.8129999999999999</c:v>
                </c:pt>
                <c:pt idx="105">
                  <c:v>1.8720000000000001</c:v>
                </c:pt>
                <c:pt idx="106">
                  <c:v>1.917</c:v>
                </c:pt>
                <c:pt idx="107">
                  <c:v>1.95</c:v>
                </c:pt>
                <c:pt idx="108">
                  <c:v>1.9710000000000001</c:v>
                </c:pt>
                <c:pt idx="109">
                  <c:v>1.982</c:v>
                </c:pt>
                <c:pt idx="110">
                  <c:v>1.9850000000000001</c:v>
                </c:pt>
                <c:pt idx="111">
                  <c:v>1.972</c:v>
                </c:pt>
                <c:pt idx="112">
                  <c:v>1.9379999999999999</c:v>
                </c:pt>
                <c:pt idx="113">
                  <c:v>1.893</c:v>
                </c:pt>
                <c:pt idx="114">
                  <c:v>1.84</c:v>
                </c:pt>
                <c:pt idx="115">
                  <c:v>1.7829999999999999</c:v>
                </c:pt>
                <c:pt idx="116">
                  <c:v>1.726</c:v>
                </c:pt>
                <c:pt idx="117">
                  <c:v>1.669</c:v>
                </c:pt>
                <c:pt idx="118">
                  <c:v>1.6140000000000001</c:v>
                </c:pt>
                <c:pt idx="119">
                  <c:v>1.5620000000000001</c:v>
                </c:pt>
                <c:pt idx="120">
                  <c:v>1.512</c:v>
                </c:pt>
                <c:pt idx="121">
                  <c:v>1.466</c:v>
                </c:pt>
                <c:pt idx="122">
                  <c:v>1.38</c:v>
                </c:pt>
                <c:pt idx="123">
                  <c:v>1.2869999999999999</c:v>
                </c:pt>
                <c:pt idx="124">
                  <c:v>1.2070000000000001</c:v>
                </c:pt>
                <c:pt idx="125">
                  <c:v>1.1379999999999999</c:v>
                </c:pt>
                <c:pt idx="126">
                  <c:v>1.077</c:v>
                </c:pt>
                <c:pt idx="127">
                  <c:v>1.024</c:v>
                </c:pt>
                <c:pt idx="128">
                  <c:v>0.97570000000000001</c:v>
                </c:pt>
                <c:pt idx="129">
                  <c:v>0.93269999999999997</c:v>
                </c:pt>
                <c:pt idx="130">
                  <c:v>0.89380000000000004</c:v>
                </c:pt>
                <c:pt idx="131">
                  <c:v>0.82579999999999998</c:v>
                </c:pt>
                <c:pt idx="132">
                  <c:v>0.76829999999999998</c:v>
                </c:pt>
                <c:pt idx="133">
                  <c:v>0.71889999999999998</c:v>
                </c:pt>
                <c:pt idx="134">
                  <c:v>0.67579999999999996</c:v>
                </c:pt>
                <c:pt idx="135">
                  <c:v>0.63790000000000002</c:v>
                </c:pt>
                <c:pt idx="136">
                  <c:v>0.60419999999999996</c:v>
                </c:pt>
                <c:pt idx="137">
                  <c:v>0.54690000000000005</c:v>
                </c:pt>
                <c:pt idx="138">
                  <c:v>0.50529999999999997</c:v>
                </c:pt>
                <c:pt idx="139">
                  <c:v>0.46629999999999999</c:v>
                </c:pt>
                <c:pt idx="140">
                  <c:v>0.43480000000000002</c:v>
                </c:pt>
                <c:pt idx="141">
                  <c:v>0.40760000000000002</c:v>
                </c:pt>
                <c:pt idx="142">
                  <c:v>0.38400000000000001</c:v>
                </c:pt>
                <c:pt idx="143">
                  <c:v>0.36320000000000002</c:v>
                </c:pt>
                <c:pt idx="144">
                  <c:v>0.34470000000000001</c:v>
                </c:pt>
                <c:pt idx="145">
                  <c:v>0.32819999999999999</c:v>
                </c:pt>
                <c:pt idx="146">
                  <c:v>0.31340000000000001</c:v>
                </c:pt>
                <c:pt idx="147">
                  <c:v>0.2999</c:v>
                </c:pt>
                <c:pt idx="148">
                  <c:v>0.27650000000000002</c:v>
                </c:pt>
                <c:pt idx="149">
                  <c:v>0.25240000000000001</c:v>
                </c:pt>
                <c:pt idx="150">
                  <c:v>0.2324</c:v>
                </c:pt>
                <c:pt idx="151">
                  <c:v>0.21560000000000001</c:v>
                </c:pt>
                <c:pt idx="152">
                  <c:v>0.20130000000000001</c:v>
                </c:pt>
                <c:pt idx="153">
                  <c:v>0.18890000000000001</c:v>
                </c:pt>
                <c:pt idx="154">
                  <c:v>0.17810000000000001</c:v>
                </c:pt>
                <c:pt idx="155">
                  <c:v>0.1686</c:v>
                </c:pt>
                <c:pt idx="156">
                  <c:v>0.16009999999999999</c:v>
                </c:pt>
                <c:pt idx="157">
                  <c:v>0.1457</c:v>
                </c:pt>
                <c:pt idx="158">
                  <c:v>0.1338</c:v>
                </c:pt>
                <c:pt idx="159">
                  <c:v>0.1239</c:v>
                </c:pt>
                <c:pt idx="160">
                  <c:v>0.11550000000000001</c:v>
                </c:pt>
                <c:pt idx="161">
                  <c:v>0.10829999999999999</c:v>
                </c:pt>
                <c:pt idx="162">
                  <c:v>0.10199999999999999</c:v>
                </c:pt>
                <c:pt idx="163">
                  <c:v>9.1490000000000002E-2</c:v>
                </c:pt>
                <c:pt idx="164">
                  <c:v>8.3159999999999998E-2</c:v>
                </c:pt>
                <c:pt idx="165">
                  <c:v>7.6350000000000001E-2</c:v>
                </c:pt>
                <c:pt idx="166">
                  <c:v>7.0680000000000007E-2</c:v>
                </c:pt>
                <c:pt idx="167">
                  <c:v>6.5879999999999994E-2</c:v>
                </c:pt>
                <c:pt idx="168">
                  <c:v>6.1749999999999999E-2</c:v>
                </c:pt>
                <c:pt idx="169">
                  <c:v>5.8169999999999999E-2</c:v>
                </c:pt>
                <c:pt idx="170">
                  <c:v>5.5030000000000003E-2</c:v>
                </c:pt>
                <c:pt idx="171">
                  <c:v>5.2260000000000001E-2</c:v>
                </c:pt>
                <c:pt idx="172">
                  <c:v>4.9779999999999998E-2</c:v>
                </c:pt>
                <c:pt idx="173">
                  <c:v>4.7559999999999998E-2</c:v>
                </c:pt>
                <c:pt idx="174">
                  <c:v>4.3740000000000001E-2</c:v>
                </c:pt>
                <c:pt idx="175">
                  <c:v>3.9849999999999997E-2</c:v>
                </c:pt>
                <c:pt idx="176">
                  <c:v>3.669E-2</c:v>
                </c:pt>
                <c:pt idx="177">
                  <c:v>3.4070000000000003E-2</c:v>
                </c:pt>
                <c:pt idx="178">
                  <c:v>3.1859999999999999E-2</c:v>
                </c:pt>
                <c:pt idx="179">
                  <c:v>2.997E-2</c:v>
                </c:pt>
                <c:pt idx="180">
                  <c:v>2.8330000000000001E-2</c:v>
                </c:pt>
                <c:pt idx="181">
                  <c:v>2.69E-2</c:v>
                </c:pt>
                <c:pt idx="182">
                  <c:v>2.564E-2</c:v>
                </c:pt>
                <c:pt idx="183">
                  <c:v>2.351E-2</c:v>
                </c:pt>
                <c:pt idx="184">
                  <c:v>2.179E-2</c:v>
                </c:pt>
                <c:pt idx="185">
                  <c:v>2.036E-2</c:v>
                </c:pt>
                <c:pt idx="186">
                  <c:v>1.916E-2</c:v>
                </c:pt>
                <c:pt idx="187">
                  <c:v>1.814E-2</c:v>
                </c:pt>
                <c:pt idx="188">
                  <c:v>1.7260000000000001E-2</c:v>
                </c:pt>
                <c:pt idx="189">
                  <c:v>1.5820000000000001E-2</c:v>
                </c:pt>
                <c:pt idx="190">
                  <c:v>1.469E-2</c:v>
                </c:pt>
                <c:pt idx="191">
                  <c:v>1.3780000000000001E-2</c:v>
                </c:pt>
                <c:pt idx="192">
                  <c:v>1.303E-2</c:v>
                </c:pt>
                <c:pt idx="193">
                  <c:v>1.2409999999999999E-2</c:v>
                </c:pt>
                <c:pt idx="194">
                  <c:v>1.188E-2</c:v>
                </c:pt>
                <c:pt idx="195">
                  <c:v>1.1429999999999999E-2</c:v>
                </c:pt>
                <c:pt idx="196">
                  <c:v>1.1039999999999999E-2</c:v>
                </c:pt>
                <c:pt idx="197">
                  <c:v>1.0699999999999999E-2</c:v>
                </c:pt>
                <c:pt idx="198">
                  <c:v>1.04E-2</c:v>
                </c:pt>
                <c:pt idx="199">
                  <c:v>1.013E-2</c:v>
                </c:pt>
                <c:pt idx="200">
                  <c:v>9.6860000000000002E-3</c:v>
                </c:pt>
                <c:pt idx="201">
                  <c:v>9.2460000000000007E-3</c:v>
                </c:pt>
                <c:pt idx="202">
                  <c:v>8.8999999999999999E-3</c:v>
                </c:pt>
                <c:pt idx="203">
                  <c:v>8.6239999999999997E-3</c:v>
                </c:pt>
                <c:pt idx="204">
                  <c:v>8.3999999999999995E-3</c:v>
                </c:pt>
                <c:pt idx="205">
                  <c:v>8.2170000000000003E-3</c:v>
                </c:pt>
                <c:pt idx="206">
                  <c:v>8.064E-3</c:v>
                </c:pt>
                <c:pt idx="207">
                  <c:v>7.9369999999999996E-3</c:v>
                </c:pt>
                <c:pt idx="208">
                  <c:v>7.8300000000000002E-3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srim4He_Air!$D$20:$D$228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srim4He_Air!$F$20:$F$228</c:f>
              <c:numCache>
                <c:formatCode>0.000E+00</c:formatCode>
                <c:ptCount val="209"/>
                <c:pt idx="0">
                  <c:v>9.1090000000000004E-2</c:v>
                </c:pt>
                <c:pt idx="1">
                  <c:v>9.4420000000000004E-2</c:v>
                </c:pt>
                <c:pt idx="2">
                  <c:v>9.7390000000000004E-2</c:v>
                </c:pt>
                <c:pt idx="3">
                  <c:v>0.10009999999999999</c:v>
                </c:pt>
                <c:pt idx="4">
                  <c:v>0.10249999999999999</c:v>
                </c:pt>
                <c:pt idx="5">
                  <c:v>0.1047</c:v>
                </c:pt>
                <c:pt idx="6">
                  <c:v>0.1067</c:v>
                </c:pt>
                <c:pt idx="7">
                  <c:v>0.1103</c:v>
                </c:pt>
                <c:pt idx="8">
                  <c:v>0.1135</c:v>
                </c:pt>
                <c:pt idx="9">
                  <c:v>0.1162</c:v>
                </c:pt>
                <c:pt idx="10">
                  <c:v>0.11849999999999999</c:v>
                </c:pt>
                <c:pt idx="11">
                  <c:v>0.1207</c:v>
                </c:pt>
                <c:pt idx="12">
                  <c:v>0.1225</c:v>
                </c:pt>
                <c:pt idx="13">
                  <c:v>0.1242</c:v>
                </c:pt>
                <c:pt idx="14">
                  <c:v>0.1258</c:v>
                </c:pt>
                <c:pt idx="15">
                  <c:v>0.12709999999999999</c:v>
                </c:pt>
                <c:pt idx="16">
                  <c:v>0.12839999999999999</c:v>
                </c:pt>
                <c:pt idx="17">
                  <c:v>0.1295</c:v>
                </c:pt>
                <c:pt idx="18">
                  <c:v>0.13150000000000001</c:v>
                </c:pt>
                <c:pt idx="19">
                  <c:v>0.13350000000000001</c:v>
                </c:pt>
                <c:pt idx="20">
                  <c:v>0.1351</c:v>
                </c:pt>
                <c:pt idx="21">
                  <c:v>0.13639999999999999</c:v>
                </c:pt>
                <c:pt idx="22">
                  <c:v>0.13750000000000001</c:v>
                </c:pt>
                <c:pt idx="23">
                  <c:v>0.13830000000000001</c:v>
                </c:pt>
                <c:pt idx="24">
                  <c:v>0.13900000000000001</c:v>
                </c:pt>
                <c:pt idx="25">
                  <c:v>0.13950000000000001</c:v>
                </c:pt>
                <c:pt idx="26">
                  <c:v>0.1399</c:v>
                </c:pt>
                <c:pt idx="27">
                  <c:v>0.1404</c:v>
                </c:pt>
                <c:pt idx="28">
                  <c:v>0.1406</c:v>
                </c:pt>
                <c:pt idx="29">
                  <c:v>0.14050000000000001</c:v>
                </c:pt>
                <c:pt idx="30">
                  <c:v>0.14030000000000001</c:v>
                </c:pt>
                <c:pt idx="31">
                  <c:v>0.1399</c:v>
                </c:pt>
                <c:pt idx="32">
                  <c:v>0.1394</c:v>
                </c:pt>
                <c:pt idx="33">
                  <c:v>0.1381</c:v>
                </c:pt>
                <c:pt idx="34">
                  <c:v>0.13669999999999999</c:v>
                </c:pt>
                <c:pt idx="35">
                  <c:v>0.1351</c:v>
                </c:pt>
                <c:pt idx="36">
                  <c:v>0.13339999999999999</c:v>
                </c:pt>
                <c:pt idx="37">
                  <c:v>0.13170000000000001</c:v>
                </c:pt>
                <c:pt idx="38">
                  <c:v>0.13</c:v>
                </c:pt>
                <c:pt idx="39">
                  <c:v>0.12820000000000001</c:v>
                </c:pt>
                <c:pt idx="40">
                  <c:v>0.1265</c:v>
                </c:pt>
                <c:pt idx="41">
                  <c:v>0.12479999999999999</c:v>
                </c:pt>
                <c:pt idx="42">
                  <c:v>0.1232</c:v>
                </c:pt>
                <c:pt idx="43">
                  <c:v>0.1215</c:v>
                </c:pt>
                <c:pt idx="44">
                  <c:v>0.11840000000000001</c:v>
                </c:pt>
                <c:pt idx="45">
                  <c:v>0.1147</c:v>
                </c:pt>
                <c:pt idx="46">
                  <c:v>0.11119999999999999</c:v>
                </c:pt>
                <c:pt idx="47">
                  <c:v>0.1079</c:v>
                </c:pt>
                <c:pt idx="48">
                  <c:v>0.1048</c:v>
                </c:pt>
                <c:pt idx="49">
                  <c:v>0.1019</c:v>
                </c:pt>
                <c:pt idx="50">
                  <c:v>9.9220000000000003E-2</c:v>
                </c:pt>
                <c:pt idx="51">
                  <c:v>9.6670000000000006E-2</c:v>
                </c:pt>
                <c:pt idx="52">
                  <c:v>9.4270000000000007E-2</c:v>
                </c:pt>
                <c:pt idx="53">
                  <c:v>8.9870000000000005E-2</c:v>
                </c:pt>
                <c:pt idx="54">
                  <c:v>8.5919999999999996E-2</c:v>
                </c:pt>
                <c:pt idx="55">
                  <c:v>8.2360000000000003E-2</c:v>
                </c:pt>
                <c:pt idx="56">
                  <c:v>7.9130000000000006E-2</c:v>
                </c:pt>
                <c:pt idx="57">
                  <c:v>7.6189999999999994E-2</c:v>
                </c:pt>
                <c:pt idx="58">
                  <c:v>7.349E-2</c:v>
                </c:pt>
                <c:pt idx="59">
                  <c:v>6.8720000000000003E-2</c:v>
                </c:pt>
                <c:pt idx="60">
                  <c:v>6.4630000000000007E-2</c:v>
                </c:pt>
                <c:pt idx="61">
                  <c:v>6.1060000000000003E-2</c:v>
                </c:pt>
                <c:pt idx="62">
                  <c:v>5.7930000000000002E-2</c:v>
                </c:pt>
                <c:pt idx="63">
                  <c:v>5.5160000000000001E-2</c:v>
                </c:pt>
                <c:pt idx="64">
                  <c:v>5.2670000000000002E-2</c:v>
                </c:pt>
                <c:pt idx="65">
                  <c:v>5.0439999999999999E-2</c:v>
                </c:pt>
                <c:pt idx="66">
                  <c:v>4.8410000000000002E-2</c:v>
                </c:pt>
                <c:pt idx="67">
                  <c:v>4.6559999999999997E-2</c:v>
                </c:pt>
                <c:pt idx="68">
                  <c:v>4.487E-2</c:v>
                </c:pt>
                <c:pt idx="69">
                  <c:v>4.3319999999999997E-2</c:v>
                </c:pt>
                <c:pt idx="70">
                  <c:v>4.0559999999999999E-2</c:v>
                </c:pt>
                <c:pt idx="71">
                  <c:v>3.7620000000000001E-2</c:v>
                </c:pt>
                <c:pt idx="72">
                  <c:v>3.5139999999999998E-2</c:v>
                </c:pt>
                <c:pt idx="73">
                  <c:v>3.3000000000000002E-2</c:v>
                </c:pt>
                <c:pt idx="74">
                  <c:v>3.1130000000000001E-2</c:v>
                </c:pt>
                <c:pt idx="75">
                  <c:v>2.9499999999999998E-2</c:v>
                </c:pt>
                <c:pt idx="76">
                  <c:v>2.8039999999999999E-2</c:v>
                </c:pt>
                <c:pt idx="77">
                  <c:v>2.674E-2</c:v>
                </c:pt>
                <c:pt idx="78">
                  <c:v>2.5569999999999999E-2</c:v>
                </c:pt>
                <c:pt idx="79">
                  <c:v>2.3550000000000001E-2</c:v>
                </c:pt>
                <c:pt idx="80">
                  <c:v>2.1850000000000001E-2</c:v>
                </c:pt>
                <c:pt idx="81">
                  <c:v>2.0410000000000001E-2</c:v>
                </c:pt>
                <c:pt idx="82">
                  <c:v>1.916E-2</c:v>
                </c:pt>
                <c:pt idx="83">
                  <c:v>1.8069999999999999E-2</c:v>
                </c:pt>
                <c:pt idx="84">
                  <c:v>1.712E-2</c:v>
                </c:pt>
                <c:pt idx="85">
                  <c:v>1.5509999999999999E-2</c:v>
                </c:pt>
                <c:pt idx="86">
                  <c:v>1.4200000000000001E-2</c:v>
                </c:pt>
                <c:pt idx="87">
                  <c:v>1.311E-2</c:v>
                </c:pt>
                <c:pt idx="88">
                  <c:v>1.2189999999999999E-2</c:v>
                </c:pt>
                <c:pt idx="89">
                  <c:v>1.141E-2</c:v>
                </c:pt>
                <c:pt idx="90">
                  <c:v>1.073E-2</c:v>
                </c:pt>
                <c:pt idx="91">
                  <c:v>1.013E-2</c:v>
                </c:pt>
                <c:pt idx="92">
                  <c:v>9.5999999999999992E-3</c:v>
                </c:pt>
                <c:pt idx="93">
                  <c:v>9.1280000000000007E-3</c:v>
                </c:pt>
                <c:pt idx="94">
                  <c:v>8.7049999999999992E-3</c:v>
                </c:pt>
                <c:pt idx="95">
                  <c:v>8.3230000000000005E-3</c:v>
                </c:pt>
                <c:pt idx="96">
                  <c:v>7.6579999999999999E-3</c:v>
                </c:pt>
                <c:pt idx="97">
                  <c:v>6.9740000000000002E-3</c:v>
                </c:pt>
                <c:pt idx="98">
                  <c:v>6.411E-3</c:v>
                </c:pt>
                <c:pt idx="99">
                  <c:v>5.9389999999999998E-3</c:v>
                </c:pt>
                <c:pt idx="100">
                  <c:v>5.5360000000000001E-3</c:v>
                </c:pt>
                <c:pt idx="101">
                  <c:v>5.189E-3</c:v>
                </c:pt>
                <c:pt idx="102">
                  <c:v>4.8859999999999997E-3</c:v>
                </c:pt>
                <c:pt idx="103">
                  <c:v>4.6189999999999998E-3</c:v>
                </c:pt>
                <c:pt idx="104">
                  <c:v>4.3819999999999996E-3</c:v>
                </c:pt>
                <c:pt idx="105">
                  <c:v>3.9779999999999998E-3</c:v>
                </c:pt>
                <c:pt idx="106">
                  <c:v>3.6480000000000002E-3</c:v>
                </c:pt>
                <c:pt idx="107">
                  <c:v>3.3709999999999999E-3</c:v>
                </c:pt>
                <c:pt idx="108">
                  <c:v>3.137E-3</c:v>
                </c:pt>
                <c:pt idx="109">
                  <c:v>2.934E-3</c:v>
                </c:pt>
                <c:pt idx="110">
                  <c:v>2.7590000000000002E-3</c:v>
                </c:pt>
                <c:pt idx="111">
                  <c:v>2.467E-3</c:v>
                </c:pt>
                <c:pt idx="112">
                  <c:v>2.2339999999999999E-3</c:v>
                </c:pt>
                <c:pt idx="113">
                  <c:v>2.0449999999999999E-3</c:v>
                </c:pt>
                <c:pt idx="114">
                  <c:v>1.8860000000000001E-3</c:v>
                </c:pt>
                <c:pt idx="115">
                  <c:v>1.7520000000000001E-3</c:v>
                </c:pt>
                <c:pt idx="116">
                  <c:v>1.637E-3</c:v>
                </c:pt>
                <c:pt idx="117">
                  <c:v>1.537E-3</c:v>
                </c:pt>
                <c:pt idx="118">
                  <c:v>1.449E-3</c:v>
                </c:pt>
                <c:pt idx="119">
                  <c:v>1.371E-3</c:v>
                </c:pt>
                <c:pt idx="120">
                  <c:v>1.302E-3</c:v>
                </c:pt>
                <c:pt idx="121">
                  <c:v>1.24E-3</c:v>
                </c:pt>
                <c:pt idx="122">
                  <c:v>1.132E-3</c:v>
                </c:pt>
                <c:pt idx="123">
                  <c:v>1.023E-3</c:v>
                </c:pt>
                <c:pt idx="124">
                  <c:v>9.3420000000000005E-4</c:v>
                </c:pt>
                <c:pt idx="125">
                  <c:v>8.6019999999999998E-4</c:v>
                </c:pt>
                <c:pt idx="126">
                  <c:v>7.9770000000000004E-4</c:v>
                </c:pt>
                <c:pt idx="127">
                  <c:v>7.4419999999999998E-4</c:v>
                </c:pt>
                <c:pt idx="128">
                  <c:v>6.9769999999999999E-4</c:v>
                </c:pt>
                <c:pt idx="129">
                  <c:v>6.5700000000000003E-4</c:v>
                </c:pt>
                <c:pt idx="130">
                  <c:v>6.2109999999999997E-4</c:v>
                </c:pt>
                <c:pt idx="131">
                  <c:v>5.6030000000000001E-4</c:v>
                </c:pt>
                <c:pt idx="132">
                  <c:v>5.1099999999999995E-4</c:v>
                </c:pt>
                <c:pt idx="133">
                  <c:v>4.6999999999999999E-4</c:v>
                </c:pt>
                <c:pt idx="134">
                  <c:v>4.3540000000000001E-4</c:v>
                </c:pt>
                <c:pt idx="135">
                  <c:v>4.058E-4</c:v>
                </c:pt>
                <c:pt idx="136">
                  <c:v>3.8020000000000003E-4</c:v>
                </c:pt>
                <c:pt idx="137">
                  <c:v>3.3789999999999997E-4</c:v>
                </c:pt>
                <c:pt idx="138">
                  <c:v>3.0449999999999997E-4</c:v>
                </c:pt>
                <c:pt idx="139">
                  <c:v>2.7740000000000002E-4</c:v>
                </c:pt>
                <c:pt idx="140">
                  <c:v>2.5490000000000002E-4</c:v>
                </c:pt>
                <c:pt idx="141">
                  <c:v>2.3589999999999999E-4</c:v>
                </c:pt>
                <c:pt idx="142">
                  <c:v>2.197E-4</c:v>
                </c:pt>
                <c:pt idx="143">
                  <c:v>2.0570000000000001E-4</c:v>
                </c:pt>
                <c:pt idx="144">
                  <c:v>1.9340000000000001E-4</c:v>
                </c:pt>
                <c:pt idx="145">
                  <c:v>1.8259999999999999E-4</c:v>
                </c:pt>
                <c:pt idx="146">
                  <c:v>1.73E-4</c:v>
                </c:pt>
                <c:pt idx="147">
                  <c:v>1.6440000000000001E-4</c:v>
                </c:pt>
                <c:pt idx="148">
                  <c:v>1.496E-4</c:v>
                </c:pt>
                <c:pt idx="149">
                  <c:v>1.3459999999999999E-4</c:v>
                </c:pt>
                <c:pt idx="150">
                  <c:v>1.225E-4</c:v>
                </c:pt>
                <c:pt idx="151">
                  <c:v>1.125E-4</c:v>
                </c:pt>
                <c:pt idx="152">
                  <c:v>1.0399999999999999E-4</c:v>
                </c:pt>
                <c:pt idx="153">
                  <c:v>9.6769999999999997E-5</c:v>
                </c:pt>
                <c:pt idx="154">
                  <c:v>9.0530000000000002E-5</c:v>
                </c:pt>
                <c:pt idx="155">
                  <c:v>8.5069999999999997E-5</c:v>
                </c:pt>
                <c:pt idx="156">
                  <c:v>8.0259999999999994E-5</c:v>
                </c:pt>
                <c:pt idx="157">
                  <c:v>7.2169999999999995E-5</c:v>
                </c:pt>
                <c:pt idx="158">
                  <c:v>6.5610000000000004E-5</c:v>
                </c:pt>
                <c:pt idx="159">
                  <c:v>6.0189999999999998E-5</c:v>
                </c:pt>
                <c:pt idx="160">
                  <c:v>5.5630000000000001E-5</c:v>
                </c:pt>
                <c:pt idx="161">
                  <c:v>5.1740000000000003E-5</c:v>
                </c:pt>
                <c:pt idx="162">
                  <c:v>4.8380000000000001E-5</c:v>
                </c:pt>
                <c:pt idx="163">
                  <c:v>4.2849999999999998E-5</c:v>
                </c:pt>
                <c:pt idx="164">
                  <c:v>3.8500000000000001E-5</c:v>
                </c:pt>
                <c:pt idx="165">
                  <c:v>3.4980000000000001E-5</c:v>
                </c:pt>
                <c:pt idx="166">
                  <c:v>3.2079999999999998E-5</c:v>
                </c:pt>
                <c:pt idx="167">
                  <c:v>2.9629999999999999E-5</c:v>
                </c:pt>
                <c:pt idx="168">
                  <c:v>2.7540000000000001E-5</c:v>
                </c:pt>
                <c:pt idx="169">
                  <c:v>2.5740000000000001E-5</c:v>
                </c:pt>
                <c:pt idx="170">
                  <c:v>2.4170000000000001E-5</c:v>
                </c:pt>
                <c:pt idx="171">
                  <c:v>2.279E-5</c:v>
                </c:pt>
                <c:pt idx="172">
                  <c:v>2.156E-5</c:v>
                </c:pt>
                <c:pt idx="173">
                  <c:v>2.0460000000000001E-5</c:v>
                </c:pt>
                <c:pt idx="174">
                  <c:v>1.8580000000000002E-5</c:v>
                </c:pt>
                <c:pt idx="175">
                  <c:v>1.668E-5</c:v>
                </c:pt>
                <c:pt idx="176">
                  <c:v>1.5140000000000001E-5</c:v>
                </c:pt>
                <c:pt idx="177">
                  <c:v>1.3879999999999999E-5</c:v>
                </c:pt>
                <c:pt idx="178">
                  <c:v>1.2809999999999999E-5</c:v>
                </c:pt>
                <c:pt idx="179">
                  <c:v>1.19E-5</c:v>
                </c:pt>
                <c:pt idx="180">
                  <c:v>1.112E-5</c:v>
                </c:pt>
                <c:pt idx="181">
                  <c:v>1.043E-5</c:v>
                </c:pt>
                <c:pt idx="182">
                  <c:v>9.8330000000000006E-6</c:v>
                </c:pt>
                <c:pt idx="183">
                  <c:v>8.8230000000000001E-6</c:v>
                </c:pt>
                <c:pt idx="184">
                  <c:v>8.0069999999999997E-6</c:v>
                </c:pt>
                <c:pt idx="185">
                  <c:v>7.3329999999999999E-6</c:v>
                </c:pt>
                <c:pt idx="186">
                  <c:v>6.7669999999999998E-6</c:v>
                </c:pt>
                <c:pt idx="187">
                  <c:v>6.285E-6</c:v>
                </c:pt>
                <c:pt idx="188">
                  <c:v>5.8699999999999997E-6</c:v>
                </c:pt>
                <c:pt idx="189">
                  <c:v>5.1880000000000001E-6</c:v>
                </c:pt>
                <c:pt idx="190">
                  <c:v>4.6530000000000002E-6</c:v>
                </c:pt>
                <c:pt idx="191">
                  <c:v>4.2209999999999999E-6</c:v>
                </c:pt>
                <c:pt idx="192">
                  <c:v>3.8639999999999998E-6</c:v>
                </c:pt>
                <c:pt idx="193">
                  <c:v>3.5650000000000002E-6</c:v>
                </c:pt>
                <c:pt idx="194">
                  <c:v>3.3100000000000001E-6</c:v>
                </c:pt>
                <c:pt idx="195">
                  <c:v>3.0900000000000001E-6</c:v>
                </c:pt>
                <c:pt idx="196">
                  <c:v>2.898E-6</c:v>
                </c:pt>
                <c:pt idx="197">
                  <c:v>2.7300000000000001E-6</c:v>
                </c:pt>
                <c:pt idx="198">
                  <c:v>2.5799999999999999E-6</c:v>
                </c:pt>
                <c:pt idx="199">
                  <c:v>2.447E-6</c:v>
                </c:pt>
                <c:pt idx="200">
                  <c:v>2.2189999999999998E-6</c:v>
                </c:pt>
                <c:pt idx="201">
                  <c:v>1.9889999999999999E-6</c:v>
                </c:pt>
                <c:pt idx="202">
                  <c:v>1.8029999999999999E-6</c:v>
                </c:pt>
                <c:pt idx="203">
                  <c:v>1.6500000000000001E-6</c:v>
                </c:pt>
                <c:pt idx="204">
                  <c:v>1.522E-6</c:v>
                </c:pt>
                <c:pt idx="205">
                  <c:v>1.412E-6</c:v>
                </c:pt>
                <c:pt idx="206">
                  <c:v>1.3179999999999999E-6</c:v>
                </c:pt>
                <c:pt idx="207">
                  <c:v>1.2359999999999999E-6</c:v>
                </c:pt>
                <c:pt idx="208">
                  <c:v>1.164E-6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srim4He_Air!$D$20:$D$228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srim4He_Air!$G$20:$G$228</c:f>
              <c:numCache>
                <c:formatCode>0.000E+00</c:formatCode>
                <c:ptCount val="209"/>
                <c:pt idx="0">
                  <c:v>0.11116000000000001</c:v>
                </c:pt>
                <c:pt idx="1">
                  <c:v>0.11571000000000001</c:v>
                </c:pt>
                <c:pt idx="2">
                  <c:v>0.11983000000000001</c:v>
                </c:pt>
                <c:pt idx="3">
                  <c:v>0.12364</c:v>
                </c:pt>
                <c:pt idx="4">
                  <c:v>0.12708</c:v>
                </c:pt>
                <c:pt idx="5">
                  <c:v>0.13029000000000002</c:v>
                </c:pt>
                <c:pt idx="6">
                  <c:v>0.13325000000000001</c:v>
                </c:pt>
                <c:pt idx="7">
                  <c:v>0.13868999999999998</c:v>
                </c:pt>
                <c:pt idx="8">
                  <c:v>0.14361000000000002</c:v>
                </c:pt>
                <c:pt idx="9">
                  <c:v>0.14793999999999999</c:v>
                </c:pt>
                <c:pt idx="10">
                  <c:v>0.15178999999999998</c:v>
                </c:pt>
                <c:pt idx="11">
                  <c:v>0.15547</c:v>
                </c:pt>
                <c:pt idx="12">
                  <c:v>0.15869</c:v>
                </c:pt>
                <c:pt idx="13">
                  <c:v>0.16175</c:v>
                </c:pt>
                <c:pt idx="14">
                  <c:v>0.16466999999999998</c:v>
                </c:pt>
                <c:pt idx="15">
                  <c:v>0.16724999999999998</c:v>
                </c:pt>
                <c:pt idx="16">
                  <c:v>0.16977999999999999</c:v>
                </c:pt>
                <c:pt idx="17">
                  <c:v>0.17208000000000001</c:v>
                </c:pt>
                <c:pt idx="18">
                  <c:v>0.17638000000000001</c:v>
                </c:pt>
                <c:pt idx="19">
                  <c:v>0.18110999999999999</c:v>
                </c:pt>
                <c:pt idx="20">
                  <c:v>0.18528</c:v>
                </c:pt>
                <c:pt idx="21">
                  <c:v>0.18903</c:v>
                </c:pt>
                <c:pt idx="22">
                  <c:v>0.19247</c:v>
                </c:pt>
                <c:pt idx="23">
                  <c:v>0.19552</c:v>
                </c:pt>
                <c:pt idx="24">
                  <c:v>0.19838</c:v>
                </c:pt>
                <c:pt idx="25">
                  <c:v>0.20096000000000003</c:v>
                </c:pt>
                <c:pt idx="26">
                  <c:v>0.20338000000000001</c:v>
                </c:pt>
                <c:pt idx="27">
                  <c:v>0.20773</c:v>
                </c:pt>
                <c:pt idx="28">
                  <c:v>0.21157000000000001</c:v>
                </c:pt>
                <c:pt idx="29">
                  <c:v>0.21493000000000001</c:v>
                </c:pt>
                <c:pt idx="30">
                  <c:v>0.21804000000000001</c:v>
                </c:pt>
                <c:pt idx="31">
                  <c:v>0.22082000000000002</c:v>
                </c:pt>
                <c:pt idx="32">
                  <c:v>0.22337000000000001</c:v>
                </c:pt>
                <c:pt idx="33">
                  <c:v>0.22787000000000002</c:v>
                </c:pt>
                <c:pt idx="34">
                  <c:v>0.23191000000000001</c:v>
                </c:pt>
                <c:pt idx="35">
                  <c:v>0.23549999999999999</c:v>
                </c:pt>
                <c:pt idx="36">
                  <c:v>0.2387</c:v>
                </c:pt>
                <c:pt idx="37">
                  <c:v>0.24160000000000001</c:v>
                </c:pt>
                <c:pt idx="38">
                  <c:v>0.24440000000000001</c:v>
                </c:pt>
                <c:pt idx="39">
                  <c:v>0.247</c:v>
                </c:pt>
                <c:pt idx="40">
                  <c:v>0.24940000000000001</c:v>
                </c:pt>
                <c:pt idx="41">
                  <c:v>0.25180000000000002</c:v>
                </c:pt>
                <c:pt idx="42">
                  <c:v>0.25409999999999999</c:v>
                </c:pt>
                <c:pt idx="43">
                  <c:v>0.25619999999999998</c:v>
                </c:pt>
                <c:pt idx="44">
                  <c:v>0.26029999999999998</c:v>
                </c:pt>
                <c:pt idx="45">
                  <c:v>0.26519999999999999</c:v>
                </c:pt>
                <c:pt idx="46">
                  <c:v>0.26990000000000003</c:v>
                </c:pt>
                <c:pt idx="47">
                  <c:v>0.27429999999999999</c:v>
                </c:pt>
                <c:pt idx="48">
                  <c:v>0.27860000000000001</c:v>
                </c:pt>
                <c:pt idx="49">
                  <c:v>0.2828</c:v>
                </c:pt>
                <c:pt idx="50">
                  <c:v>0.28702</c:v>
                </c:pt>
                <c:pt idx="51">
                  <c:v>0.29107</c:v>
                </c:pt>
                <c:pt idx="52">
                  <c:v>0.29497000000000001</c:v>
                </c:pt>
                <c:pt idx="53">
                  <c:v>0.30276999999999998</c:v>
                </c:pt>
                <c:pt idx="54">
                  <c:v>0.31031999999999998</c:v>
                </c:pt>
                <c:pt idx="55">
                  <c:v>0.31775999999999999</c:v>
                </c:pt>
                <c:pt idx="56">
                  <c:v>0.32493</c:v>
                </c:pt>
                <c:pt idx="57">
                  <c:v>0.33209</c:v>
                </c:pt>
                <c:pt idx="58">
                  <c:v>0.33899000000000001</c:v>
                </c:pt>
                <c:pt idx="59">
                  <c:v>0.35261999999999999</c:v>
                </c:pt>
                <c:pt idx="60">
                  <c:v>0.36573</c:v>
                </c:pt>
                <c:pt idx="61">
                  <c:v>0.37836000000000003</c:v>
                </c:pt>
                <c:pt idx="62">
                  <c:v>0.39072999999999997</c:v>
                </c:pt>
                <c:pt idx="63">
                  <c:v>0.40276000000000001</c:v>
                </c:pt>
                <c:pt idx="64">
                  <c:v>0.41447000000000001</c:v>
                </c:pt>
                <c:pt idx="65">
                  <c:v>0.42584</c:v>
                </c:pt>
                <c:pt idx="66">
                  <c:v>0.43701000000000001</c:v>
                </c:pt>
                <c:pt idx="67">
                  <c:v>0.44795999999999997</c:v>
                </c:pt>
                <c:pt idx="68">
                  <c:v>0.45857000000000003</c:v>
                </c:pt>
                <c:pt idx="69">
                  <c:v>0.46901999999999999</c:v>
                </c:pt>
                <c:pt idx="70">
                  <c:v>0.48925999999999997</c:v>
                </c:pt>
                <c:pt idx="71">
                  <c:v>0.51351999999999998</c:v>
                </c:pt>
                <c:pt idx="72">
                  <c:v>0.53683999999999998</c:v>
                </c:pt>
                <c:pt idx="73">
                  <c:v>0.55920000000000003</c:v>
                </c:pt>
                <c:pt idx="74">
                  <c:v>0.58072999999999997</c:v>
                </c:pt>
                <c:pt idx="75">
                  <c:v>0.60149999999999992</c:v>
                </c:pt>
                <c:pt idx="76">
                  <c:v>0.62163999999999997</c:v>
                </c:pt>
                <c:pt idx="77">
                  <c:v>0.64113999999999993</c:v>
                </c:pt>
                <c:pt idx="78">
                  <c:v>0.66017000000000003</c:v>
                </c:pt>
                <c:pt idx="79">
                  <c:v>0.69655</c:v>
                </c:pt>
                <c:pt idx="80">
                  <c:v>0.73115000000000008</c:v>
                </c:pt>
                <c:pt idx="81">
                  <c:v>0.76421000000000006</c:v>
                </c:pt>
                <c:pt idx="82">
                  <c:v>0.79596</c:v>
                </c:pt>
                <c:pt idx="83">
                  <c:v>0.82637000000000005</c:v>
                </c:pt>
                <c:pt idx="84">
                  <c:v>0.85572000000000004</c:v>
                </c:pt>
                <c:pt idx="85">
                  <c:v>0.91131000000000006</c:v>
                </c:pt>
                <c:pt idx="86">
                  <c:v>0.96350000000000002</c:v>
                </c:pt>
                <c:pt idx="87">
                  <c:v>1.01261</c:v>
                </c:pt>
                <c:pt idx="88">
                  <c:v>1.0591899999999999</c:v>
                </c:pt>
                <c:pt idx="89">
                  <c:v>1.10341</c:v>
                </c:pt>
                <c:pt idx="90">
                  <c:v>1.1447299999999998</c:v>
                </c:pt>
                <c:pt idx="91">
                  <c:v>1.18513</c:v>
                </c:pt>
                <c:pt idx="92">
                  <c:v>1.2236</c:v>
                </c:pt>
                <c:pt idx="93">
                  <c:v>1.2601279999999999</c:v>
                </c:pt>
                <c:pt idx="94">
                  <c:v>1.2957049999999999</c:v>
                </c:pt>
                <c:pt idx="95">
                  <c:v>1.329323</c:v>
                </c:pt>
                <c:pt idx="96">
                  <c:v>1.392658</c:v>
                </c:pt>
                <c:pt idx="97">
                  <c:v>1.4659740000000001</c:v>
                </c:pt>
                <c:pt idx="98">
                  <c:v>1.532411</c:v>
                </c:pt>
                <c:pt idx="99">
                  <c:v>1.5929389999999999</c:v>
                </c:pt>
                <c:pt idx="100">
                  <c:v>1.6475359999999999</c:v>
                </c:pt>
                <c:pt idx="101">
                  <c:v>1.6971890000000001</c:v>
                </c:pt>
                <c:pt idx="102">
                  <c:v>1.741886</c:v>
                </c:pt>
                <c:pt idx="103">
                  <c:v>1.7816189999999998</c:v>
                </c:pt>
                <c:pt idx="104">
                  <c:v>1.8173820000000001</c:v>
                </c:pt>
                <c:pt idx="105">
                  <c:v>1.8759780000000001</c:v>
                </c:pt>
                <c:pt idx="106">
                  <c:v>1.9206480000000001</c:v>
                </c:pt>
                <c:pt idx="107">
                  <c:v>1.953371</c:v>
                </c:pt>
                <c:pt idx="108">
                  <c:v>1.974137</c:v>
                </c:pt>
                <c:pt idx="109">
                  <c:v>1.984934</c:v>
                </c:pt>
                <c:pt idx="110">
                  <c:v>1.9877590000000001</c:v>
                </c:pt>
                <c:pt idx="111">
                  <c:v>1.974467</c:v>
                </c:pt>
                <c:pt idx="112">
                  <c:v>1.940234</c:v>
                </c:pt>
                <c:pt idx="113">
                  <c:v>1.8950450000000001</c:v>
                </c:pt>
                <c:pt idx="114">
                  <c:v>1.8418860000000001</c:v>
                </c:pt>
                <c:pt idx="115">
                  <c:v>1.7847519999999999</c:v>
                </c:pt>
                <c:pt idx="116">
                  <c:v>1.7276370000000001</c:v>
                </c:pt>
                <c:pt idx="117">
                  <c:v>1.6705369999999999</c:v>
                </c:pt>
                <c:pt idx="118">
                  <c:v>1.6154490000000001</c:v>
                </c:pt>
                <c:pt idx="119">
                  <c:v>1.5633710000000001</c:v>
                </c:pt>
                <c:pt idx="120">
                  <c:v>1.5133019999999999</c:v>
                </c:pt>
                <c:pt idx="121">
                  <c:v>1.4672399999999999</c:v>
                </c:pt>
                <c:pt idx="122">
                  <c:v>1.3811319999999998</c:v>
                </c:pt>
                <c:pt idx="123">
                  <c:v>1.2880229999999999</c:v>
                </c:pt>
                <c:pt idx="124">
                  <c:v>1.2079342000000002</c:v>
                </c:pt>
                <c:pt idx="125">
                  <c:v>1.1388601999999999</c:v>
                </c:pt>
                <c:pt idx="126">
                  <c:v>1.0777976999999999</c:v>
                </c:pt>
                <c:pt idx="127">
                  <c:v>1.0247442</c:v>
                </c:pt>
                <c:pt idx="128">
                  <c:v>0.97639770000000004</c:v>
                </c:pt>
                <c:pt idx="129">
                  <c:v>0.93335699999999999</c:v>
                </c:pt>
                <c:pt idx="130">
                  <c:v>0.89442110000000008</c:v>
                </c:pt>
                <c:pt idx="131">
                  <c:v>0.82636029999999994</c:v>
                </c:pt>
                <c:pt idx="132">
                  <c:v>0.76881100000000002</c:v>
                </c:pt>
                <c:pt idx="133">
                  <c:v>0.71936999999999995</c:v>
                </c:pt>
                <c:pt idx="134">
                  <c:v>0.67623539999999993</c:v>
                </c:pt>
                <c:pt idx="135">
                  <c:v>0.63830580000000003</c:v>
                </c:pt>
                <c:pt idx="136">
                  <c:v>0.60458020000000001</c:v>
                </c:pt>
                <c:pt idx="137">
                  <c:v>0.54723790000000005</c:v>
                </c:pt>
                <c:pt idx="138">
                  <c:v>0.50560450000000001</c:v>
                </c:pt>
                <c:pt idx="139">
                  <c:v>0.46657739999999998</c:v>
                </c:pt>
                <c:pt idx="140">
                  <c:v>0.43505490000000002</c:v>
                </c:pt>
                <c:pt idx="141">
                  <c:v>0.40783590000000003</c:v>
                </c:pt>
                <c:pt idx="142">
                  <c:v>0.3842197</c:v>
                </c:pt>
                <c:pt idx="143">
                  <c:v>0.3634057</c:v>
                </c:pt>
                <c:pt idx="144">
                  <c:v>0.34489340000000002</c:v>
                </c:pt>
                <c:pt idx="145">
                  <c:v>0.32838259999999997</c:v>
                </c:pt>
                <c:pt idx="146">
                  <c:v>0.31357299999999999</c:v>
                </c:pt>
                <c:pt idx="147">
                  <c:v>0.30006440000000001</c:v>
                </c:pt>
                <c:pt idx="148">
                  <c:v>0.27664960000000005</c:v>
                </c:pt>
                <c:pt idx="149">
                  <c:v>0.2525346</c:v>
                </c:pt>
                <c:pt idx="150">
                  <c:v>0.23252249999999999</c:v>
                </c:pt>
                <c:pt idx="151">
                  <c:v>0.2157125</c:v>
                </c:pt>
                <c:pt idx="152">
                  <c:v>0.201404</c:v>
                </c:pt>
                <c:pt idx="153">
                  <c:v>0.18899677000000001</c:v>
                </c:pt>
                <c:pt idx="154">
                  <c:v>0.17819053000000001</c:v>
                </c:pt>
                <c:pt idx="155">
                  <c:v>0.16868506999999999</c:v>
                </c:pt>
                <c:pt idx="156">
                  <c:v>0.16018025999999999</c:v>
                </c:pt>
                <c:pt idx="157">
                  <c:v>0.14577217000000001</c:v>
                </c:pt>
                <c:pt idx="158">
                  <c:v>0.13386561</c:v>
                </c:pt>
                <c:pt idx="159">
                  <c:v>0.12396019</c:v>
                </c:pt>
                <c:pt idx="160">
                  <c:v>0.11555563000000001</c:v>
                </c:pt>
                <c:pt idx="161">
                  <c:v>0.10835173999999999</c:v>
                </c:pt>
                <c:pt idx="162">
                  <c:v>0.10204837999999999</c:v>
                </c:pt>
                <c:pt idx="163">
                  <c:v>9.1532849999999999E-2</c:v>
                </c:pt>
                <c:pt idx="164">
                  <c:v>8.3198499999999995E-2</c:v>
                </c:pt>
                <c:pt idx="165">
                  <c:v>7.6384980000000005E-2</c:v>
                </c:pt>
                <c:pt idx="166">
                  <c:v>7.071208000000001E-2</c:v>
                </c:pt>
                <c:pt idx="167">
                  <c:v>6.5909629999999997E-2</c:v>
                </c:pt>
                <c:pt idx="168">
                  <c:v>6.1777539999999999E-2</c:v>
                </c:pt>
                <c:pt idx="169">
                  <c:v>5.8195740000000003E-2</c:v>
                </c:pt>
                <c:pt idx="170">
                  <c:v>5.5054169999999999E-2</c:v>
                </c:pt>
                <c:pt idx="171">
                  <c:v>5.2282790000000003E-2</c:v>
                </c:pt>
                <c:pt idx="172">
                  <c:v>4.9801559999999995E-2</c:v>
                </c:pt>
                <c:pt idx="173">
                  <c:v>4.7580459999999998E-2</c:v>
                </c:pt>
                <c:pt idx="174">
                  <c:v>4.3758579999999998E-2</c:v>
                </c:pt>
                <c:pt idx="175">
                  <c:v>3.9866679999999995E-2</c:v>
                </c:pt>
                <c:pt idx="176">
                  <c:v>3.6705139999999997E-2</c:v>
                </c:pt>
                <c:pt idx="177">
                  <c:v>3.4083880000000004E-2</c:v>
                </c:pt>
                <c:pt idx="178">
                  <c:v>3.1872810000000001E-2</c:v>
                </c:pt>
                <c:pt idx="179">
                  <c:v>2.9981899999999999E-2</c:v>
                </c:pt>
                <c:pt idx="180">
                  <c:v>2.8341120000000001E-2</c:v>
                </c:pt>
                <c:pt idx="181">
                  <c:v>2.6910429999999999E-2</c:v>
                </c:pt>
                <c:pt idx="182">
                  <c:v>2.5649833E-2</c:v>
                </c:pt>
                <c:pt idx="183">
                  <c:v>2.3518823000000001E-2</c:v>
                </c:pt>
                <c:pt idx="184">
                  <c:v>2.1798007000000001E-2</c:v>
                </c:pt>
                <c:pt idx="185">
                  <c:v>2.0367333000000001E-2</c:v>
                </c:pt>
                <c:pt idx="186">
                  <c:v>1.9166767000000001E-2</c:v>
                </c:pt>
                <c:pt idx="187">
                  <c:v>1.8146285000000002E-2</c:v>
                </c:pt>
                <c:pt idx="188">
                  <c:v>1.7265870000000003E-2</c:v>
                </c:pt>
                <c:pt idx="189">
                  <c:v>1.5825188E-2</c:v>
                </c:pt>
                <c:pt idx="190">
                  <c:v>1.4694653E-2</c:v>
                </c:pt>
                <c:pt idx="191">
                  <c:v>1.3784221000000001E-2</c:v>
                </c:pt>
                <c:pt idx="192">
                  <c:v>1.3033863999999999E-2</c:v>
                </c:pt>
                <c:pt idx="193">
                  <c:v>1.2413565E-2</c:v>
                </c:pt>
                <c:pt idx="194">
                  <c:v>1.1883309999999999E-2</c:v>
                </c:pt>
                <c:pt idx="195">
                  <c:v>1.143309E-2</c:v>
                </c:pt>
                <c:pt idx="196">
                  <c:v>1.1042897999999999E-2</c:v>
                </c:pt>
                <c:pt idx="197">
                  <c:v>1.0702729999999999E-2</c:v>
                </c:pt>
                <c:pt idx="198">
                  <c:v>1.040258E-2</c:v>
                </c:pt>
                <c:pt idx="199">
                  <c:v>1.0132446999999999E-2</c:v>
                </c:pt>
                <c:pt idx="200">
                  <c:v>9.6882189999999997E-3</c:v>
                </c:pt>
                <c:pt idx="201">
                  <c:v>9.2479890000000016E-3</c:v>
                </c:pt>
                <c:pt idx="202">
                  <c:v>8.9018029999999998E-3</c:v>
                </c:pt>
                <c:pt idx="203">
                  <c:v>8.6256500000000003E-3</c:v>
                </c:pt>
                <c:pt idx="204">
                  <c:v>8.4015219999999998E-3</c:v>
                </c:pt>
                <c:pt idx="205">
                  <c:v>8.2184119999999996E-3</c:v>
                </c:pt>
                <c:pt idx="206">
                  <c:v>8.0653180000000001E-3</c:v>
                </c:pt>
                <c:pt idx="207">
                  <c:v>7.9382359999999996E-3</c:v>
                </c:pt>
                <c:pt idx="208">
                  <c:v>7.8311639999999998E-3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5944"/>
        <c:axId val="474914184"/>
      </c:scatterChart>
      <c:valAx>
        <c:axId val="4749259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14184"/>
        <c:crosses val="autoZero"/>
        <c:crossBetween val="midCat"/>
        <c:majorUnit val="10"/>
      </c:valAx>
      <c:valAx>
        <c:axId val="4749141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59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srim4He_Air!$P$5</c:f>
          <c:strCache>
            <c:ptCount val="1"/>
            <c:pt idx="0">
              <c:v>srim4He_Air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srim4He_Air!$D$20:$D$228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srim4He_Air!$J$20:$J$228</c:f>
              <c:numCache>
                <c:formatCode>0.00</c:formatCode>
                <c:ptCount val="209"/>
                <c:pt idx="0">
                  <c:v>1.44</c:v>
                </c:pt>
                <c:pt idx="1">
                  <c:v>1.56</c:v>
                </c:pt>
                <c:pt idx="2">
                  <c:v>1.67</c:v>
                </c:pt>
                <c:pt idx="3">
                  <c:v>1.78</c:v>
                </c:pt>
                <c:pt idx="4">
                  <c:v>1.89</c:v>
                </c:pt>
                <c:pt idx="5">
                  <c:v>2</c:v>
                </c:pt>
                <c:pt idx="6">
                  <c:v>2.1</c:v>
                </c:pt>
                <c:pt idx="7">
                  <c:v>2.31</c:v>
                </c:pt>
                <c:pt idx="8">
                  <c:v>2.5099999999999998</c:v>
                </c:pt>
                <c:pt idx="9">
                  <c:v>2.71</c:v>
                </c:pt>
                <c:pt idx="10">
                  <c:v>2.91</c:v>
                </c:pt>
                <c:pt idx="11">
                  <c:v>3.1</c:v>
                </c:pt>
                <c:pt idx="12">
                  <c:v>3.29</c:v>
                </c:pt>
                <c:pt idx="13">
                  <c:v>3.48</c:v>
                </c:pt>
                <c:pt idx="14">
                  <c:v>3.67</c:v>
                </c:pt>
                <c:pt idx="15">
                  <c:v>3.86</c:v>
                </c:pt>
                <c:pt idx="16">
                  <c:v>4.04</c:v>
                </c:pt>
                <c:pt idx="17">
                  <c:v>4.2300000000000004</c:v>
                </c:pt>
                <c:pt idx="18">
                  <c:v>4.59</c:v>
                </c:pt>
                <c:pt idx="19">
                  <c:v>5.04</c:v>
                </c:pt>
                <c:pt idx="20">
                  <c:v>5.49</c:v>
                </c:pt>
                <c:pt idx="21">
                  <c:v>5.94</c:v>
                </c:pt>
                <c:pt idx="22">
                  <c:v>6.38</c:v>
                </c:pt>
                <c:pt idx="23">
                  <c:v>6.82</c:v>
                </c:pt>
                <c:pt idx="24">
                  <c:v>7.26</c:v>
                </c:pt>
                <c:pt idx="25">
                  <c:v>7.7</c:v>
                </c:pt>
                <c:pt idx="26">
                  <c:v>8.1300000000000008</c:v>
                </c:pt>
                <c:pt idx="27">
                  <c:v>9.01</c:v>
                </c:pt>
                <c:pt idx="28">
                  <c:v>9.8800000000000008</c:v>
                </c:pt>
                <c:pt idx="29">
                  <c:v>10.75</c:v>
                </c:pt>
                <c:pt idx="30">
                  <c:v>11.62</c:v>
                </c:pt>
                <c:pt idx="31">
                  <c:v>12.49</c:v>
                </c:pt>
                <c:pt idx="32">
                  <c:v>13.36</c:v>
                </c:pt>
                <c:pt idx="33">
                  <c:v>15.11</c:v>
                </c:pt>
                <c:pt idx="34">
                  <c:v>16.87</c:v>
                </c:pt>
                <c:pt idx="35">
                  <c:v>18.63</c:v>
                </c:pt>
                <c:pt idx="36">
                  <c:v>20.399999999999999</c:v>
                </c:pt>
                <c:pt idx="37">
                  <c:v>22.17</c:v>
                </c:pt>
                <c:pt idx="38">
                  <c:v>23.95</c:v>
                </c:pt>
                <c:pt idx="39">
                  <c:v>25.74</c:v>
                </c:pt>
                <c:pt idx="40">
                  <c:v>27.53</c:v>
                </c:pt>
                <c:pt idx="41">
                  <c:v>29.33</c:v>
                </c:pt>
                <c:pt idx="42">
                  <c:v>31.14</c:v>
                </c:pt>
                <c:pt idx="43">
                  <c:v>32.94</c:v>
                </c:pt>
                <c:pt idx="44">
                  <c:v>36.58</c:v>
                </c:pt>
                <c:pt idx="45">
                  <c:v>41.14</c:v>
                </c:pt>
                <c:pt idx="46">
                  <c:v>45.72</c:v>
                </c:pt>
                <c:pt idx="47">
                  <c:v>50.31</c:v>
                </c:pt>
                <c:pt idx="48">
                  <c:v>54.91</c:v>
                </c:pt>
                <c:pt idx="49">
                  <c:v>59.51</c:v>
                </c:pt>
                <c:pt idx="50">
                  <c:v>64.11</c:v>
                </c:pt>
                <c:pt idx="51">
                  <c:v>68.709999999999994</c:v>
                </c:pt>
                <c:pt idx="52">
                  <c:v>73.31</c:v>
                </c:pt>
                <c:pt idx="53">
                  <c:v>82.5</c:v>
                </c:pt>
                <c:pt idx="54">
                  <c:v>91.65</c:v>
                </c:pt>
                <c:pt idx="55">
                  <c:v>100.75</c:v>
                </c:pt>
                <c:pt idx="56">
                  <c:v>109.8</c:v>
                </c:pt>
                <c:pt idx="57">
                  <c:v>118.79</c:v>
                </c:pt>
                <c:pt idx="58">
                  <c:v>127.71</c:v>
                </c:pt>
                <c:pt idx="59">
                  <c:v>145.38</c:v>
                </c:pt>
                <c:pt idx="60">
                  <c:v>162.77000000000001</c:v>
                </c:pt>
                <c:pt idx="61">
                  <c:v>179.87</c:v>
                </c:pt>
                <c:pt idx="62">
                  <c:v>196.7</c:v>
                </c:pt>
                <c:pt idx="63">
                  <c:v>213.25</c:v>
                </c:pt>
                <c:pt idx="64">
                  <c:v>229.53</c:v>
                </c:pt>
                <c:pt idx="65">
                  <c:v>245.54</c:v>
                </c:pt>
                <c:pt idx="66">
                  <c:v>261.31</c:v>
                </c:pt>
                <c:pt idx="67">
                  <c:v>276.83</c:v>
                </c:pt>
                <c:pt idx="68">
                  <c:v>292.11</c:v>
                </c:pt>
                <c:pt idx="69">
                  <c:v>307.16000000000003</c:v>
                </c:pt>
                <c:pt idx="70">
                  <c:v>336.63</c:v>
                </c:pt>
                <c:pt idx="71">
                  <c:v>372.31</c:v>
                </c:pt>
                <c:pt idx="72">
                  <c:v>406.82</c:v>
                </c:pt>
                <c:pt idx="73">
                  <c:v>440.26</c:v>
                </c:pt>
                <c:pt idx="74">
                  <c:v>472.72</c:v>
                </c:pt>
                <c:pt idx="75">
                  <c:v>504.27</c:v>
                </c:pt>
                <c:pt idx="76">
                  <c:v>534.98</c:v>
                </c:pt>
                <c:pt idx="77">
                  <c:v>564.91</c:v>
                </c:pt>
                <c:pt idx="78">
                  <c:v>594.13</c:v>
                </c:pt>
                <c:pt idx="79">
                  <c:v>650.57000000000005</c:v>
                </c:pt>
                <c:pt idx="80">
                  <c:v>704.65</c:v>
                </c:pt>
                <c:pt idx="81" formatCode="0.00E+00">
                  <c:v>756.63</c:v>
                </c:pt>
                <c:pt idx="82" formatCode="0.00E+00">
                  <c:v>806.73</c:v>
                </c:pt>
                <c:pt idx="83" formatCode="0.00E+00">
                  <c:v>855.14</c:v>
                </c:pt>
                <c:pt idx="84" formatCode="0.00E+00">
                  <c:v>902.03</c:v>
                </c:pt>
                <c:pt idx="85" formatCode="0.00E+00">
                  <c:v>991.77</c:v>
                </c:pt>
                <c:pt idx="86" formatCode="0.00E+00">
                  <c:v>1080</c:v>
                </c:pt>
                <c:pt idx="87" formatCode="0.00E+00">
                  <c:v>1160</c:v>
                </c:pt>
                <c:pt idx="88" formatCode="0.00E+00">
                  <c:v>1240</c:v>
                </c:pt>
                <c:pt idx="89" formatCode="0.00E+00">
                  <c:v>1310</c:v>
                </c:pt>
                <c:pt idx="90" formatCode="0.00E+00">
                  <c:v>1380</c:v>
                </c:pt>
                <c:pt idx="91" formatCode="0.00E+00">
                  <c:v>1450</c:v>
                </c:pt>
                <c:pt idx="92" formatCode="0.00E+00">
                  <c:v>1520</c:v>
                </c:pt>
                <c:pt idx="93" formatCode="0.00E+00">
                  <c:v>1580</c:v>
                </c:pt>
                <c:pt idx="94" formatCode="0.00E+00">
                  <c:v>1650</c:v>
                </c:pt>
                <c:pt idx="95" formatCode="0.00E+00">
                  <c:v>1710</c:v>
                </c:pt>
                <c:pt idx="96" formatCode="0.00E+00">
                  <c:v>1830</c:v>
                </c:pt>
                <c:pt idx="97" formatCode="0.00E+00">
                  <c:v>1970</c:v>
                </c:pt>
                <c:pt idx="98" formatCode="0.00E+00">
                  <c:v>2110</c:v>
                </c:pt>
                <c:pt idx="99" formatCode="0.00E+00">
                  <c:v>2240</c:v>
                </c:pt>
                <c:pt idx="100" formatCode="0.00E+00">
                  <c:v>2370</c:v>
                </c:pt>
                <c:pt idx="101" formatCode="0.00E+00">
                  <c:v>2490</c:v>
                </c:pt>
                <c:pt idx="102" formatCode="0.00E+00">
                  <c:v>2610</c:v>
                </c:pt>
                <c:pt idx="103" formatCode="0.00E+00">
                  <c:v>2730</c:v>
                </c:pt>
                <c:pt idx="104" formatCode="0.00E+00">
                  <c:v>2840</c:v>
                </c:pt>
                <c:pt idx="105" formatCode="0.00E+00">
                  <c:v>3060</c:v>
                </c:pt>
                <c:pt idx="106" formatCode="0.00E+00">
                  <c:v>3280</c:v>
                </c:pt>
                <c:pt idx="107" formatCode="0.00E+00">
                  <c:v>3500</c:v>
                </c:pt>
                <c:pt idx="108" formatCode="0.00E+00">
                  <c:v>3710</c:v>
                </c:pt>
                <c:pt idx="109" formatCode="0.00E+00">
                  <c:v>3910</c:v>
                </c:pt>
                <c:pt idx="110" formatCode="0.00E+00">
                  <c:v>4120</c:v>
                </c:pt>
                <c:pt idx="111" formatCode="0.00E+00">
                  <c:v>4540</c:v>
                </c:pt>
                <c:pt idx="112" formatCode="0.00E+00">
                  <c:v>4960</c:v>
                </c:pt>
                <c:pt idx="113" formatCode="0.00E+00">
                  <c:v>5400</c:v>
                </c:pt>
                <c:pt idx="114" formatCode="0.00E+00">
                  <c:v>5840</c:v>
                </c:pt>
                <c:pt idx="115" formatCode="0.00E+00">
                  <c:v>6300</c:v>
                </c:pt>
                <c:pt idx="116" formatCode="0.00E+00">
                  <c:v>6770</c:v>
                </c:pt>
                <c:pt idx="117" formatCode="0.00E+00">
                  <c:v>7260</c:v>
                </c:pt>
                <c:pt idx="118" formatCode="0.00E+00">
                  <c:v>7760</c:v>
                </c:pt>
                <c:pt idx="119" formatCode="0.00E+00">
                  <c:v>8280</c:v>
                </c:pt>
                <c:pt idx="120" formatCode="0.00E+00">
                  <c:v>8820</c:v>
                </c:pt>
                <c:pt idx="121" formatCode="0.00E+00">
                  <c:v>9380</c:v>
                </c:pt>
                <c:pt idx="122" formatCode="0.00E+00">
                  <c:v>10540</c:v>
                </c:pt>
                <c:pt idx="123" formatCode="0.00E+00">
                  <c:v>12100</c:v>
                </c:pt>
                <c:pt idx="124" formatCode="0.00E+00">
                  <c:v>13760</c:v>
                </c:pt>
                <c:pt idx="125" formatCode="0.00E+00">
                  <c:v>15530</c:v>
                </c:pt>
                <c:pt idx="126" formatCode="0.00E+00">
                  <c:v>17400</c:v>
                </c:pt>
                <c:pt idx="127" formatCode="0.00E+00">
                  <c:v>19370</c:v>
                </c:pt>
                <c:pt idx="128" formatCode="0.00E+00">
                  <c:v>21450</c:v>
                </c:pt>
                <c:pt idx="129" formatCode="0.00E+00">
                  <c:v>23620</c:v>
                </c:pt>
                <c:pt idx="130" formatCode="0.00E+00">
                  <c:v>25890</c:v>
                </c:pt>
                <c:pt idx="131" formatCode="0.00E+00">
                  <c:v>30710</c:v>
                </c:pt>
                <c:pt idx="132" formatCode="0.00E+00">
                  <c:v>35920</c:v>
                </c:pt>
                <c:pt idx="133" formatCode="0.00E+00">
                  <c:v>41500</c:v>
                </c:pt>
                <c:pt idx="134" formatCode="0.00E+00">
                  <c:v>47450</c:v>
                </c:pt>
                <c:pt idx="135" formatCode="0.00E+00">
                  <c:v>53760</c:v>
                </c:pt>
                <c:pt idx="136" formatCode="0.00E+00">
                  <c:v>60440</c:v>
                </c:pt>
                <c:pt idx="137" formatCode="0.00E+00">
                  <c:v>74870</c:v>
                </c:pt>
                <c:pt idx="138" formatCode="0.00E+00">
                  <c:v>90650</c:v>
                </c:pt>
                <c:pt idx="139" formatCode="0.00E+00">
                  <c:v>107730</c:v>
                </c:pt>
                <c:pt idx="140" formatCode="0.00E+00">
                  <c:v>126150</c:v>
                </c:pt>
                <c:pt idx="141" formatCode="0.00E+00">
                  <c:v>145860</c:v>
                </c:pt>
                <c:pt idx="142" formatCode="0.00E+00">
                  <c:v>166820</c:v>
                </c:pt>
                <c:pt idx="143" formatCode="0.00E+00">
                  <c:v>189030</c:v>
                </c:pt>
                <c:pt idx="144" formatCode="0.00E+00">
                  <c:v>212470</c:v>
                </c:pt>
                <c:pt idx="145" formatCode="0.00E+00">
                  <c:v>237130</c:v>
                </c:pt>
                <c:pt idx="146" formatCode="0.00E+00">
                  <c:v>262990</c:v>
                </c:pt>
                <c:pt idx="147" formatCode="0.00E+00">
                  <c:v>290040</c:v>
                </c:pt>
                <c:pt idx="148" formatCode="0.00E+00">
                  <c:v>347640</c:v>
                </c:pt>
                <c:pt idx="149" formatCode="0.00E+00">
                  <c:v>426150</c:v>
                </c:pt>
                <c:pt idx="150" formatCode="0.00E+00">
                  <c:v>511780</c:v>
                </c:pt>
                <c:pt idx="151" formatCode="0.00E+00">
                  <c:v>604420</c:v>
                </c:pt>
                <c:pt idx="152" formatCode="0.00E+00">
                  <c:v>703960</c:v>
                </c:pt>
                <c:pt idx="153" formatCode="0.00E+00">
                  <c:v>810290</c:v>
                </c:pt>
                <c:pt idx="154" formatCode="0.00E+00">
                  <c:v>923340</c:v>
                </c:pt>
                <c:pt idx="155" formatCode="0.00E+00">
                  <c:v>1040000</c:v>
                </c:pt>
                <c:pt idx="156" formatCode="0.00E+00">
                  <c:v>1170000</c:v>
                </c:pt>
                <c:pt idx="157" formatCode="0.00E+00">
                  <c:v>1440000</c:v>
                </c:pt>
                <c:pt idx="158" formatCode="0.00E+00">
                  <c:v>1740000</c:v>
                </c:pt>
                <c:pt idx="159" formatCode="0.00E+00">
                  <c:v>2060000</c:v>
                </c:pt>
                <c:pt idx="160" formatCode="0.00E+00">
                  <c:v>2410000</c:v>
                </c:pt>
                <c:pt idx="161" formatCode="0.00E+00">
                  <c:v>2780000</c:v>
                </c:pt>
                <c:pt idx="162" formatCode="0.00E+00">
                  <c:v>3170000</c:v>
                </c:pt>
                <c:pt idx="163" formatCode="0.00E+00">
                  <c:v>4030000.0000000005</c:v>
                </c:pt>
                <c:pt idx="164" formatCode="0.00E+00">
                  <c:v>4980000</c:v>
                </c:pt>
                <c:pt idx="165" formatCode="0.00E+00">
                  <c:v>6020000</c:v>
                </c:pt>
                <c:pt idx="166" formatCode="0.00E+00">
                  <c:v>7150000</c:v>
                </c:pt>
                <c:pt idx="167" formatCode="0.00E+00">
                  <c:v>8369999.9999999991</c:v>
                </c:pt>
                <c:pt idx="168" formatCode="0.00E+00">
                  <c:v>9670000</c:v>
                </c:pt>
                <c:pt idx="169" formatCode="0.00E+00">
                  <c:v>11050000</c:v>
                </c:pt>
                <c:pt idx="170" formatCode="0.00E+00">
                  <c:v>12520000</c:v>
                </c:pt>
                <c:pt idx="171" formatCode="0.00E+00">
                  <c:v>14070000</c:v>
                </c:pt>
                <c:pt idx="172" formatCode="0.00E+00">
                  <c:v>15690000</c:v>
                </c:pt>
                <c:pt idx="173" formatCode="0.00E+00">
                  <c:v>17400000</c:v>
                </c:pt>
                <c:pt idx="174" formatCode="0.00E+00">
                  <c:v>21040000</c:v>
                </c:pt>
                <c:pt idx="175" formatCode="0.00E+00">
                  <c:v>26010000</c:v>
                </c:pt>
                <c:pt idx="176" formatCode="0.00E+00">
                  <c:v>31430000</c:v>
                </c:pt>
                <c:pt idx="177" formatCode="0.00E+00">
                  <c:v>37300000</c:v>
                </c:pt>
                <c:pt idx="178" formatCode="0.00E+00">
                  <c:v>43590000</c:v>
                </c:pt>
                <c:pt idx="179" formatCode="0.00E+00">
                  <c:v>50310000</c:v>
                </c:pt>
                <c:pt idx="180" formatCode="0.00E+00">
                  <c:v>57420000</c:v>
                </c:pt>
                <c:pt idx="181" formatCode="0.00E+00">
                  <c:v>64940000</c:v>
                </c:pt>
                <c:pt idx="182" formatCode="0.00E+00">
                  <c:v>72840000</c:v>
                </c:pt>
                <c:pt idx="183" formatCode="0.00E+00">
                  <c:v>89740000</c:v>
                </c:pt>
                <c:pt idx="184" formatCode="0.00E+00">
                  <c:v>108070000</c:v>
                </c:pt>
                <c:pt idx="185" formatCode="0.00E+00">
                  <c:v>127770000</c:v>
                </c:pt>
                <c:pt idx="186" formatCode="0.00E+00">
                  <c:v>148770000</c:v>
                </c:pt>
                <c:pt idx="187" formatCode="0.00E+00">
                  <c:v>171020000</c:v>
                </c:pt>
                <c:pt idx="188" formatCode="0.00E+00">
                  <c:v>194470000</c:v>
                </c:pt>
                <c:pt idx="189" formatCode="0.00E+00">
                  <c:v>244690000</c:v>
                </c:pt>
                <c:pt idx="190" formatCode="0.00E+00">
                  <c:v>299120000</c:v>
                </c:pt>
                <c:pt idx="191" formatCode="0.00E+00">
                  <c:v>357450000</c:v>
                </c:pt>
                <c:pt idx="192" formatCode="0.00E+00">
                  <c:v>419370000</c:v>
                </c:pt>
                <c:pt idx="193" formatCode="0.00E+00">
                  <c:v>484610000</c:v>
                </c:pt>
                <c:pt idx="194" formatCode="0.00E+00">
                  <c:v>552950000</c:v>
                </c:pt>
                <c:pt idx="195" formatCode="0.00E+00">
                  <c:v>624150000</c:v>
                </c:pt>
                <c:pt idx="196" formatCode="0.00E+00">
                  <c:v>698010000</c:v>
                </c:pt>
                <c:pt idx="197" formatCode="0.00E+00">
                  <c:v>774360000</c:v>
                </c:pt>
                <c:pt idx="198" formatCode="0.00E+00">
                  <c:v>853030000</c:v>
                </c:pt>
                <c:pt idx="199" formatCode="0.00E+00">
                  <c:v>933860000</c:v>
                </c:pt>
                <c:pt idx="200" formatCode="0.00E+00">
                  <c:v>1100000000</c:v>
                </c:pt>
                <c:pt idx="201" formatCode="0.00E+00">
                  <c:v>1320000000</c:v>
                </c:pt>
                <c:pt idx="202" formatCode="0.00E+00">
                  <c:v>1550000000</c:v>
                </c:pt>
                <c:pt idx="203" formatCode="0.00E+00">
                  <c:v>1790000000</c:v>
                </c:pt>
                <c:pt idx="204" formatCode="0.00E+00">
                  <c:v>2029999999.9999998</c:v>
                </c:pt>
                <c:pt idx="205" formatCode="0.00E+00">
                  <c:v>2280000000</c:v>
                </c:pt>
                <c:pt idx="206" formatCode="0.00E+00">
                  <c:v>2530000000</c:v>
                </c:pt>
                <c:pt idx="207" formatCode="0.00E+00">
                  <c:v>2790000000</c:v>
                </c:pt>
                <c:pt idx="208" formatCode="0.00E+00">
                  <c:v>3060000000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srim4He_Air!$D$20:$D$228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srim4He_Air!$M$20:$M$228</c:f>
              <c:numCache>
                <c:formatCode>0.000</c:formatCode>
                <c:ptCount val="209"/>
                <c:pt idx="0">
                  <c:v>1.54</c:v>
                </c:pt>
                <c:pt idx="1">
                  <c:v>1.65</c:v>
                </c:pt>
                <c:pt idx="2">
                  <c:v>1.75</c:v>
                </c:pt>
                <c:pt idx="3">
                  <c:v>1.85</c:v>
                </c:pt>
                <c:pt idx="4">
                  <c:v>1.95</c:v>
                </c:pt>
                <c:pt idx="5">
                  <c:v>2.04</c:v>
                </c:pt>
                <c:pt idx="6">
                  <c:v>2.14</c:v>
                </c:pt>
                <c:pt idx="7">
                  <c:v>2.3199999999999998</c:v>
                </c:pt>
                <c:pt idx="8">
                  <c:v>2.5</c:v>
                </c:pt>
                <c:pt idx="9">
                  <c:v>2.67</c:v>
                </c:pt>
                <c:pt idx="10">
                  <c:v>2.84</c:v>
                </c:pt>
                <c:pt idx="11">
                  <c:v>3</c:v>
                </c:pt>
                <c:pt idx="12">
                  <c:v>3.16</c:v>
                </c:pt>
                <c:pt idx="13">
                  <c:v>3.32</c:v>
                </c:pt>
                <c:pt idx="14">
                  <c:v>3.48</c:v>
                </c:pt>
                <c:pt idx="15">
                  <c:v>3.63</c:v>
                </c:pt>
                <c:pt idx="16">
                  <c:v>3.78</c:v>
                </c:pt>
                <c:pt idx="17">
                  <c:v>3.93</c:v>
                </c:pt>
                <c:pt idx="18">
                  <c:v>4.22</c:v>
                </c:pt>
                <c:pt idx="19">
                  <c:v>4.58</c:v>
                </c:pt>
                <c:pt idx="20">
                  <c:v>4.9400000000000004</c:v>
                </c:pt>
                <c:pt idx="21">
                  <c:v>5.29</c:v>
                </c:pt>
                <c:pt idx="22">
                  <c:v>5.63</c:v>
                </c:pt>
                <c:pt idx="23">
                  <c:v>5.97</c:v>
                </c:pt>
                <c:pt idx="24">
                  <c:v>6.3</c:v>
                </c:pt>
                <c:pt idx="25">
                  <c:v>6.64</c:v>
                </c:pt>
                <c:pt idx="26">
                  <c:v>6.96</c:v>
                </c:pt>
                <c:pt idx="27">
                  <c:v>7.61</c:v>
                </c:pt>
                <c:pt idx="28">
                  <c:v>8.26</c:v>
                </c:pt>
                <c:pt idx="29">
                  <c:v>8.9</c:v>
                </c:pt>
                <c:pt idx="30">
                  <c:v>9.5299999999999994</c:v>
                </c:pt>
                <c:pt idx="31">
                  <c:v>10.119999999999999</c:v>
                </c:pt>
                <c:pt idx="32">
                  <c:v>10.71</c:v>
                </c:pt>
                <c:pt idx="33">
                  <c:v>11.85</c:v>
                </c:pt>
                <c:pt idx="34">
                  <c:v>12.98</c:v>
                </c:pt>
                <c:pt idx="35">
                  <c:v>14.08</c:v>
                </c:pt>
                <c:pt idx="36">
                  <c:v>15.17</c:v>
                </c:pt>
                <c:pt idx="37">
                  <c:v>16.239999999999998</c:v>
                </c:pt>
                <c:pt idx="38">
                  <c:v>17.28</c:v>
                </c:pt>
                <c:pt idx="39">
                  <c:v>18.309999999999999</c:v>
                </c:pt>
                <c:pt idx="40">
                  <c:v>19.329999999999998</c:v>
                </c:pt>
                <c:pt idx="41">
                  <c:v>20.329999999999998</c:v>
                </c:pt>
                <c:pt idx="42">
                  <c:v>21.31</c:v>
                </c:pt>
                <c:pt idx="43">
                  <c:v>22.28</c:v>
                </c:pt>
                <c:pt idx="44">
                  <c:v>24.17</c:v>
                </c:pt>
                <c:pt idx="45">
                  <c:v>26.45</c:v>
                </c:pt>
                <c:pt idx="46">
                  <c:v>28.68</c:v>
                </c:pt>
                <c:pt idx="47">
                  <c:v>30.83</c:v>
                </c:pt>
                <c:pt idx="48">
                  <c:v>32.92</c:v>
                </c:pt>
                <c:pt idx="49">
                  <c:v>34.950000000000003</c:v>
                </c:pt>
                <c:pt idx="50">
                  <c:v>36.909999999999997</c:v>
                </c:pt>
                <c:pt idx="51">
                  <c:v>38.83</c:v>
                </c:pt>
                <c:pt idx="52">
                  <c:v>40.68</c:v>
                </c:pt>
                <c:pt idx="53">
                  <c:v>44.23</c:v>
                </c:pt>
                <c:pt idx="54">
                  <c:v>47.6</c:v>
                </c:pt>
                <c:pt idx="55">
                  <c:v>50.81</c:v>
                </c:pt>
                <c:pt idx="56">
                  <c:v>53.86</c:v>
                </c:pt>
                <c:pt idx="57">
                  <c:v>56.77</c:v>
                </c:pt>
                <c:pt idx="58">
                  <c:v>59.55</c:v>
                </c:pt>
                <c:pt idx="59">
                  <c:v>64.73</c:v>
                </c:pt>
                <c:pt idx="60">
                  <c:v>69.5</c:v>
                </c:pt>
                <c:pt idx="61">
                  <c:v>73.91</c:v>
                </c:pt>
                <c:pt idx="62">
                  <c:v>77.989999999999995</c:v>
                </c:pt>
                <c:pt idx="63">
                  <c:v>81.790000000000006</c:v>
                </c:pt>
                <c:pt idx="64">
                  <c:v>85.33</c:v>
                </c:pt>
                <c:pt idx="65">
                  <c:v>88.65</c:v>
                </c:pt>
                <c:pt idx="66">
                  <c:v>91.77</c:v>
                </c:pt>
                <c:pt idx="67">
                  <c:v>94.7</c:v>
                </c:pt>
                <c:pt idx="68">
                  <c:v>97.46</c:v>
                </c:pt>
                <c:pt idx="69">
                  <c:v>100.07</c:v>
                </c:pt>
                <c:pt idx="70">
                  <c:v>104.92</c:v>
                </c:pt>
                <c:pt idx="71">
                  <c:v>110.33</c:v>
                </c:pt>
                <c:pt idx="72">
                  <c:v>115.16</c:v>
                </c:pt>
                <c:pt idx="73">
                  <c:v>119.48</c:v>
                </c:pt>
                <c:pt idx="74">
                  <c:v>123.4</c:v>
                </c:pt>
                <c:pt idx="75">
                  <c:v>126.95</c:v>
                </c:pt>
                <c:pt idx="76">
                  <c:v>130.21</c:v>
                </c:pt>
                <c:pt idx="77">
                  <c:v>133.19999999999999</c:v>
                </c:pt>
                <c:pt idx="78">
                  <c:v>135.96</c:v>
                </c:pt>
                <c:pt idx="79">
                  <c:v>140.99</c:v>
                </c:pt>
                <c:pt idx="80">
                  <c:v>145.37</c:v>
                </c:pt>
                <c:pt idx="81">
                  <c:v>149.24</c:v>
                </c:pt>
                <c:pt idx="82">
                  <c:v>152.66999999999999</c:v>
                </c:pt>
                <c:pt idx="83">
                  <c:v>155.76</c:v>
                </c:pt>
                <c:pt idx="84">
                  <c:v>158.54</c:v>
                </c:pt>
                <c:pt idx="85">
                  <c:v>163.62</c:v>
                </c:pt>
                <c:pt idx="86">
                  <c:v>167.91</c:v>
                </c:pt>
                <c:pt idx="87">
                  <c:v>171.61</c:v>
                </c:pt>
                <c:pt idx="88">
                  <c:v>174.84</c:v>
                </c:pt>
                <c:pt idx="89">
                  <c:v>177.69</c:v>
                </c:pt>
                <c:pt idx="90">
                  <c:v>180.24</c:v>
                </c:pt>
                <c:pt idx="91">
                  <c:v>182.53</c:v>
                </c:pt>
                <c:pt idx="92">
                  <c:v>184.62</c:v>
                </c:pt>
                <c:pt idx="93">
                  <c:v>186.52</c:v>
                </c:pt>
                <c:pt idx="94">
                  <c:v>188.27</c:v>
                </c:pt>
                <c:pt idx="95">
                  <c:v>189.88</c:v>
                </c:pt>
                <c:pt idx="96">
                  <c:v>193.13</c:v>
                </c:pt>
                <c:pt idx="97">
                  <c:v>196.85</c:v>
                </c:pt>
                <c:pt idx="98">
                  <c:v>200.07</c:v>
                </c:pt>
                <c:pt idx="99">
                  <c:v>202.91</c:v>
                </c:pt>
                <c:pt idx="100">
                  <c:v>205.46</c:v>
                </c:pt>
                <c:pt idx="101">
                  <c:v>207.76</c:v>
                </c:pt>
                <c:pt idx="102">
                  <c:v>209.87</c:v>
                </c:pt>
                <c:pt idx="103">
                  <c:v>211.82</c:v>
                </c:pt>
                <c:pt idx="104">
                  <c:v>213.63</c:v>
                </c:pt>
                <c:pt idx="105">
                  <c:v>218.07</c:v>
                </c:pt>
                <c:pt idx="106">
                  <c:v>222.09</c:v>
                </c:pt>
                <c:pt idx="107">
                  <c:v>225.8</c:v>
                </c:pt>
                <c:pt idx="108">
                  <c:v>229.28</c:v>
                </c:pt>
                <c:pt idx="109">
                  <c:v>232.59</c:v>
                </c:pt>
                <c:pt idx="110">
                  <c:v>235.78</c:v>
                </c:pt>
                <c:pt idx="111">
                  <c:v>245.47</c:v>
                </c:pt>
                <c:pt idx="112">
                  <c:v>254.88</c:v>
                </c:pt>
                <c:pt idx="113">
                  <c:v>264.20999999999998</c:v>
                </c:pt>
                <c:pt idx="114">
                  <c:v>273.58999999999997</c:v>
                </c:pt>
                <c:pt idx="115">
                  <c:v>283.13</c:v>
                </c:pt>
                <c:pt idx="116">
                  <c:v>292.89</c:v>
                </c:pt>
                <c:pt idx="117">
                  <c:v>302.91000000000003</c:v>
                </c:pt>
                <c:pt idx="118">
                  <c:v>313.20999999999998</c:v>
                </c:pt>
                <c:pt idx="119">
                  <c:v>323.82</c:v>
                </c:pt>
                <c:pt idx="120">
                  <c:v>334.74</c:v>
                </c:pt>
                <c:pt idx="121">
                  <c:v>345.98</c:v>
                </c:pt>
                <c:pt idx="122">
                  <c:v>387.28</c:v>
                </c:pt>
                <c:pt idx="123">
                  <c:v>450.22</c:v>
                </c:pt>
                <c:pt idx="124">
                  <c:v>512.79999999999995</c:v>
                </c:pt>
                <c:pt idx="125">
                  <c:v>575.48</c:v>
                </c:pt>
                <c:pt idx="126">
                  <c:v>638.52</c:v>
                </c:pt>
                <c:pt idx="127">
                  <c:v>702.07</c:v>
                </c:pt>
                <c:pt idx="128">
                  <c:v>766.22</c:v>
                </c:pt>
                <c:pt idx="129">
                  <c:v>831.06</c:v>
                </c:pt>
                <c:pt idx="130">
                  <c:v>896.62</c:v>
                </c:pt>
                <c:pt idx="131">
                  <c:v>1140</c:v>
                </c:pt>
                <c:pt idx="132">
                  <c:v>1370</c:v>
                </c:pt>
                <c:pt idx="133">
                  <c:v>1590</c:v>
                </c:pt>
                <c:pt idx="134">
                  <c:v>1810</c:v>
                </c:pt>
                <c:pt idx="135">
                  <c:v>2029.9999999999998</c:v>
                </c:pt>
                <c:pt idx="136">
                  <c:v>2250</c:v>
                </c:pt>
                <c:pt idx="137" formatCode="0.00E+00">
                  <c:v>3060</c:v>
                </c:pt>
                <c:pt idx="138" formatCode="0.00E+00">
                  <c:v>3810</c:v>
                </c:pt>
                <c:pt idx="139" formatCode="0.00E+00">
                  <c:v>4540</c:v>
                </c:pt>
                <c:pt idx="140" formatCode="0.00E+00">
                  <c:v>5260</c:v>
                </c:pt>
                <c:pt idx="141" formatCode="0.00E+00">
                  <c:v>5980</c:v>
                </c:pt>
                <c:pt idx="142" formatCode="0.00E+00">
                  <c:v>6700</c:v>
                </c:pt>
                <c:pt idx="143" formatCode="0.00E+00">
                  <c:v>7430</c:v>
                </c:pt>
                <c:pt idx="144" formatCode="0.00E+00">
                  <c:v>8170</c:v>
                </c:pt>
                <c:pt idx="145" formatCode="0.00E+00">
                  <c:v>8920</c:v>
                </c:pt>
                <c:pt idx="146" formatCode="0.00E+00">
                  <c:v>9680</c:v>
                </c:pt>
                <c:pt idx="147" formatCode="0.00E+00">
                  <c:v>10450</c:v>
                </c:pt>
                <c:pt idx="148" formatCode="0.00E+00">
                  <c:v>13320</c:v>
                </c:pt>
                <c:pt idx="149" formatCode="0.00E+00">
                  <c:v>17430</c:v>
                </c:pt>
                <c:pt idx="150" formatCode="0.00E+00">
                  <c:v>21320</c:v>
                </c:pt>
                <c:pt idx="151" formatCode="0.00E+00">
                  <c:v>25130</c:v>
                </c:pt>
                <c:pt idx="152" formatCode="0.00E+00">
                  <c:v>28910</c:v>
                </c:pt>
                <c:pt idx="153" formatCode="0.00E+00">
                  <c:v>32710</c:v>
                </c:pt>
                <c:pt idx="154" formatCode="0.00E+00">
                  <c:v>36530</c:v>
                </c:pt>
                <c:pt idx="155" formatCode="0.00E+00">
                  <c:v>40400</c:v>
                </c:pt>
                <c:pt idx="156" formatCode="0.00E+00">
                  <c:v>44310</c:v>
                </c:pt>
                <c:pt idx="157" formatCode="0.00E+00">
                  <c:v>58920</c:v>
                </c:pt>
                <c:pt idx="158" formatCode="0.00E+00">
                  <c:v>72650</c:v>
                </c:pt>
                <c:pt idx="159" formatCode="0.00E+00">
                  <c:v>86060</c:v>
                </c:pt>
                <c:pt idx="160" formatCode="0.00E+00">
                  <c:v>99370</c:v>
                </c:pt>
                <c:pt idx="161" formatCode="0.00E+00">
                  <c:v>112720</c:v>
                </c:pt>
                <c:pt idx="162" formatCode="0.00E+00">
                  <c:v>126170</c:v>
                </c:pt>
                <c:pt idx="163" formatCode="0.00E+00">
                  <c:v>175880</c:v>
                </c:pt>
                <c:pt idx="164" formatCode="0.00E+00">
                  <c:v>222180</c:v>
                </c:pt>
                <c:pt idx="165" formatCode="0.00E+00">
                  <c:v>267370</c:v>
                </c:pt>
                <c:pt idx="166" formatCode="0.00E+00">
                  <c:v>312340</c:v>
                </c:pt>
                <c:pt idx="167" formatCode="0.00E+00">
                  <c:v>357510</c:v>
                </c:pt>
                <c:pt idx="168" formatCode="0.00E+00">
                  <c:v>403120</c:v>
                </c:pt>
                <c:pt idx="169" formatCode="0.00E+00">
                  <c:v>449270</c:v>
                </c:pt>
                <c:pt idx="170" formatCode="0.00E+00">
                  <c:v>496040</c:v>
                </c:pt>
                <c:pt idx="171" formatCode="0.00E+00">
                  <c:v>543460</c:v>
                </c:pt>
                <c:pt idx="172" formatCode="0.00E+00">
                  <c:v>591540</c:v>
                </c:pt>
                <c:pt idx="173" formatCode="0.00E+00">
                  <c:v>640290</c:v>
                </c:pt>
                <c:pt idx="174" formatCode="0.00E+00">
                  <c:v>824270</c:v>
                </c:pt>
                <c:pt idx="175" formatCode="0.00E+00">
                  <c:v>1090000</c:v>
                </c:pt>
                <c:pt idx="176" formatCode="0.00E+00">
                  <c:v>1330000</c:v>
                </c:pt>
                <c:pt idx="177" formatCode="0.00E+00">
                  <c:v>1570000</c:v>
                </c:pt>
                <c:pt idx="178" formatCode="0.00E+00">
                  <c:v>1810000</c:v>
                </c:pt>
                <c:pt idx="179" formatCode="0.00E+00">
                  <c:v>2049999.9999999998</c:v>
                </c:pt>
                <c:pt idx="180" formatCode="0.00E+00">
                  <c:v>2290000</c:v>
                </c:pt>
                <c:pt idx="181" formatCode="0.00E+00">
                  <c:v>2530000</c:v>
                </c:pt>
                <c:pt idx="182" formatCode="0.00E+00">
                  <c:v>2770000</c:v>
                </c:pt>
                <c:pt idx="183" formatCode="0.00E+00">
                  <c:v>3670000</c:v>
                </c:pt>
                <c:pt idx="184" formatCode="0.00E+00">
                  <c:v>4500000</c:v>
                </c:pt>
                <c:pt idx="185" formatCode="0.00E+00">
                  <c:v>5310000</c:v>
                </c:pt>
                <c:pt idx="186" formatCode="0.00E+00">
                  <c:v>6090000</c:v>
                </c:pt>
                <c:pt idx="187" formatCode="0.00E+00">
                  <c:v>6870000</c:v>
                </c:pt>
                <c:pt idx="188" formatCode="0.00E+00">
                  <c:v>7640000</c:v>
                </c:pt>
                <c:pt idx="189" formatCode="0.00E+00">
                  <c:v>10460000</c:v>
                </c:pt>
                <c:pt idx="190" formatCode="0.00E+00">
                  <c:v>13010000</c:v>
                </c:pt>
                <c:pt idx="191" formatCode="0.00E+00">
                  <c:v>15430000</c:v>
                </c:pt>
                <c:pt idx="192" formatCode="0.00E+00">
                  <c:v>17770000</c:v>
                </c:pt>
                <c:pt idx="193" formatCode="0.00E+00">
                  <c:v>20050000</c:v>
                </c:pt>
                <c:pt idx="194" formatCode="0.00E+00">
                  <c:v>22290000</c:v>
                </c:pt>
                <c:pt idx="195" formatCode="0.00E+00">
                  <c:v>24490000</c:v>
                </c:pt>
                <c:pt idx="196" formatCode="0.00E+00">
                  <c:v>26660000</c:v>
                </c:pt>
                <c:pt idx="197" formatCode="0.00E+00">
                  <c:v>28800000</c:v>
                </c:pt>
                <c:pt idx="198" formatCode="0.00E+00">
                  <c:v>30910000</c:v>
                </c:pt>
                <c:pt idx="199" formatCode="0.00E+00">
                  <c:v>32990000.000000004</c:v>
                </c:pt>
                <c:pt idx="200" formatCode="0.00E+00">
                  <c:v>40680000</c:v>
                </c:pt>
                <c:pt idx="201" formatCode="0.00E+00">
                  <c:v>51230000</c:v>
                </c:pt>
                <c:pt idx="202" formatCode="0.00E+00">
                  <c:v>60660000</c:v>
                </c:pt>
                <c:pt idx="203" formatCode="0.00E+00">
                  <c:v>69370000</c:v>
                </c:pt>
                <c:pt idx="204" formatCode="0.00E+00">
                  <c:v>77530000</c:v>
                </c:pt>
                <c:pt idx="205" formatCode="0.00E+00">
                  <c:v>85270000</c:v>
                </c:pt>
                <c:pt idx="206" formatCode="0.00E+00">
                  <c:v>92650000</c:v>
                </c:pt>
                <c:pt idx="207" formatCode="0.00E+00">
                  <c:v>99720000</c:v>
                </c:pt>
                <c:pt idx="208" formatCode="0.00E+00">
                  <c:v>106510000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srim4He_Air!$D$20:$D$228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srim4He_Air!$P$20:$P$228</c:f>
              <c:numCache>
                <c:formatCode>0.000</c:formatCode>
                <c:ptCount val="209"/>
                <c:pt idx="0">
                  <c:v>1.18</c:v>
                </c:pt>
                <c:pt idx="1">
                  <c:v>1.26</c:v>
                </c:pt>
                <c:pt idx="2">
                  <c:v>1.34</c:v>
                </c:pt>
                <c:pt idx="3">
                  <c:v>1.42</c:v>
                </c:pt>
                <c:pt idx="4">
                  <c:v>1.49</c:v>
                </c:pt>
                <c:pt idx="5">
                  <c:v>1.57</c:v>
                </c:pt>
                <c:pt idx="6">
                  <c:v>1.64</c:v>
                </c:pt>
                <c:pt idx="7">
                  <c:v>1.78</c:v>
                </c:pt>
                <c:pt idx="8">
                  <c:v>1.92</c:v>
                </c:pt>
                <c:pt idx="9">
                  <c:v>2.0499999999999998</c:v>
                </c:pt>
                <c:pt idx="10">
                  <c:v>2.1800000000000002</c:v>
                </c:pt>
                <c:pt idx="11">
                  <c:v>2.2999999999999998</c:v>
                </c:pt>
                <c:pt idx="12">
                  <c:v>2.4300000000000002</c:v>
                </c:pt>
                <c:pt idx="13">
                  <c:v>2.5499999999999998</c:v>
                </c:pt>
                <c:pt idx="14">
                  <c:v>2.67</c:v>
                </c:pt>
                <c:pt idx="15">
                  <c:v>2.78</c:v>
                </c:pt>
                <c:pt idx="16">
                  <c:v>2.9</c:v>
                </c:pt>
                <c:pt idx="17">
                  <c:v>3.01</c:v>
                </c:pt>
                <c:pt idx="18">
                  <c:v>3.23</c:v>
                </c:pt>
                <c:pt idx="19">
                  <c:v>3.51</c:v>
                </c:pt>
                <c:pt idx="20">
                  <c:v>3.77</c:v>
                </c:pt>
                <c:pt idx="21">
                  <c:v>4.03</c:v>
                </c:pt>
                <c:pt idx="22">
                  <c:v>4.28</c:v>
                </c:pt>
                <c:pt idx="23">
                  <c:v>4.53</c:v>
                </c:pt>
                <c:pt idx="24">
                  <c:v>4.7699999999999996</c:v>
                </c:pt>
                <c:pt idx="25">
                  <c:v>5.0199999999999996</c:v>
                </c:pt>
                <c:pt idx="26">
                  <c:v>5.25</c:v>
                </c:pt>
                <c:pt idx="27">
                  <c:v>5.72</c:v>
                </c:pt>
                <c:pt idx="28">
                  <c:v>6.17</c:v>
                </c:pt>
                <c:pt idx="29">
                  <c:v>6.61</c:v>
                </c:pt>
                <c:pt idx="30">
                  <c:v>7.04</c:v>
                </c:pt>
                <c:pt idx="31">
                  <c:v>7.49</c:v>
                </c:pt>
                <c:pt idx="32">
                  <c:v>7.93</c:v>
                </c:pt>
                <c:pt idx="33">
                  <c:v>8.8000000000000007</c:v>
                </c:pt>
                <c:pt idx="34">
                  <c:v>9.65</c:v>
                </c:pt>
                <c:pt idx="35">
                  <c:v>10.49</c:v>
                </c:pt>
                <c:pt idx="36">
                  <c:v>11.31</c:v>
                </c:pt>
                <c:pt idx="37">
                  <c:v>12.13</c:v>
                </c:pt>
                <c:pt idx="38">
                  <c:v>12.93</c:v>
                </c:pt>
                <c:pt idx="39">
                  <c:v>13.73</c:v>
                </c:pt>
                <c:pt idx="40">
                  <c:v>14.52</c:v>
                </c:pt>
                <c:pt idx="41">
                  <c:v>15.3</c:v>
                </c:pt>
                <c:pt idx="42">
                  <c:v>16.07</c:v>
                </c:pt>
                <c:pt idx="43">
                  <c:v>16.84</c:v>
                </c:pt>
                <c:pt idx="44">
                  <c:v>18.36</c:v>
                </c:pt>
                <c:pt idx="45">
                  <c:v>20.22</c:v>
                </c:pt>
                <c:pt idx="46">
                  <c:v>22.04</c:v>
                </c:pt>
                <c:pt idx="47">
                  <c:v>23.83</c:v>
                </c:pt>
                <c:pt idx="48">
                  <c:v>25.58</c:v>
                </c:pt>
                <c:pt idx="49">
                  <c:v>27.3</c:v>
                </c:pt>
                <c:pt idx="50">
                  <c:v>29</c:v>
                </c:pt>
                <c:pt idx="51">
                  <c:v>30.66</c:v>
                </c:pt>
                <c:pt idx="52">
                  <c:v>32.29</c:v>
                </c:pt>
                <c:pt idx="53">
                  <c:v>35.479999999999997</c:v>
                </c:pt>
                <c:pt idx="54">
                  <c:v>38.56</c:v>
                </c:pt>
                <c:pt idx="55">
                  <c:v>41.54</c:v>
                </c:pt>
                <c:pt idx="56">
                  <c:v>44.43</c:v>
                </c:pt>
                <c:pt idx="57">
                  <c:v>47.23</c:v>
                </c:pt>
                <c:pt idx="58">
                  <c:v>49.94</c:v>
                </c:pt>
                <c:pt idx="59">
                  <c:v>55.13</c:v>
                </c:pt>
                <c:pt idx="60">
                  <c:v>60.04</c:v>
                </c:pt>
                <c:pt idx="61">
                  <c:v>64.67</c:v>
                </c:pt>
                <c:pt idx="62">
                  <c:v>69.069999999999993</c:v>
                </c:pt>
                <c:pt idx="63">
                  <c:v>73.25</c:v>
                </c:pt>
                <c:pt idx="64">
                  <c:v>77.23</c:v>
                </c:pt>
                <c:pt idx="65">
                  <c:v>81.02</c:v>
                </c:pt>
                <c:pt idx="66">
                  <c:v>84.65</c:v>
                </c:pt>
                <c:pt idx="67">
                  <c:v>88.12</c:v>
                </c:pt>
                <c:pt idx="68">
                  <c:v>91.45</c:v>
                </c:pt>
                <c:pt idx="69">
                  <c:v>94.65</c:v>
                </c:pt>
                <c:pt idx="70">
                  <c:v>100.68</c:v>
                </c:pt>
                <c:pt idx="71">
                  <c:v>107.63</c:v>
                </c:pt>
                <c:pt idx="72">
                  <c:v>114</c:v>
                </c:pt>
                <c:pt idx="73">
                  <c:v>119.88</c:v>
                </c:pt>
                <c:pt idx="74">
                  <c:v>125.32</c:v>
                </c:pt>
                <c:pt idx="75">
                  <c:v>130.4</c:v>
                </c:pt>
                <c:pt idx="76">
                  <c:v>135.13999999999999</c:v>
                </c:pt>
                <c:pt idx="77">
                  <c:v>139.59</c:v>
                </c:pt>
                <c:pt idx="78">
                  <c:v>143.77000000000001</c:v>
                </c:pt>
                <c:pt idx="79">
                  <c:v>151.46</c:v>
                </c:pt>
                <c:pt idx="80">
                  <c:v>158.38</c:v>
                </c:pt>
                <c:pt idx="81">
                  <c:v>164.65</c:v>
                </c:pt>
                <c:pt idx="82">
                  <c:v>170.38</c:v>
                </c:pt>
                <c:pt idx="83">
                  <c:v>175.64</c:v>
                </c:pt>
                <c:pt idx="84">
                  <c:v>180.51</c:v>
                </c:pt>
                <c:pt idx="85">
                  <c:v>189.23</c:v>
                </c:pt>
                <c:pt idx="86">
                  <c:v>196.86</c:v>
                </c:pt>
                <c:pt idx="87">
                  <c:v>203.63</c:v>
                </c:pt>
                <c:pt idx="88">
                  <c:v>209.69</c:v>
                </c:pt>
                <c:pt idx="89">
                  <c:v>215.18</c:v>
                </c:pt>
                <c:pt idx="90">
                  <c:v>220.17</c:v>
                </c:pt>
                <c:pt idx="91">
                  <c:v>224.76</c:v>
                </c:pt>
                <c:pt idx="92">
                  <c:v>228.99</c:v>
                </c:pt>
                <c:pt idx="93">
                  <c:v>232.91</c:v>
                </c:pt>
                <c:pt idx="94">
                  <c:v>236.57</c:v>
                </c:pt>
                <c:pt idx="95">
                  <c:v>239.99</c:v>
                </c:pt>
                <c:pt idx="96">
                  <c:v>246.22</c:v>
                </c:pt>
                <c:pt idx="97">
                  <c:v>253.08</c:v>
                </c:pt>
                <c:pt idx="98">
                  <c:v>259.13</c:v>
                </c:pt>
                <c:pt idx="99">
                  <c:v>264.54000000000002</c:v>
                </c:pt>
                <c:pt idx="100">
                  <c:v>269.43</c:v>
                </c:pt>
                <c:pt idx="101">
                  <c:v>273.89999999999998</c:v>
                </c:pt>
                <c:pt idx="102">
                  <c:v>278.01</c:v>
                </c:pt>
                <c:pt idx="103">
                  <c:v>281.82</c:v>
                </c:pt>
                <c:pt idx="104">
                  <c:v>285.39</c:v>
                </c:pt>
                <c:pt idx="105">
                  <c:v>291.89</c:v>
                </c:pt>
                <c:pt idx="106">
                  <c:v>297.74</c:v>
                </c:pt>
                <c:pt idx="107">
                  <c:v>303.10000000000002</c:v>
                </c:pt>
                <c:pt idx="108">
                  <c:v>308.08</c:v>
                </c:pt>
                <c:pt idx="109">
                  <c:v>312.75</c:v>
                </c:pt>
                <c:pt idx="110">
                  <c:v>317.19</c:v>
                </c:pt>
                <c:pt idx="111">
                  <c:v>325.54000000000002</c:v>
                </c:pt>
                <c:pt idx="112">
                  <c:v>333.41</c:v>
                </c:pt>
                <c:pt idx="113">
                  <c:v>341.01</c:v>
                </c:pt>
                <c:pt idx="114">
                  <c:v>348.46</c:v>
                </c:pt>
                <c:pt idx="115">
                  <c:v>355.85</c:v>
                </c:pt>
                <c:pt idx="116">
                  <c:v>363.27</c:v>
                </c:pt>
                <c:pt idx="117">
                  <c:v>370.75</c:v>
                </c:pt>
                <c:pt idx="118">
                  <c:v>378.36</c:v>
                </c:pt>
                <c:pt idx="119">
                  <c:v>386.11</c:v>
                </c:pt>
                <c:pt idx="120">
                  <c:v>394.04</c:v>
                </c:pt>
                <c:pt idx="121">
                  <c:v>402.17</c:v>
                </c:pt>
                <c:pt idx="122">
                  <c:v>419.09</c:v>
                </c:pt>
                <c:pt idx="123">
                  <c:v>441.61</c:v>
                </c:pt>
                <c:pt idx="124">
                  <c:v>465.77</c:v>
                </c:pt>
                <c:pt idx="125">
                  <c:v>491.63</c:v>
                </c:pt>
                <c:pt idx="126">
                  <c:v>519.25</c:v>
                </c:pt>
                <c:pt idx="127">
                  <c:v>548.63</c:v>
                </c:pt>
                <c:pt idx="128">
                  <c:v>579.77</c:v>
                </c:pt>
                <c:pt idx="129">
                  <c:v>612.66</c:v>
                </c:pt>
                <c:pt idx="130">
                  <c:v>647.28</c:v>
                </c:pt>
                <c:pt idx="131">
                  <c:v>721.65</c:v>
                </c:pt>
                <c:pt idx="132">
                  <c:v>802.65</c:v>
                </c:pt>
                <c:pt idx="133">
                  <c:v>890.09</c:v>
                </c:pt>
                <c:pt idx="134">
                  <c:v>983.78</c:v>
                </c:pt>
                <c:pt idx="135">
                  <c:v>1080</c:v>
                </c:pt>
                <c:pt idx="136">
                  <c:v>1190</c:v>
                </c:pt>
                <c:pt idx="137">
                  <c:v>1420</c:v>
                </c:pt>
                <c:pt idx="138">
                  <c:v>1670</c:v>
                </c:pt>
                <c:pt idx="139">
                  <c:v>1940</c:v>
                </c:pt>
                <c:pt idx="140">
                  <c:v>2230</c:v>
                </c:pt>
                <c:pt idx="141">
                  <c:v>2540</c:v>
                </c:pt>
                <c:pt idx="142">
                  <c:v>2870</c:v>
                </c:pt>
                <c:pt idx="143">
                  <c:v>3220</c:v>
                </c:pt>
                <c:pt idx="144">
                  <c:v>3580</c:v>
                </c:pt>
                <c:pt idx="145">
                  <c:v>3960</c:v>
                </c:pt>
                <c:pt idx="146">
                  <c:v>4360</c:v>
                </c:pt>
                <c:pt idx="147">
                  <c:v>4780</c:v>
                </c:pt>
                <c:pt idx="148">
                  <c:v>5660</c:v>
                </c:pt>
                <c:pt idx="149" formatCode="0.00E+00">
                  <c:v>6860</c:v>
                </c:pt>
                <c:pt idx="150" formatCode="0.00E+00">
                  <c:v>8160</c:v>
                </c:pt>
                <c:pt idx="151" formatCode="0.00E+00">
                  <c:v>9550</c:v>
                </c:pt>
                <c:pt idx="152" formatCode="0.00E+00">
                  <c:v>11050</c:v>
                </c:pt>
                <c:pt idx="153" formatCode="0.00E+00">
                  <c:v>12630</c:v>
                </c:pt>
                <c:pt idx="154" formatCode="0.00E+00">
                  <c:v>14320</c:v>
                </c:pt>
                <c:pt idx="155" formatCode="0.00E+00">
                  <c:v>16090</c:v>
                </c:pt>
                <c:pt idx="156" formatCode="0.00E+00">
                  <c:v>17950</c:v>
                </c:pt>
                <c:pt idx="157" formatCode="0.00E+00">
                  <c:v>21950</c:v>
                </c:pt>
                <c:pt idx="158" formatCode="0.00E+00">
                  <c:v>26300</c:v>
                </c:pt>
                <c:pt idx="159" formatCode="0.00E+00">
                  <c:v>30990</c:v>
                </c:pt>
                <c:pt idx="160" formatCode="0.00E+00">
                  <c:v>36010</c:v>
                </c:pt>
                <c:pt idx="161" formatCode="0.00E+00">
                  <c:v>41370</c:v>
                </c:pt>
                <c:pt idx="162" formatCode="0.00E+00">
                  <c:v>47050</c:v>
                </c:pt>
                <c:pt idx="163" formatCode="0.00E+00">
                  <c:v>59360</c:v>
                </c:pt>
                <c:pt idx="164" formatCode="0.00E+00">
                  <c:v>72910</c:v>
                </c:pt>
                <c:pt idx="165" formatCode="0.00E+00">
                  <c:v>87670</c:v>
                </c:pt>
                <c:pt idx="166" formatCode="0.00E+00">
                  <c:v>103600</c:v>
                </c:pt>
                <c:pt idx="167" formatCode="0.00E+00">
                  <c:v>120670</c:v>
                </c:pt>
                <c:pt idx="168" formatCode="0.00E+00">
                  <c:v>138870</c:v>
                </c:pt>
                <c:pt idx="169" formatCode="0.00E+00">
                  <c:v>158160</c:v>
                </c:pt>
                <c:pt idx="170" formatCode="0.00E+00">
                  <c:v>178520</c:v>
                </c:pt>
                <c:pt idx="171" formatCode="0.00E+00">
                  <c:v>199930</c:v>
                </c:pt>
                <c:pt idx="172" formatCode="0.00E+00">
                  <c:v>222380</c:v>
                </c:pt>
                <c:pt idx="173" formatCode="0.00E+00">
                  <c:v>245840</c:v>
                </c:pt>
                <c:pt idx="174" formatCode="0.00E+00">
                  <c:v>295740</c:v>
                </c:pt>
                <c:pt idx="175" formatCode="0.00E+00">
                  <c:v>363500</c:v>
                </c:pt>
                <c:pt idx="176" formatCode="0.00E+00">
                  <c:v>437020</c:v>
                </c:pt>
                <c:pt idx="177" formatCode="0.00E+00">
                  <c:v>516049.99999999994</c:v>
                </c:pt>
                <c:pt idx="178" formatCode="0.00E+00">
                  <c:v>600400</c:v>
                </c:pt>
                <c:pt idx="179" formatCode="0.00E+00">
                  <c:v>689860</c:v>
                </c:pt>
                <c:pt idx="180" formatCode="0.00E+00">
                  <c:v>784250</c:v>
                </c:pt>
                <c:pt idx="181" formatCode="0.00E+00">
                  <c:v>883390</c:v>
                </c:pt>
                <c:pt idx="182" formatCode="0.00E+00">
                  <c:v>987110</c:v>
                </c:pt>
                <c:pt idx="183" formatCode="0.00E+00">
                  <c:v>1210000</c:v>
                </c:pt>
                <c:pt idx="184" formatCode="0.00E+00">
                  <c:v>1450000</c:v>
                </c:pt>
                <c:pt idx="185" formatCode="0.00E+00">
                  <c:v>1700000</c:v>
                </c:pt>
                <c:pt idx="186" formatCode="0.00E+00">
                  <c:v>1970000</c:v>
                </c:pt>
                <c:pt idx="187" formatCode="0.00E+00">
                  <c:v>2250000</c:v>
                </c:pt>
                <c:pt idx="188" formatCode="0.00E+00">
                  <c:v>2540000</c:v>
                </c:pt>
                <c:pt idx="189" formatCode="0.00E+00">
                  <c:v>3160000</c:v>
                </c:pt>
                <c:pt idx="190" formatCode="0.00E+00">
                  <c:v>3830000</c:v>
                </c:pt>
                <c:pt idx="191" formatCode="0.00E+00">
                  <c:v>4530000</c:v>
                </c:pt>
                <c:pt idx="192" formatCode="0.00E+00">
                  <c:v>5270000</c:v>
                </c:pt>
                <c:pt idx="193" formatCode="0.00E+00">
                  <c:v>6030000</c:v>
                </c:pt>
                <c:pt idx="194" formatCode="0.00E+00">
                  <c:v>6820000</c:v>
                </c:pt>
                <c:pt idx="195" formatCode="0.00E+00">
                  <c:v>7640000</c:v>
                </c:pt>
                <c:pt idx="196" formatCode="0.00E+00">
                  <c:v>8470000</c:v>
                </c:pt>
                <c:pt idx="197" formatCode="0.00E+00">
                  <c:v>9330000</c:v>
                </c:pt>
                <c:pt idx="198" formatCode="0.00E+00">
                  <c:v>10200000</c:v>
                </c:pt>
                <c:pt idx="199" formatCode="0.00E+00">
                  <c:v>11080000</c:v>
                </c:pt>
                <c:pt idx="200" formatCode="0.00E+00">
                  <c:v>12880000</c:v>
                </c:pt>
                <c:pt idx="201" formatCode="0.00E+00">
                  <c:v>15180000</c:v>
                </c:pt>
                <c:pt idx="202" formatCode="0.00E+00">
                  <c:v>17520000</c:v>
                </c:pt>
                <c:pt idx="203" formatCode="0.00E+00">
                  <c:v>19880000</c:v>
                </c:pt>
                <c:pt idx="204" formatCode="0.00E+00">
                  <c:v>22250000</c:v>
                </c:pt>
                <c:pt idx="205" formatCode="0.00E+00">
                  <c:v>24630000</c:v>
                </c:pt>
                <c:pt idx="206" formatCode="0.00E+00">
                  <c:v>27000000</c:v>
                </c:pt>
                <c:pt idx="207" formatCode="0.00E+00">
                  <c:v>29360000</c:v>
                </c:pt>
                <c:pt idx="208" formatCode="0.00E+00">
                  <c:v>31700000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16144"/>
        <c:axId val="474916928"/>
      </c:scatterChart>
      <c:valAx>
        <c:axId val="4749161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16928"/>
        <c:crosses val="autoZero"/>
        <c:crossBetween val="midCat"/>
        <c:majorUnit val="10"/>
      </c:valAx>
      <c:valAx>
        <c:axId val="47491692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161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srim4He_Kapton!$P$5</c:f>
          <c:strCache>
            <c:ptCount val="1"/>
            <c:pt idx="0">
              <c:v>srim4He_Kapton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srim4He_Kapton!$D$20:$D$228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srim4He_Kapton!$E$20:$E$228</c:f>
              <c:numCache>
                <c:formatCode>0.000E+00</c:formatCode>
                <c:ptCount val="209"/>
                <c:pt idx="0">
                  <c:v>2.4129999999999999E-2</c:v>
                </c:pt>
                <c:pt idx="1">
                  <c:v>2.5600000000000001E-2</c:v>
                </c:pt>
                <c:pt idx="2">
                  <c:v>2.6980000000000001E-2</c:v>
                </c:pt>
                <c:pt idx="3">
                  <c:v>2.8299999999999999E-2</c:v>
                </c:pt>
                <c:pt idx="4">
                  <c:v>2.9559999999999999E-2</c:v>
                </c:pt>
                <c:pt idx="5">
                  <c:v>3.0769999999999999E-2</c:v>
                </c:pt>
                <c:pt idx="6">
                  <c:v>3.193E-2</c:v>
                </c:pt>
                <c:pt idx="7">
                  <c:v>3.4130000000000001E-2</c:v>
                </c:pt>
                <c:pt idx="8">
                  <c:v>3.6200000000000003E-2</c:v>
                </c:pt>
                <c:pt idx="9">
                  <c:v>3.8159999999999999E-2</c:v>
                </c:pt>
                <c:pt idx="10">
                  <c:v>4.002E-2</c:v>
                </c:pt>
                <c:pt idx="11">
                  <c:v>4.1799999999999997E-2</c:v>
                </c:pt>
                <c:pt idx="12">
                  <c:v>4.351E-2</c:v>
                </c:pt>
                <c:pt idx="13">
                  <c:v>4.5150000000000003E-2</c:v>
                </c:pt>
                <c:pt idx="14">
                  <c:v>4.6739999999999997E-2</c:v>
                </c:pt>
                <c:pt idx="15">
                  <c:v>4.827E-2</c:v>
                </c:pt>
                <c:pt idx="16">
                  <c:v>4.9759999999999999E-2</c:v>
                </c:pt>
                <c:pt idx="17">
                  <c:v>5.1200000000000002E-2</c:v>
                </c:pt>
                <c:pt idx="18">
                  <c:v>5.3969999999999997E-2</c:v>
                </c:pt>
                <c:pt idx="19">
                  <c:v>5.7239999999999999E-2</c:v>
                </c:pt>
                <c:pt idx="20">
                  <c:v>6.0339999999999998E-2</c:v>
                </c:pt>
                <c:pt idx="21">
                  <c:v>6.3280000000000003E-2</c:v>
                </c:pt>
                <c:pt idx="22">
                  <c:v>6.6100000000000006E-2</c:v>
                </c:pt>
                <c:pt idx="23">
                  <c:v>6.88E-2</c:v>
                </c:pt>
                <c:pt idx="24">
                  <c:v>7.1389999999999995E-2</c:v>
                </c:pt>
                <c:pt idx="25">
                  <c:v>7.3899999999999993E-2</c:v>
                </c:pt>
                <c:pt idx="26">
                  <c:v>7.6319999999999999E-2</c:v>
                </c:pt>
                <c:pt idx="27">
                  <c:v>8.0949999999999994E-2</c:v>
                </c:pt>
                <c:pt idx="28">
                  <c:v>8.5330000000000003E-2</c:v>
                </c:pt>
                <c:pt idx="29">
                  <c:v>8.9499999999999996E-2</c:v>
                </c:pt>
                <c:pt idx="30">
                  <c:v>9.3479999999999994E-2</c:v>
                </c:pt>
                <c:pt idx="31">
                  <c:v>9.7290000000000001E-2</c:v>
                </c:pt>
                <c:pt idx="32">
                  <c:v>0.10100000000000001</c:v>
                </c:pt>
                <c:pt idx="33">
                  <c:v>0.1079</c:v>
                </c:pt>
                <c:pt idx="34">
                  <c:v>0.1145</c:v>
                </c:pt>
                <c:pt idx="35">
                  <c:v>0.1207</c:v>
                </c:pt>
                <c:pt idx="36">
                  <c:v>0.12659999999999999</c:v>
                </c:pt>
                <c:pt idx="37">
                  <c:v>0.13220000000000001</c:v>
                </c:pt>
                <c:pt idx="38">
                  <c:v>0.1376</c:v>
                </c:pt>
                <c:pt idx="39">
                  <c:v>0.14280000000000001</c:v>
                </c:pt>
                <c:pt idx="40">
                  <c:v>0.14779999999999999</c:v>
                </c:pt>
                <c:pt idx="41">
                  <c:v>0.15260000000000001</c:v>
                </c:pt>
                <c:pt idx="42">
                  <c:v>0.1573</c:v>
                </c:pt>
                <c:pt idx="43">
                  <c:v>0.16189999999999999</c:v>
                </c:pt>
                <c:pt idx="44">
                  <c:v>0.17069999999999999</c:v>
                </c:pt>
                <c:pt idx="45">
                  <c:v>0.18099999999999999</c:v>
                </c:pt>
                <c:pt idx="46">
                  <c:v>0.1908</c:v>
                </c:pt>
                <c:pt idx="47">
                  <c:v>0.2001</c:v>
                </c:pt>
                <c:pt idx="48">
                  <c:v>0.20899999999999999</c:v>
                </c:pt>
                <c:pt idx="49">
                  <c:v>0.21759999999999999</c:v>
                </c:pt>
                <c:pt idx="50">
                  <c:v>0.2258</c:v>
                </c:pt>
                <c:pt idx="51">
                  <c:v>0.23369999999999999</c:v>
                </c:pt>
                <c:pt idx="52">
                  <c:v>0.2414</c:v>
                </c:pt>
                <c:pt idx="53">
                  <c:v>0.25600000000000001</c:v>
                </c:pt>
                <c:pt idx="54">
                  <c:v>0.26989999999999997</c:v>
                </c:pt>
                <c:pt idx="55">
                  <c:v>0.28299999999999997</c:v>
                </c:pt>
                <c:pt idx="56">
                  <c:v>0.29559999999999997</c:v>
                </c:pt>
                <c:pt idx="57">
                  <c:v>0.30769999999999997</c:v>
                </c:pt>
                <c:pt idx="58">
                  <c:v>0.31929999999999997</c:v>
                </c:pt>
                <c:pt idx="59">
                  <c:v>0.34139999999999998</c:v>
                </c:pt>
                <c:pt idx="60">
                  <c:v>0.36209999999999998</c:v>
                </c:pt>
                <c:pt idx="61">
                  <c:v>0.38169999999999998</c:v>
                </c:pt>
                <c:pt idx="62">
                  <c:v>0.40050000000000002</c:v>
                </c:pt>
                <c:pt idx="63">
                  <c:v>0.41839999999999999</c:v>
                </c:pt>
                <c:pt idx="64">
                  <c:v>0.43559999999999999</c:v>
                </c:pt>
                <c:pt idx="65">
                  <c:v>0.4521</c:v>
                </c:pt>
                <c:pt idx="66">
                  <c:v>0.46810000000000002</c:v>
                </c:pt>
                <c:pt idx="67">
                  <c:v>0.48359999999999997</c:v>
                </c:pt>
                <c:pt idx="68">
                  <c:v>0.4985</c:v>
                </c:pt>
                <c:pt idx="69">
                  <c:v>0.51300000000000001</c:v>
                </c:pt>
                <c:pt idx="70">
                  <c:v>0.54079999999999995</c:v>
                </c:pt>
                <c:pt idx="71">
                  <c:v>0.57340000000000002</c:v>
                </c:pt>
                <c:pt idx="72">
                  <c:v>0.60389999999999999</c:v>
                </c:pt>
                <c:pt idx="73">
                  <c:v>0.63249999999999995</c:v>
                </c:pt>
                <c:pt idx="74">
                  <c:v>0.65939999999999999</c:v>
                </c:pt>
                <c:pt idx="75">
                  <c:v>0.68469999999999998</c:v>
                </c:pt>
                <c:pt idx="76">
                  <c:v>0.70860000000000001</c:v>
                </c:pt>
                <c:pt idx="77">
                  <c:v>0.73109999999999997</c:v>
                </c:pt>
                <c:pt idx="78">
                  <c:v>0.75229999999999997</c:v>
                </c:pt>
                <c:pt idx="79">
                  <c:v>0.79139999999999999</c:v>
                </c:pt>
                <c:pt idx="80">
                  <c:v>0.82689999999999997</c:v>
                </c:pt>
                <c:pt idx="81">
                  <c:v>0.85960000000000003</c:v>
                </c:pt>
                <c:pt idx="82">
                  <c:v>0.8901</c:v>
                </c:pt>
                <c:pt idx="83">
                  <c:v>0.91920000000000002</c:v>
                </c:pt>
                <c:pt idx="84">
                  <c:v>0.94710000000000005</c:v>
                </c:pt>
                <c:pt idx="85">
                  <c:v>1.0009999999999999</c:v>
                </c:pt>
                <c:pt idx="86">
                  <c:v>1.0509999999999999</c:v>
                </c:pt>
                <c:pt idx="87">
                  <c:v>1.1000000000000001</c:v>
                </c:pt>
                <c:pt idx="88">
                  <c:v>1.1459999999999999</c:v>
                </c:pt>
                <c:pt idx="89">
                  <c:v>1.1890000000000001</c:v>
                </c:pt>
                <c:pt idx="90">
                  <c:v>1.2310000000000001</c:v>
                </c:pt>
                <c:pt idx="91">
                  <c:v>1.27</c:v>
                </c:pt>
                <c:pt idx="92">
                  <c:v>1.3080000000000001</c:v>
                </c:pt>
                <c:pt idx="93">
                  <c:v>1.343</c:v>
                </c:pt>
                <c:pt idx="94">
                  <c:v>1.3759999999999999</c:v>
                </c:pt>
                <c:pt idx="95">
                  <c:v>1.4079999999999999</c:v>
                </c:pt>
                <c:pt idx="96">
                  <c:v>1.466</c:v>
                </c:pt>
                <c:pt idx="97">
                  <c:v>1.5309999999999999</c:v>
                </c:pt>
                <c:pt idx="98">
                  <c:v>1.5880000000000001</c:v>
                </c:pt>
                <c:pt idx="99">
                  <c:v>1.637</c:v>
                </c:pt>
                <c:pt idx="100">
                  <c:v>1.68</c:v>
                </c:pt>
                <c:pt idx="101">
                  <c:v>1.718</c:v>
                </c:pt>
                <c:pt idx="102">
                  <c:v>1.75</c:v>
                </c:pt>
                <c:pt idx="103">
                  <c:v>1.778</c:v>
                </c:pt>
                <c:pt idx="104">
                  <c:v>1.802</c:v>
                </c:pt>
                <c:pt idx="105">
                  <c:v>1.839</c:v>
                </c:pt>
                <c:pt idx="106">
                  <c:v>1.8640000000000001</c:v>
                </c:pt>
                <c:pt idx="107">
                  <c:v>1.879</c:v>
                </c:pt>
                <c:pt idx="108">
                  <c:v>1.8859999999999999</c:v>
                </c:pt>
                <c:pt idx="109">
                  <c:v>1.887</c:v>
                </c:pt>
                <c:pt idx="110">
                  <c:v>1.883</c:v>
                </c:pt>
                <c:pt idx="111">
                  <c:v>1.863</c:v>
                </c:pt>
                <c:pt idx="112">
                  <c:v>1.833</c:v>
                </c:pt>
                <c:pt idx="113">
                  <c:v>1.798</c:v>
                </c:pt>
                <c:pt idx="114">
                  <c:v>1.7589999999999999</c:v>
                </c:pt>
                <c:pt idx="115">
                  <c:v>1.7190000000000001</c:v>
                </c:pt>
                <c:pt idx="116">
                  <c:v>1.6779999999999999</c:v>
                </c:pt>
                <c:pt idx="117">
                  <c:v>1.639</c:v>
                </c:pt>
                <c:pt idx="118">
                  <c:v>1.6</c:v>
                </c:pt>
                <c:pt idx="119">
                  <c:v>1.5620000000000001</c:v>
                </c:pt>
                <c:pt idx="120">
                  <c:v>1.526</c:v>
                </c:pt>
                <c:pt idx="121">
                  <c:v>1.4910000000000001</c:v>
                </c:pt>
                <c:pt idx="122">
                  <c:v>1.4239999999999999</c:v>
                </c:pt>
                <c:pt idx="123">
                  <c:v>1.347</c:v>
                </c:pt>
                <c:pt idx="124">
                  <c:v>1.2769999999999999</c:v>
                </c:pt>
                <c:pt idx="125">
                  <c:v>1.2130000000000001</c:v>
                </c:pt>
                <c:pt idx="126">
                  <c:v>1.1539999999999999</c:v>
                </c:pt>
                <c:pt idx="127">
                  <c:v>1.101</c:v>
                </c:pt>
                <c:pt idx="128">
                  <c:v>1.052</c:v>
                </c:pt>
                <c:pt idx="129">
                  <c:v>1.0069999999999999</c:v>
                </c:pt>
                <c:pt idx="130">
                  <c:v>0.96540000000000004</c:v>
                </c:pt>
                <c:pt idx="131">
                  <c:v>0.89249999999999996</c:v>
                </c:pt>
                <c:pt idx="132">
                  <c:v>0.83009999999999995</c:v>
                </c:pt>
                <c:pt idx="133">
                  <c:v>0.7762</c:v>
                </c:pt>
                <c:pt idx="134">
                  <c:v>0.72919999999999996</c:v>
                </c:pt>
                <c:pt idx="135">
                  <c:v>0.68789999999999996</c:v>
                </c:pt>
                <c:pt idx="136">
                  <c:v>0.65129999999999999</c:v>
                </c:pt>
                <c:pt idx="137">
                  <c:v>0.58930000000000005</c:v>
                </c:pt>
                <c:pt idx="138">
                  <c:v>0.54549999999999998</c:v>
                </c:pt>
                <c:pt idx="139">
                  <c:v>0.50339999999999996</c:v>
                </c:pt>
                <c:pt idx="140">
                  <c:v>0.46810000000000002</c:v>
                </c:pt>
                <c:pt idx="141">
                  <c:v>0.43780000000000002</c:v>
                </c:pt>
                <c:pt idx="142">
                  <c:v>0.41170000000000001</c:v>
                </c:pt>
                <c:pt idx="143">
                  <c:v>0.38869999999999999</c:v>
                </c:pt>
                <c:pt idx="144">
                  <c:v>0.36849999999999999</c:v>
                </c:pt>
                <c:pt idx="145">
                  <c:v>0.35039999999999999</c:v>
                </c:pt>
                <c:pt idx="146">
                  <c:v>0.3342</c:v>
                </c:pt>
                <c:pt idx="147">
                  <c:v>0.3196</c:v>
                </c:pt>
                <c:pt idx="148">
                  <c:v>0.29420000000000002</c:v>
                </c:pt>
                <c:pt idx="149">
                  <c:v>0.26800000000000002</c:v>
                </c:pt>
                <c:pt idx="150">
                  <c:v>0.2465</c:v>
                </c:pt>
                <c:pt idx="151">
                  <c:v>0.22850000000000001</c:v>
                </c:pt>
                <c:pt idx="152">
                  <c:v>0.21310000000000001</c:v>
                </c:pt>
                <c:pt idx="153">
                  <c:v>0.19989999999999999</c:v>
                </c:pt>
                <c:pt idx="154">
                  <c:v>0.1883</c:v>
                </c:pt>
                <c:pt idx="155">
                  <c:v>0.17810000000000001</c:v>
                </c:pt>
                <c:pt idx="156">
                  <c:v>0.1691</c:v>
                </c:pt>
                <c:pt idx="157">
                  <c:v>0.1537</c:v>
                </c:pt>
                <c:pt idx="158">
                  <c:v>0.1411</c:v>
                </c:pt>
                <c:pt idx="159">
                  <c:v>0.13059999999999999</c:v>
                </c:pt>
                <c:pt idx="160">
                  <c:v>0.1217</c:v>
                </c:pt>
                <c:pt idx="161">
                  <c:v>0.114</c:v>
                </c:pt>
                <c:pt idx="162">
                  <c:v>0.10730000000000001</c:v>
                </c:pt>
                <c:pt idx="163">
                  <c:v>9.622E-2</c:v>
                </c:pt>
                <c:pt idx="164">
                  <c:v>8.7410000000000002E-2</c:v>
                </c:pt>
                <c:pt idx="165">
                  <c:v>8.022E-2</c:v>
                </c:pt>
                <c:pt idx="166">
                  <c:v>7.4230000000000004E-2</c:v>
                </c:pt>
                <c:pt idx="167">
                  <c:v>6.9159999999999999E-2</c:v>
                </c:pt>
                <c:pt idx="168">
                  <c:v>6.4810000000000006E-2</c:v>
                </c:pt>
                <c:pt idx="169">
                  <c:v>6.1039999999999997E-2</c:v>
                </c:pt>
                <c:pt idx="170">
                  <c:v>5.7729999999999997E-2</c:v>
                </c:pt>
                <c:pt idx="171">
                  <c:v>5.4800000000000001E-2</c:v>
                </c:pt>
                <c:pt idx="172">
                  <c:v>5.2200000000000003E-2</c:v>
                </c:pt>
                <c:pt idx="173">
                  <c:v>4.9860000000000002E-2</c:v>
                </c:pt>
                <c:pt idx="174">
                  <c:v>4.5839999999999999E-2</c:v>
                </c:pt>
                <c:pt idx="175">
                  <c:v>4.1750000000000002E-2</c:v>
                </c:pt>
                <c:pt idx="176">
                  <c:v>3.8429999999999999E-2</c:v>
                </c:pt>
                <c:pt idx="177">
                  <c:v>3.567E-2</c:v>
                </c:pt>
                <c:pt idx="178">
                  <c:v>3.3349999999999998E-2</c:v>
                </c:pt>
                <c:pt idx="179">
                  <c:v>3.1359999999999999E-2</c:v>
                </c:pt>
                <c:pt idx="180">
                  <c:v>2.964E-2</c:v>
                </c:pt>
                <c:pt idx="181">
                  <c:v>2.8139999999999998E-2</c:v>
                </c:pt>
                <c:pt idx="182">
                  <c:v>2.681E-2</c:v>
                </c:pt>
                <c:pt idx="183">
                  <c:v>2.4580000000000001E-2</c:v>
                </c:pt>
                <c:pt idx="184">
                  <c:v>2.2769999999999999E-2</c:v>
                </c:pt>
                <c:pt idx="185">
                  <c:v>2.1270000000000001E-2</c:v>
                </c:pt>
                <c:pt idx="186">
                  <c:v>2.001E-2</c:v>
                </c:pt>
                <c:pt idx="187">
                  <c:v>1.8939999999999999E-2</c:v>
                </c:pt>
                <c:pt idx="188">
                  <c:v>1.8020000000000001E-2</c:v>
                </c:pt>
                <c:pt idx="189">
                  <c:v>1.6500000000000001E-2</c:v>
                </c:pt>
                <c:pt idx="190">
                  <c:v>1.532E-2</c:v>
                </c:pt>
                <c:pt idx="191">
                  <c:v>1.436E-2</c:v>
                </c:pt>
                <c:pt idx="192">
                  <c:v>1.358E-2</c:v>
                </c:pt>
                <c:pt idx="193">
                  <c:v>1.2919999999999999E-2</c:v>
                </c:pt>
                <c:pt idx="194">
                  <c:v>1.2370000000000001E-2</c:v>
                </c:pt>
                <c:pt idx="195">
                  <c:v>1.189E-2</c:v>
                </c:pt>
                <c:pt idx="196">
                  <c:v>1.1480000000000001E-2</c:v>
                </c:pt>
                <c:pt idx="197">
                  <c:v>1.112E-2</c:v>
                </c:pt>
                <c:pt idx="198">
                  <c:v>1.0800000000000001E-2</c:v>
                </c:pt>
                <c:pt idx="199">
                  <c:v>1.052E-2</c:v>
                </c:pt>
                <c:pt idx="200">
                  <c:v>1.005E-2</c:v>
                </c:pt>
                <c:pt idx="201">
                  <c:v>9.5790000000000007E-3</c:v>
                </c:pt>
                <c:pt idx="202">
                  <c:v>9.2110000000000004E-3</c:v>
                </c:pt>
                <c:pt idx="203">
                  <c:v>8.9160000000000003E-3</c:v>
                </c:pt>
                <c:pt idx="204">
                  <c:v>8.6759999999999997E-3</c:v>
                </c:pt>
                <c:pt idx="205">
                  <c:v>8.4770000000000002E-3</c:v>
                </c:pt>
                <c:pt idx="206">
                  <c:v>8.3119999999999999E-3</c:v>
                </c:pt>
                <c:pt idx="207">
                  <c:v>8.1729999999999997E-3</c:v>
                </c:pt>
                <c:pt idx="208">
                  <c:v>8.0549999999999997E-3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srim4He_Kapton!$D$20:$D$228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srim4He_Kapton!$F$20:$F$228</c:f>
              <c:numCache>
                <c:formatCode>0.000E+00</c:formatCode>
                <c:ptCount val="209"/>
                <c:pt idx="0">
                  <c:v>0.13089999999999999</c:v>
                </c:pt>
                <c:pt idx="1">
                  <c:v>0.13519999999999999</c:v>
                </c:pt>
                <c:pt idx="2">
                  <c:v>0.1391</c:v>
                </c:pt>
                <c:pt idx="3">
                  <c:v>0.14249999999999999</c:v>
                </c:pt>
                <c:pt idx="4">
                  <c:v>0.14560000000000001</c:v>
                </c:pt>
                <c:pt idx="5">
                  <c:v>0.14849999999999999</c:v>
                </c:pt>
                <c:pt idx="6">
                  <c:v>0.151</c:v>
                </c:pt>
                <c:pt idx="7">
                  <c:v>0.1555</c:v>
                </c:pt>
                <c:pt idx="8">
                  <c:v>0.1593</c:v>
                </c:pt>
                <c:pt idx="9">
                  <c:v>0.16259999999999999</c:v>
                </c:pt>
                <c:pt idx="10">
                  <c:v>0.16550000000000001</c:v>
                </c:pt>
                <c:pt idx="11">
                  <c:v>0.16789999999999999</c:v>
                </c:pt>
                <c:pt idx="12">
                  <c:v>0.1701</c:v>
                </c:pt>
                <c:pt idx="13">
                  <c:v>0.1721</c:v>
                </c:pt>
                <c:pt idx="14">
                  <c:v>0.17380000000000001</c:v>
                </c:pt>
                <c:pt idx="15">
                  <c:v>0.17530000000000001</c:v>
                </c:pt>
                <c:pt idx="16">
                  <c:v>0.17660000000000001</c:v>
                </c:pt>
                <c:pt idx="17">
                  <c:v>0.17780000000000001</c:v>
                </c:pt>
                <c:pt idx="18">
                  <c:v>0.1799</c:v>
                </c:pt>
                <c:pt idx="19">
                  <c:v>0.18190000000000001</c:v>
                </c:pt>
                <c:pt idx="20">
                  <c:v>0.18340000000000001</c:v>
                </c:pt>
                <c:pt idx="21">
                  <c:v>0.1845</c:v>
                </c:pt>
                <c:pt idx="22">
                  <c:v>0.18529999999999999</c:v>
                </c:pt>
                <c:pt idx="23">
                  <c:v>0.18579999999999999</c:v>
                </c:pt>
                <c:pt idx="24">
                  <c:v>0.18609999999999999</c:v>
                </c:pt>
                <c:pt idx="25">
                  <c:v>0.18629999999999999</c:v>
                </c:pt>
                <c:pt idx="26">
                  <c:v>0.18640000000000001</c:v>
                </c:pt>
                <c:pt idx="27">
                  <c:v>0.18609999999999999</c:v>
                </c:pt>
                <c:pt idx="28">
                  <c:v>0.1855</c:v>
                </c:pt>
                <c:pt idx="29">
                  <c:v>0.1847</c:v>
                </c:pt>
                <c:pt idx="30">
                  <c:v>0.18360000000000001</c:v>
                </c:pt>
                <c:pt idx="31">
                  <c:v>0.1825</c:v>
                </c:pt>
                <c:pt idx="32">
                  <c:v>0.1812</c:v>
                </c:pt>
                <c:pt idx="33">
                  <c:v>0.17849999999999999</c:v>
                </c:pt>
                <c:pt idx="34">
                  <c:v>0.1757</c:v>
                </c:pt>
                <c:pt idx="35">
                  <c:v>0.17280000000000001</c:v>
                </c:pt>
                <c:pt idx="36">
                  <c:v>0.1699</c:v>
                </c:pt>
                <c:pt idx="37">
                  <c:v>0.1671</c:v>
                </c:pt>
                <c:pt idx="38">
                  <c:v>0.1643</c:v>
                </c:pt>
                <c:pt idx="39">
                  <c:v>0.1615</c:v>
                </c:pt>
                <c:pt idx="40">
                  <c:v>0.15890000000000001</c:v>
                </c:pt>
                <c:pt idx="41">
                  <c:v>0.15629999999999999</c:v>
                </c:pt>
                <c:pt idx="42">
                  <c:v>0.15379999999999999</c:v>
                </c:pt>
                <c:pt idx="43">
                  <c:v>0.15140000000000001</c:v>
                </c:pt>
                <c:pt idx="44">
                  <c:v>0.14680000000000001</c:v>
                </c:pt>
                <c:pt idx="45">
                  <c:v>0.1414</c:v>
                </c:pt>
                <c:pt idx="46">
                  <c:v>0.13650000000000001</c:v>
                </c:pt>
                <c:pt idx="47">
                  <c:v>0.13200000000000001</c:v>
                </c:pt>
                <c:pt idx="48">
                  <c:v>0.1278</c:v>
                </c:pt>
                <c:pt idx="49">
                  <c:v>0.1239</c:v>
                </c:pt>
                <c:pt idx="50">
                  <c:v>0.1202</c:v>
                </c:pt>
                <c:pt idx="51">
                  <c:v>0.1168</c:v>
                </c:pt>
                <c:pt idx="52">
                  <c:v>0.1137</c:v>
                </c:pt>
                <c:pt idx="53">
                  <c:v>0.1079</c:v>
                </c:pt>
                <c:pt idx="54">
                  <c:v>0.1028</c:v>
                </c:pt>
                <c:pt idx="55">
                  <c:v>9.819E-2</c:v>
                </c:pt>
                <c:pt idx="56">
                  <c:v>9.4079999999999997E-2</c:v>
                </c:pt>
                <c:pt idx="57">
                  <c:v>9.035E-2</c:v>
                </c:pt>
                <c:pt idx="58">
                  <c:v>8.695E-2</c:v>
                </c:pt>
                <c:pt idx="59">
                  <c:v>8.0990000000000006E-2</c:v>
                </c:pt>
                <c:pt idx="60">
                  <c:v>7.5910000000000005E-2</c:v>
                </c:pt>
                <c:pt idx="61">
                  <c:v>7.1529999999999996E-2</c:v>
                </c:pt>
                <c:pt idx="62">
                  <c:v>6.7699999999999996E-2</c:v>
                </c:pt>
                <c:pt idx="63">
                  <c:v>6.4310000000000006E-2</c:v>
                </c:pt>
                <c:pt idx="64">
                  <c:v>6.13E-2</c:v>
                </c:pt>
                <c:pt idx="65">
                  <c:v>5.8599999999999999E-2</c:v>
                </c:pt>
                <c:pt idx="66">
                  <c:v>5.6149999999999999E-2</c:v>
                </c:pt>
                <c:pt idx="67">
                  <c:v>5.3940000000000002E-2</c:v>
                </c:pt>
                <c:pt idx="68">
                  <c:v>5.1909999999999998E-2</c:v>
                </c:pt>
                <c:pt idx="69">
                  <c:v>5.006E-2</c:v>
                </c:pt>
                <c:pt idx="70">
                  <c:v>4.6760000000000003E-2</c:v>
                </c:pt>
                <c:pt idx="71">
                  <c:v>4.3279999999999999E-2</c:v>
                </c:pt>
                <c:pt idx="72">
                  <c:v>4.0349999999999997E-2</c:v>
                </c:pt>
                <c:pt idx="73">
                  <c:v>3.7830000000000003E-2</c:v>
                </c:pt>
                <c:pt idx="74">
                  <c:v>3.5639999999999998E-2</c:v>
                </c:pt>
                <c:pt idx="75">
                  <c:v>3.372E-2</c:v>
                </c:pt>
                <c:pt idx="76">
                  <c:v>3.202E-2</c:v>
                </c:pt>
                <c:pt idx="77">
                  <c:v>3.0509999999999999E-2</c:v>
                </c:pt>
                <c:pt idx="78">
                  <c:v>2.9139999999999999E-2</c:v>
                </c:pt>
                <c:pt idx="79">
                  <c:v>2.6790000000000001E-2</c:v>
                </c:pt>
                <c:pt idx="80">
                  <c:v>2.4819999999999998E-2</c:v>
                </c:pt>
                <c:pt idx="81">
                  <c:v>2.316E-2</c:v>
                </c:pt>
                <c:pt idx="82">
                  <c:v>2.172E-2</c:v>
                </c:pt>
                <c:pt idx="83">
                  <c:v>2.0469999999999999E-2</c:v>
                </c:pt>
                <c:pt idx="84">
                  <c:v>1.9369999999999998E-2</c:v>
                </c:pt>
                <c:pt idx="85">
                  <c:v>1.7520000000000001E-2</c:v>
                </c:pt>
                <c:pt idx="86">
                  <c:v>1.602E-2</c:v>
                </c:pt>
                <c:pt idx="87">
                  <c:v>1.478E-2</c:v>
                </c:pt>
                <c:pt idx="88">
                  <c:v>1.3729999999999999E-2</c:v>
                </c:pt>
                <c:pt idx="89">
                  <c:v>1.2840000000000001E-2</c:v>
                </c:pt>
                <c:pt idx="90">
                  <c:v>1.206E-2</c:v>
                </c:pt>
                <c:pt idx="91">
                  <c:v>1.1379999999999999E-2</c:v>
                </c:pt>
                <c:pt idx="92">
                  <c:v>1.078E-2</c:v>
                </c:pt>
                <c:pt idx="93">
                  <c:v>1.025E-2</c:v>
                </c:pt>
                <c:pt idx="94">
                  <c:v>9.7660000000000004E-3</c:v>
                </c:pt>
                <c:pt idx="95">
                  <c:v>9.3329999999999993E-3</c:v>
                </c:pt>
                <c:pt idx="96">
                  <c:v>8.5810000000000001E-3</c:v>
                </c:pt>
                <c:pt idx="97">
                  <c:v>7.8079999999999998E-3</c:v>
                </c:pt>
                <c:pt idx="98">
                  <c:v>7.1720000000000004E-3</c:v>
                </c:pt>
                <c:pt idx="99">
                  <c:v>6.6389999999999999E-3</c:v>
                </c:pt>
                <c:pt idx="100">
                  <c:v>6.1859999999999997E-3</c:v>
                </c:pt>
                <c:pt idx="101">
                  <c:v>5.7949999999999998E-3</c:v>
                </c:pt>
                <c:pt idx="102">
                  <c:v>5.4539999999999996E-3</c:v>
                </c:pt>
                <c:pt idx="103">
                  <c:v>5.1529999999999996E-3</c:v>
                </c:pt>
                <c:pt idx="104">
                  <c:v>4.8869999999999999E-3</c:v>
                </c:pt>
                <c:pt idx="105">
                  <c:v>4.4339999999999996E-3</c:v>
                </c:pt>
                <c:pt idx="106">
                  <c:v>4.0629999999999998E-3</c:v>
                </c:pt>
                <c:pt idx="107">
                  <c:v>3.7529999999999998E-3</c:v>
                </c:pt>
                <c:pt idx="108">
                  <c:v>3.49E-3</c:v>
                </c:pt>
                <c:pt idx="109">
                  <c:v>3.264E-3</c:v>
                </c:pt>
                <c:pt idx="110">
                  <c:v>3.0669999999999998E-3</c:v>
                </c:pt>
                <c:pt idx="111">
                  <c:v>2.7409999999999999E-3</c:v>
                </c:pt>
                <c:pt idx="112">
                  <c:v>2.4819999999999998E-3</c:v>
                </c:pt>
                <c:pt idx="113">
                  <c:v>2.2699999999999999E-3</c:v>
                </c:pt>
                <c:pt idx="114">
                  <c:v>2.0929999999999998E-3</c:v>
                </c:pt>
                <c:pt idx="115">
                  <c:v>1.9430000000000001E-3</c:v>
                </c:pt>
                <c:pt idx="116">
                  <c:v>1.815E-3</c:v>
                </c:pt>
                <c:pt idx="117">
                  <c:v>1.704E-3</c:v>
                </c:pt>
                <c:pt idx="118">
                  <c:v>1.606E-3</c:v>
                </c:pt>
                <c:pt idx="119">
                  <c:v>1.519E-3</c:v>
                </c:pt>
                <c:pt idx="120">
                  <c:v>1.4419999999999999E-3</c:v>
                </c:pt>
                <c:pt idx="121">
                  <c:v>1.3730000000000001E-3</c:v>
                </c:pt>
                <c:pt idx="122">
                  <c:v>1.2539999999999999E-3</c:v>
                </c:pt>
                <c:pt idx="123">
                  <c:v>1.132E-3</c:v>
                </c:pt>
                <c:pt idx="124">
                  <c:v>1.0330000000000001E-3</c:v>
                </c:pt>
                <c:pt idx="125">
                  <c:v>9.5129999999999998E-4</c:v>
                </c:pt>
                <c:pt idx="126">
                  <c:v>8.8190000000000002E-4</c:v>
                </c:pt>
                <c:pt idx="127">
                  <c:v>8.2249999999999999E-4</c:v>
                </c:pt>
                <c:pt idx="128">
                  <c:v>7.7099999999999998E-4</c:v>
                </c:pt>
                <c:pt idx="129">
                  <c:v>7.2590000000000003E-4</c:v>
                </c:pt>
                <c:pt idx="130">
                  <c:v>6.8599999999999998E-4</c:v>
                </c:pt>
                <c:pt idx="131">
                  <c:v>6.1870000000000002E-4</c:v>
                </c:pt>
                <c:pt idx="132">
                  <c:v>5.6400000000000005E-4</c:v>
                </c:pt>
                <c:pt idx="133">
                  <c:v>5.1869999999999998E-4</c:v>
                </c:pt>
                <c:pt idx="134">
                  <c:v>4.8040000000000002E-4</c:v>
                </c:pt>
                <c:pt idx="135">
                  <c:v>4.4759999999999998E-4</c:v>
                </c:pt>
                <c:pt idx="136">
                  <c:v>4.193E-4</c:v>
                </c:pt>
                <c:pt idx="137">
                  <c:v>3.726E-4</c:v>
                </c:pt>
                <c:pt idx="138">
                  <c:v>3.3560000000000003E-4</c:v>
                </c:pt>
                <c:pt idx="139">
                  <c:v>3.056E-4</c:v>
                </c:pt>
                <c:pt idx="140">
                  <c:v>2.8079999999999999E-4</c:v>
                </c:pt>
                <c:pt idx="141">
                  <c:v>2.5989999999999997E-4</c:v>
                </c:pt>
                <c:pt idx="142">
                  <c:v>2.42E-4</c:v>
                </c:pt>
                <c:pt idx="143">
                  <c:v>2.265E-4</c:v>
                </c:pt>
                <c:pt idx="144">
                  <c:v>2.13E-4</c:v>
                </c:pt>
                <c:pt idx="145">
                  <c:v>2.0100000000000001E-4</c:v>
                </c:pt>
                <c:pt idx="146">
                  <c:v>1.9039999999999999E-4</c:v>
                </c:pt>
                <c:pt idx="147">
                  <c:v>1.8090000000000001E-4</c:v>
                </c:pt>
                <c:pt idx="148">
                  <c:v>1.6459999999999999E-4</c:v>
                </c:pt>
                <c:pt idx="149">
                  <c:v>1.4809999999999999E-4</c:v>
                </c:pt>
                <c:pt idx="150">
                  <c:v>1.3469999999999999E-4</c:v>
                </c:pt>
                <c:pt idx="151">
                  <c:v>1.236E-4</c:v>
                </c:pt>
                <c:pt idx="152">
                  <c:v>1.143E-4</c:v>
                </c:pt>
                <c:pt idx="153">
                  <c:v>1.064E-4</c:v>
                </c:pt>
                <c:pt idx="154">
                  <c:v>9.9489999999999998E-5</c:v>
                </c:pt>
                <c:pt idx="155">
                  <c:v>9.3480000000000006E-5</c:v>
                </c:pt>
                <c:pt idx="156">
                  <c:v>8.8189999999999994E-5</c:v>
                </c:pt>
                <c:pt idx="157">
                  <c:v>7.928E-5</c:v>
                </c:pt>
                <c:pt idx="158">
                  <c:v>7.2070000000000006E-5</c:v>
                </c:pt>
                <c:pt idx="159">
                  <c:v>6.6099999999999994E-5</c:v>
                </c:pt>
                <c:pt idx="160">
                  <c:v>6.109E-5</c:v>
                </c:pt>
                <c:pt idx="161">
                  <c:v>5.6799999999999998E-5</c:v>
                </c:pt>
                <c:pt idx="162">
                  <c:v>5.3109999999999998E-5</c:v>
                </c:pt>
                <c:pt idx="163">
                  <c:v>4.7030000000000002E-5</c:v>
                </c:pt>
                <c:pt idx="164">
                  <c:v>4.2249999999999997E-5</c:v>
                </c:pt>
                <c:pt idx="165">
                  <c:v>3.8380000000000002E-5</c:v>
                </c:pt>
                <c:pt idx="166">
                  <c:v>3.519E-5</c:v>
                </c:pt>
                <c:pt idx="167">
                  <c:v>3.2499999999999997E-5</c:v>
                </c:pt>
                <c:pt idx="168">
                  <c:v>3.021E-5</c:v>
                </c:pt>
                <c:pt idx="169">
                  <c:v>2.8229999999999999E-5</c:v>
                </c:pt>
                <c:pt idx="170">
                  <c:v>2.65E-5</c:v>
                </c:pt>
                <c:pt idx="171">
                  <c:v>2.4980000000000001E-5</c:v>
                </c:pt>
                <c:pt idx="172">
                  <c:v>2.3640000000000001E-5</c:v>
                </c:pt>
                <c:pt idx="173">
                  <c:v>2.243E-5</c:v>
                </c:pt>
                <c:pt idx="174">
                  <c:v>2.037E-5</c:v>
                </c:pt>
                <c:pt idx="175">
                  <c:v>1.8280000000000001E-5</c:v>
                </c:pt>
                <c:pt idx="176">
                  <c:v>1.6589999999999999E-5</c:v>
                </c:pt>
                <c:pt idx="177">
                  <c:v>1.52E-5</c:v>
                </c:pt>
                <c:pt idx="178">
                  <c:v>1.403E-5</c:v>
                </c:pt>
                <c:pt idx="179">
                  <c:v>1.3040000000000001E-5</c:v>
                </c:pt>
                <c:pt idx="180">
                  <c:v>1.218E-5</c:v>
                </c:pt>
                <c:pt idx="181">
                  <c:v>1.1430000000000001E-5</c:v>
                </c:pt>
                <c:pt idx="182">
                  <c:v>1.077E-5</c:v>
                </c:pt>
                <c:pt idx="183">
                  <c:v>9.6609999999999995E-6</c:v>
                </c:pt>
                <c:pt idx="184">
                  <c:v>8.7669999999999992E-6</c:v>
                </c:pt>
                <c:pt idx="185">
                  <c:v>8.028E-6</c:v>
                </c:pt>
                <c:pt idx="186">
                  <c:v>7.4080000000000001E-6</c:v>
                </c:pt>
                <c:pt idx="187">
                  <c:v>6.8800000000000002E-6</c:v>
                </c:pt>
                <c:pt idx="188">
                  <c:v>6.4239999999999998E-6</c:v>
                </c:pt>
                <c:pt idx="189">
                  <c:v>5.6779999999999997E-6</c:v>
                </c:pt>
                <c:pt idx="190">
                  <c:v>5.091E-6</c:v>
                </c:pt>
                <c:pt idx="191">
                  <c:v>4.6179999999999997E-6</c:v>
                </c:pt>
                <c:pt idx="192">
                  <c:v>4.2270000000000004E-6</c:v>
                </c:pt>
                <c:pt idx="193">
                  <c:v>3.8999999999999999E-6</c:v>
                </c:pt>
                <c:pt idx="194">
                  <c:v>3.6200000000000001E-6</c:v>
                </c:pt>
                <c:pt idx="195">
                  <c:v>3.3799999999999998E-6</c:v>
                </c:pt>
                <c:pt idx="196">
                  <c:v>3.1700000000000001E-6</c:v>
                </c:pt>
                <c:pt idx="197">
                  <c:v>2.9849999999999998E-6</c:v>
                </c:pt>
                <c:pt idx="198">
                  <c:v>2.8219999999999998E-6</c:v>
                </c:pt>
                <c:pt idx="199">
                  <c:v>2.6759999999999999E-6</c:v>
                </c:pt>
                <c:pt idx="200">
                  <c:v>2.4260000000000002E-6</c:v>
                </c:pt>
                <c:pt idx="201">
                  <c:v>2.1739999999999999E-6</c:v>
                </c:pt>
                <c:pt idx="202">
                  <c:v>1.9709999999999998E-6</c:v>
                </c:pt>
                <c:pt idx="203">
                  <c:v>1.804E-6</c:v>
                </c:pt>
                <c:pt idx="204">
                  <c:v>1.663E-6</c:v>
                </c:pt>
                <c:pt idx="205">
                  <c:v>1.5430000000000001E-6</c:v>
                </c:pt>
                <c:pt idx="206">
                  <c:v>1.44E-6</c:v>
                </c:pt>
                <c:pt idx="207">
                  <c:v>1.3510000000000001E-6</c:v>
                </c:pt>
                <c:pt idx="208">
                  <c:v>1.2720000000000001E-6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srim4He_Kapton!$D$20:$D$228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srim4He_Kapton!$G$20:$G$228</c:f>
              <c:numCache>
                <c:formatCode>0.000E+00</c:formatCode>
                <c:ptCount val="209"/>
                <c:pt idx="0">
                  <c:v>0.15503</c:v>
                </c:pt>
                <c:pt idx="1">
                  <c:v>0.1608</c:v>
                </c:pt>
                <c:pt idx="2">
                  <c:v>0.16608000000000001</c:v>
                </c:pt>
                <c:pt idx="3">
                  <c:v>0.17079999999999998</c:v>
                </c:pt>
                <c:pt idx="4">
                  <c:v>0.17516000000000001</c:v>
                </c:pt>
                <c:pt idx="5">
                  <c:v>0.17926999999999998</c:v>
                </c:pt>
                <c:pt idx="6">
                  <c:v>0.18292999999999998</c:v>
                </c:pt>
                <c:pt idx="7">
                  <c:v>0.18962999999999999</c:v>
                </c:pt>
                <c:pt idx="8">
                  <c:v>0.19550000000000001</c:v>
                </c:pt>
                <c:pt idx="9">
                  <c:v>0.20075999999999999</c:v>
                </c:pt>
                <c:pt idx="10">
                  <c:v>0.20552000000000001</c:v>
                </c:pt>
                <c:pt idx="11">
                  <c:v>0.2097</c:v>
                </c:pt>
                <c:pt idx="12">
                  <c:v>0.21360999999999999</c:v>
                </c:pt>
                <c:pt idx="13">
                  <c:v>0.21725</c:v>
                </c:pt>
                <c:pt idx="14">
                  <c:v>0.22054000000000001</c:v>
                </c:pt>
                <c:pt idx="15">
                  <c:v>0.22357000000000002</c:v>
                </c:pt>
                <c:pt idx="16">
                  <c:v>0.22636000000000001</c:v>
                </c:pt>
                <c:pt idx="17">
                  <c:v>0.22900000000000001</c:v>
                </c:pt>
                <c:pt idx="18">
                  <c:v>0.23386999999999999</c:v>
                </c:pt>
                <c:pt idx="19">
                  <c:v>0.23914000000000002</c:v>
                </c:pt>
                <c:pt idx="20">
                  <c:v>0.24374000000000001</c:v>
                </c:pt>
                <c:pt idx="21">
                  <c:v>0.24778</c:v>
                </c:pt>
                <c:pt idx="22">
                  <c:v>0.25140000000000001</c:v>
                </c:pt>
                <c:pt idx="23">
                  <c:v>0.25459999999999999</c:v>
                </c:pt>
                <c:pt idx="24">
                  <c:v>0.25749</c:v>
                </c:pt>
                <c:pt idx="25">
                  <c:v>0.26019999999999999</c:v>
                </c:pt>
                <c:pt idx="26">
                  <c:v>0.26272000000000001</c:v>
                </c:pt>
                <c:pt idx="27">
                  <c:v>0.26705000000000001</c:v>
                </c:pt>
                <c:pt idx="28">
                  <c:v>0.27083000000000002</c:v>
                </c:pt>
                <c:pt idx="29">
                  <c:v>0.2742</c:v>
                </c:pt>
                <c:pt idx="30">
                  <c:v>0.27707999999999999</c:v>
                </c:pt>
                <c:pt idx="31">
                  <c:v>0.27978999999999998</c:v>
                </c:pt>
                <c:pt idx="32">
                  <c:v>0.28220000000000001</c:v>
                </c:pt>
                <c:pt idx="33">
                  <c:v>0.28639999999999999</c:v>
                </c:pt>
                <c:pt idx="34">
                  <c:v>0.29020000000000001</c:v>
                </c:pt>
                <c:pt idx="35">
                  <c:v>0.29349999999999998</c:v>
                </c:pt>
                <c:pt idx="36">
                  <c:v>0.29649999999999999</c:v>
                </c:pt>
                <c:pt idx="37">
                  <c:v>0.29930000000000001</c:v>
                </c:pt>
                <c:pt idx="38">
                  <c:v>0.3019</c:v>
                </c:pt>
                <c:pt idx="39">
                  <c:v>0.30430000000000001</c:v>
                </c:pt>
                <c:pt idx="40">
                  <c:v>0.30669999999999997</c:v>
                </c:pt>
                <c:pt idx="41">
                  <c:v>0.30890000000000001</c:v>
                </c:pt>
                <c:pt idx="42">
                  <c:v>0.31109999999999999</c:v>
                </c:pt>
                <c:pt idx="43">
                  <c:v>0.31330000000000002</c:v>
                </c:pt>
                <c:pt idx="44">
                  <c:v>0.3175</c:v>
                </c:pt>
                <c:pt idx="45">
                  <c:v>0.32240000000000002</c:v>
                </c:pt>
                <c:pt idx="46">
                  <c:v>0.32730000000000004</c:v>
                </c:pt>
                <c:pt idx="47">
                  <c:v>0.33210000000000001</c:v>
                </c:pt>
                <c:pt idx="48">
                  <c:v>0.33679999999999999</c:v>
                </c:pt>
                <c:pt idx="49">
                  <c:v>0.34149999999999997</c:v>
                </c:pt>
                <c:pt idx="50">
                  <c:v>0.34599999999999997</c:v>
                </c:pt>
                <c:pt idx="51">
                  <c:v>0.35049999999999998</c:v>
                </c:pt>
                <c:pt idx="52">
                  <c:v>0.35509999999999997</c:v>
                </c:pt>
                <c:pt idx="53">
                  <c:v>0.3639</c:v>
                </c:pt>
                <c:pt idx="54">
                  <c:v>0.37269999999999998</c:v>
                </c:pt>
                <c:pt idx="55">
                  <c:v>0.38118999999999997</c:v>
                </c:pt>
                <c:pt idx="56">
                  <c:v>0.38967999999999997</c:v>
                </c:pt>
                <c:pt idx="57">
                  <c:v>0.39804999999999996</c:v>
                </c:pt>
                <c:pt idx="58">
                  <c:v>0.40625</c:v>
                </c:pt>
                <c:pt idx="59">
                  <c:v>0.42238999999999999</c:v>
                </c:pt>
                <c:pt idx="60">
                  <c:v>0.43801000000000001</c:v>
                </c:pt>
                <c:pt idx="61">
                  <c:v>0.45322999999999997</c:v>
                </c:pt>
                <c:pt idx="62">
                  <c:v>0.46820000000000001</c:v>
                </c:pt>
                <c:pt idx="63">
                  <c:v>0.48270999999999997</c:v>
                </c:pt>
                <c:pt idx="64">
                  <c:v>0.49690000000000001</c:v>
                </c:pt>
                <c:pt idx="65">
                  <c:v>0.51070000000000004</c:v>
                </c:pt>
                <c:pt idx="66">
                  <c:v>0.52424999999999999</c:v>
                </c:pt>
                <c:pt idx="67">
                  <c:v>0.53754000000000002</c:v>
                </c:pt>
                <c:pt idx="68">
                  <c:v>0.55040999999999995</c:v>
                </c:pt>
                <c:pt idx="69">
                  <c:v>0.56306</c:v>
                </c:pt>
                <c:pt idx="70">
                  <c:v>0.58755999999999997</c:v>
                </c:pt>
                <c:pt idx="71">
                  <c:v>0.61668000000000001</c:v>
                </c:pt>
                <c:pt idx="72">
                  <c:v>0.64424999999999999</c:v>
                </c:pt>
                <c:pt idx="73">
                  <c:v>0.67032999999999998</c:v>
                </c:pt>
                <c:pt idx="74">
                  <c:v>0.69503999999999999</c:v>
                </c:pt>
                <c:pt idx="75">
                  <c:v>0.71841999999999995</c:v>
                </c:pt>
                <c:pt idx="76">
                  <c:v>0.74062000000000006</c:v>
                </c:pt>
                <c:pt idx="77">
                  <c:v>0.76161000000000001</c:v>
                </c:pt>
                <c:pt idx="78">
                  <c:v>0.78143999999999991</c:v>
                </c:pt>
                <c:pt idx="79">
                  <c:v>0.81818999999999997</c:v>
                </c:pt>
                <c:pt idx="80">
                  <c:v>0.85171999999999992</c:v>
                </c:pt>
                <c:pt idx="81">
                  <c:v>0.88275999999999999</c:v>
                </c:pt>
                <c:pt idx="82">
                  <c:v>0.91181999999999996</c:v>
                </c:pt>
                <c:pt idx="83">
                  <c:v>0.93967000000000001</c:v>
                </c:pt>
                <c:pt idx="84">
                  <c:v>0.96647000000000005</c:v>
                </c:pt>
                <c:pt idx="85">
                  <c:v>1.0185199999999999</c:v>
                </c:pt>
                <c:pt idx="86">
                  <c:v>1.0670199999999999</c:v>
                </c:pt>
                <c:pt idx="87">
                  <c:v>1.1147800000000001</c:v>
                </c:pt>
                <c:pt idx="88">
                  <c:v>1.1597299999999999</c:v>
                </c:pt>
                <c:pt idx="89">
                  <c:v>1.20184</c:v>
                </c:pt>
                <c:pt idx="90">
                  <c:v>1.2430600000000001</c:v>
                </c:pt>
                <c:pt idx="91">
                  <c:v>1.28138</c:v>
                </c:pt>
                <c:pt idx="92">
                  <c:v>1.3187800000000001</c:v>
                </c:pt>
                <c:pt idx="93">
                  <c:v>1.3532500000000001</c:v>
                </c:pt>
                <c:pt idx="94">
                  <c:v>1.3857659999999998</c:v>
                </c:pt>
                <c:pt idx="95">
                  <c:v>1.417333</c:v>
                </c:pt>
                <c:pt idx="96">
                  <c:v>1.4745809999999999</c:v>
                </c:pt>
                <c:pt idx="97">
                  <c:v>1.538808</c:v>
                </c:pt>
                <c:pt idx="98">
                  <c:v>1.595172</c:v>
                </c:pt>
                <c:pt idx="99">
                  <c:v>1.6436390000000001</c:v>
                </c:pt>
                <c:pt idx="100">
                  <c:v>1.686186</c:v>
                </c:pt>
                <c:pt idx="101">
                  <c:v>1.723795</c:v>
                </c:pt>
                <c:pt idx="102">
                  <c:v>1.7554540000000001</c:v>
                </c:pt>
                <c:pt idx="103">
                  <c:v>1.783153</c:v>
                </c:pt>
                <c:pt idx="104">
                  <c:v>1.8068870000000001</c:v>
                </c:pt>
                <c:pt idx="105">
                  <c:v>1.843434</c:v>
                </c:pt>
                <c:pt idx="106">
                  <c:v>1.868063</c:v>
                </c:pt>
                <c:pt idx="107">
                  <c:v>1.8827529999999999</c:v>
                </c:pt>
                <c:pt idx="108">
                  <c:v>1.8894899999999999</c:v>
                </c:pt>
                <c:pt idx="109">
                  <c:v>1.8902639999999999</c:v>
                </c:pt>
                <c:pt idx="110">
                  <c:v>1.8860669999999999</c:v>
                </c:pt>
                <c:pt idx="111">
                  <c:v>1.8657410000000001</c:v>
                </c:pt>
                <c:pt idx="112">
                  <c:v>1.8354820000000001</c:v>
                </c:pt>
                <c:pt idx="113">
                  <c:v>1.80027</c:v>
                </c:pt>
                <c:pt idx="114">
                  <c:v>1.7610929999999998</c:v>
                </c:pt>
                <c:pt idx="115">
                  <c:v>1.7209430000000001</c:v>
                </c:pt>
                <c:pt idx="116">
                  <c:v>1.6798149999999998</c:v>
                </c:pt>
                <c:pt idx="117">
                  <c:v>1.6407039999999999</c:v>
                </c:pt>
                <c:pt idx="118">
                  <c:v>1.6016060000000001</c:v>
                </c:pt>
                <c:pt idx="119">
                  <c:v>1.5635190000000001</c:v>
                </c:pt>
                <c:pt idx="120">
                  <c:v>1.527442</c:v>
                </c:pt>
                <c:pt idx="121">
                  <c:v>1.4923730000000002</c:v>
                </c:pt>
                <c:pt idx="122">
                  <c:v>1.425254</c:v>
                </c:pt>
                <c:pt idx="123">
                  <c:v>1.3481319999999999</c:v>
                </c:pt>
                <c:pt idx="124">
                  <c:v>1.278033</c:v>
                </c:pt>
                <c:pt idx="125">
                  <c:v>1.2139513000000002</c:v>
                </c:pt>
                <c:pt idx="126">
                  <c:v>1.1548818999999999</c:v>
                </c:pt>
                <c:pt idx="127">
                  <c:v>1.1018224999999999</c:v>
                </c:pt>
                <c:pt idx="128">
                  <c:v>1.0527710000000001</c:v>
                </c:pt>
                <c:pt idx="129">
                  <c:v>1.0077258999999998</c:v>
                </c:pt>
                <c:pt idx="130">
                  <c:v>0.966086</c:v>
                </c:pt>
                <c:pt idx="131">
                  <c:v>0.89311869999999993</c:v>
                </c:pt>
                <c:pt idx="132">
                  <c:v>0.83066399999999996</c:v>
                </c:pt>
                <c:pt idx="133">
                  <c:v>0.77671869999999998</c:v>
                </c:pt>
                <c:pt idx="134">
                  <c:v>0.72968040000000001</c:v>
                </c:pt>
                <c:pt idx="135">
                  <c:v>0.68834759999999995</c:v>
                </c:pt>
                <c:pt idx="136">
                  <c:v>0.6517193</c:v>
                </c:pt>
                <c:pt idx="137">
                  <c:v>0.58967259999999999</c:v>
                </c:pt>
                <c:pt idx="138">
                  <c:v>0.54583559999999998</c:v>
                </c:pt>
                <c:pt idx="139">
                  <c:v>0.50370559999999998</c:v>
                </c:pt>
                <c:pt idx="140">
                  <c:v>0.46838080000000004</c:v>
                </c:pt>
                <c:pt idx="141">
                  <c:v>0.4380599</c:v>
                </c:pt>
                <c:pt idx="142">
                  <c:v>0.41194200000000003</c:v>
                </c:pt>
                <c:pt idx="143">
                  <c:v>0.38892650000000001</c:v>
                </c:pt>
                <c:pt idx="144">
                  <c:v>0.36871300000000001</c:v>
                </c:pt>
                <c:pt idx="145">
                  <c:v>0.350601</c:v>
                </c:pt>
                <c:pt idx="146">
                  <c:v>0.33439039999999998</c:v>
                </c:pt>
                <c:pt idx="147">
                  <c:v>0.31978089999999998</c:v>
                </c:pt>
                <c:pt idx="148">
                  <c:v>0.29436460000000003</c:v>
                </c:pt>
                <c:pt idx="149">
                  <c:v>0.2681481</c:v>
                </c:pt>
                <c:pt idx="150">
                  <c:v>0.24663469999999998</c:v>
                </c:pt>
                <c:pt idx="151">
                  <c:v>0.22862360000000001</c:v>
                </c:pt>
                <c:pt idx="152">
                  <c:v>0.21321430000000002</c:v>
                </c:pt>
                <c:pt idx="153">
                  <c:v>0.2000064</c:v>
                </c:pt>
                <c:pt idx="154">
                  <c:v>0.18839949</c:v>
                </c:pt>
                <c:pt idx="155">
                  <c:v>0.17819348000000002</c:v>
                </c:pt>
                <c:pt idx="156">
                  <c:v>0.16918818999999999</c:v>
                </c:pt>
                <c:pt idx="157">
                  <c:v>0.15377927999999999</c:v>
                </c:pt>
                <c:pt idx="158">
                  <c:v>0.14117207000000001</c:v>
                </c:pt>
                <c:pt idx="159">
                  <c:v>0.13066610000000001</c:v>
                </c:pt>
                <c:pt idx="160">
                  <c:v>0.12176109</c:v>
                </c:pt>
                <c:pt idx="161">
                  <c:v>0.1140568</c:v>
                </c:pt>
                <c:pt idx="162">
                  <c:v>0.10735311</c:v>
                </c:pt>
                <c:pt idx="163">
                  <c:v>9.6267030000000003E-2</c:v>
                </c:pt>
                <c:pt idx="164">
                  <c:v>8.7452249999999995E-2</c:v>
                </c:pt>
                <c:pt idx="165">
                  <c:v>8.0258380000000004E-2</c:v>
                </c:pt>
                <c:pt idx="166">
                  <c:v>7.4265190000000009E-2</c:v>
                </c:pt>
                <c:pt idx="167">
                  <c:v>6.9192500000000004E-2</c:v>
                </c:pt>
                <c:pt idx="168">
                  <c:v>6.4840210000000009E-2</c:v>
                </c:pt>
                <c:pt idx="169">
                  <c:v>6.1068229999999994E-2</c:v>
                </c:pt>
                <c:pt idx="170">
                  <c:v>5.7756499999999995E-2</c:v>
                </c:pt>
                <c:pt idx="171">
                  <c:v>5.4824980000000002E-2</c:v>
                </c:pt>
                <c:pt idx="172">
                  <c:v>5.2223640000000002E-2</c:v>
                </c:pt>
                <c:pt idx="173">
                  <c:v>4.9882429999999998E-2</c:v>
                </c:pt>
                <c:pt idx="174">
                  <c:v>4.5860369999999998E-2</c:v>
                </c:pt>
                <c:pt idx="175">
                  <c:v>4.1768280000000005E-2</c:v>
                </c:pt>
                <c:pt idx="176">
                  <c:v>3.8446589999999996E-2</c:v>
                </c:pt>
                <c:pt idx="177">
                  <c:v>3.56852E-2</c:v>
                </c:pt>
                <c:pt idx="178">
                  <c:v>3.3364029999999996E-2</c:v>
                </c:pt>
                <c:pt idx="179">
                  <c:v>3.1373039999999998E-2</c:v>
                </c:pt>
                <c:pt idx="180">
                  <c:v>2.965218E-2</c:v>
                </c:pt>
                <c:pt idx="181">
                  <c:v>2.8151429999999998E-2</c:v>
                </c:pt>
                <c:pt idx="182">
                  <c:v>2.6820770000000001E-2</c:v>
                </c:pt>
                <c:pt idx="183">
                  <c:v>2.4589661000000002E-2</c:v>
                </c:pt>
                <c:pt idx="184">
                  <c:v>2.2778766999999998E-2</c:v>
                </c:pt>
                <c:pt idx="185">
                  <c:v>2.1278028000000001E-2</c:v>
                </c:pt>
                <c:pt idx="186">
                  <c:v>2.0017408E-2</c:v>
                </c:pt>
                <c:pt idx="187">
                  <c:v>1.8946879999999999E-2</c:v>
                </c:pt>
                <c:pt idx="188">
                  <c:v>1.8026424000000003E-2</c:v>
                </c:pt>
                <c:pt idx="189">
                  <c:v>1.6505677999999999E-2</c:v>
                </c:pt>
                <c:pt idx="190">
                  <c:v>1.5325091000000001E-2</c:v>
                </c:pt>
                <c:pt idx="191">
                  <c:v>1.4364617999999999E-2</c:v>
                </c:pt>
                <c:pt idx="192">
                  <c:v>1.3584227000000001E-2</c:v>
                </c:pt>
                <c:pt idx="193">
                  <c:v>1.2923899999999999E-2</c:v>
                </c:pt>
                <c:pt idx="194">
                  <c:v>1.237362E-2</c:v>
                </c:pt>
                <c:pt idx="195">
                  <c:v>1.189338E-2</c:v>
                </c:pt>
                <c:pt idx="196">
                  <c:v>1.1483170000000001E-2</c:v>
                </c:pt>
                <c:pt idx="197">
                  <c:v>1.1122985E-2</c:v>
                </c:pt>
                <c:pt idx="198">
                  <c:v>1.0802822E-2</c:v>
                </c:pt>
                <c:pt idx="199">
                  <c:v>1.0522676E-2</c:v>
                </c:pt>
                <c:pt idx="200">
                  <c:v>1.0052426E-2</c:v>
                </c:pt>
                <c:pt idx="201">
                  <c:v>9.5811740000000013E-3</c:v>
                </c:pt>
                <c:pt idx="202">
                  <c:v>9.2129710000000004E-3</c:v>
                </c:pt>
                <c:pt idx="203">
                  <c:v>8.9178039999999997E-3</c:v>
                </c:pt>
                <c:pt idx="204">
                  <c:v>8.6776630000000004E-3</c:v>
                </c:pt>
                <c:pt idx="205">
                  <c:v>8.4785429999999998E-3</c:v>
                </c:pt>
                <c:pt idx="206">
                  <c:v>8.3134400000000001E-3</c:v>
                </c:pt>
                <c:pt idx="207">
                  <c:v>8.1743509999999998E-3</c:v>
                </c:pt>
                <c:pt idx="208">
                  <c:v>8.0562719999999997E-3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3000"/>
        <c:axId val="474933392"/>
      </c:scatterChart>
      <c:valAx>
        <c:axId val="4749330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33392"/>
        <c:crosses val="autoZero"/>
        <c:crossBetween val="midCat"/>
        <c:majorUnit val="10"/>
      </c:valAx>
      <c:valAx>
        <c:axId val="47493339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30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srim4He_Kapton!$P$5</c:f>
          <c:strCache>
            <c:ptCount val="1"/>
            <c:pt idx="0">
              <c:v>srim4He_Kapton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srim4He_Kapton!$D$20:$D$228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srim4He_Kapton!$J$20:$J$228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1.9E-3</c:v>
                </c:pt>
                <c:pt idx="9">
                  <c:v>2E-3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2.5000000000000001E-3</c:v>
                </c:pt>
                <c:pt idx="13">
                  <c:v>2.5999999999999999E-3</c:v>
                </c:pt>
                <c:pt idx="14">
                  <c:v>2.8E-3</c:v>
                </c:pt>
                <c:pt idx="15">
                  <c:v>2.9000000000000002E-3</c:v>
                </c:pt>
                <c:pt idx="16">
                  <c:v>3.0000000000000001E-3</c:v>
                </c:pt>
                <c:pt idx="17">
                  <c:v>3.2000000000000002E-3</c:v>
                </c:pt>
                <c:pt idx="18">
                  <c:v>3.5000000000000005E-3</c:v>
                </c:pt>
                <c:pt idx="19">
                  <c:v>3.8E-3</c:v>
                </c:pt>
                <c:pt idx="20">
                  <c:v>4.2000000000000006E-3</c:v>
                </c:pt>
                <c:pt idx="21">
                  <c:v>4.4999999999999997E-3</c:v>
                </c:pt>
                <c:pt idx="22">
                  <c:v>4.8000000000000004E-3</c:v>
                </c:pt>
                <c:pt idx="23">
                  <c:v>5.1999999999999998E-3</c:v>
                </c:pt>
                <c:pt idx="24">
                  <c:v>5.4999999999999997E-3</c:v>
                </c:pt>
                <c:pt idx="25">
                  <c:v>5.8000000000000005E-3</c:v>
                </c:pt>
                <c:pt idx="26">
                  <c:v>6.1999999999999998E-3</c:v>
                </c:pt>
                <c:pt idx="27">
                  <c:v>6.8000000000000005E-3</c:v>
                </c:pt>
                <c:pt idx="28">
                  <c:v>7.4999999999999997E-3</c:v>
                </c:pt>
                <c:pt idx="29">
                  <c:v>8.2000000000000007E-3</c:v>
                </c:pt>
                <c:pt idx="30">
                  <c:v>8.8999999999999999E-3</c:v>
                </c:pt>
                <c:pt idx="31">
                  <c:v>9.4999999999999998E-3</c:v>
                </c:pt>
                <c:pt idx="32">
                  <c:v>1.0199999999999999E-2</c:v>
                </c:pt>
                <c:pt idx="33">
                  <c:v>1.1600000000000001E-2</c:v>
                </c:pt>
                <c:pt idx="34">
                  <c:v>1.29E-2</c:v>
                </c:pt>
                <c:pt idx="35">
                  <c:v>1.4299999999999998E-2</c:v>
                </c:pt>
                <c:pt idx="36">
                  <c:v>1.5599999999999999E-2</c:v>
                </c:pt>
                <c:pt idx="37">
                  <c:v>1.7000000000000001E-2</c:v>
                </c:pt>
                <c:pt idx="38">
                  <c:v>1.84E-2</c:v>
                </c:pt>
                <c:pt idx="39">
                  <c:v>1.9800000000000002E-2</c:v>
                </c:pt>
                <c:pt idx="40">
                  <c:v>2.12E-2</c:v>
                </c:pt>
                <c:pt idx="41">
                  <c:v>2.2600000000000002E-2</c:v>
                </c:pt>
                <c:pt idx="42">
                  <c:v>2.3899999999999998E-2</c:v>
                </c:pt>
                <c:pt idx="43">
                  <c:v>2.53E-2</c:v>
                </c:pt>
                <c:pt idx="44">
                  <c:v>2.8100000000000003E-2</c:v>
                </c:pt>
                <c:pt idx="45">
                  <c:v>3.1699999999999999E-2</c:v>
                </c:pt>
                <c:pt idx="46">
                  <c:v>3.5199999999999995E-2</c:v>
                </c:pt>
                <c:pt idx="47">
                  <c:v>3.8699999999999998E-2</c:v>
                </c:pt>
                <c:pt idx="48">
                  <c:v>4.2299999999999997E-2</c:v>
                </c:pt>
                <c:pt idx="49">
                  <c:v>4.58E-2</c:v>
                </c:pt>
                <c:pt idx="50">
                  <c:v>4.9299999999999997E-2</c:v>
                </c:pt>
                <c:pt idx="51">
                  <c:v>5.28E-2</c:v>
                </c:pt>
                <c:pt idx="52">
                  <c:v>5.6399999999999992E-2</c:v>
                </c:pt>
                <c:pt idx="53">
                  <c:v>6.3399999999999998E-2</c:v>
                </c:pt>
                <c:pt idx="54">
                  <c:v>7.0300000000000001E-2</c:v>
                </c:pt>
                <c:pt idx="55">
                  <c:v>7.7200000000000005E-2</c:v>
                </c:pt>
                <c:pt idx="56">
                  <c:v>8.4099999999999994E-2</c:v>
                </c:pt>
                <c:pt idx="57">
                  <c:v>9.0900000000000009E-2</c:v>
                </c:pt>
                <c:pt idx="58">
                  <c:v>9.7599999999999992E-2</c:v>
                </c:pt>
                <c:pt idx="59">
                  <c:v>0.1109</c:v>
                </c:pt>
                <c:pt idx="60">
                  <c:v>0.12390000000000001</c:v>
                </c:pt>
                <c:pt idx="61">
                  <c:v>0.13669999999999999</c:v>
                </c:pt>
                <c:pt idx="62">
                  <c:v>0.1492</c:v>
                </c:pt>
                <c:pt idx="63">
                  <c:v>0.1615</c:v>
                </c:pt>
                <c:pt idx="64">
                  <c:v>0.17350000000000002</c:v>
                </c:pt>
                <c:pt idx="65">
                  <c:v>0.18540000000000001</c:v>
                </c:pt>
                <c:pt idx="66">
                  <c:v>0.19700000000000001</c:v>
                </c:pt>
                <c:pt idx="67">
                  <c:v>0.2084</c:v>
                </c:pt>
                <c:pt idx="68">
                  <c:v>0.21960000000000002</c:v>
                </c:pt>
                <c:pt idx="69">
                  <c:v>0.2306</c:v>
                </c:pt>
                <c:pt idx="70">
                  <c:v>0.25219999999999998</c:v>
                </c:pt>
                <c:pt idx="71">
                  <c:v>0.2782</c:v>
                </c:pt>
                <c:pt idx="72">
                  <c:v>0.30330000000000001</c:v>
                </c:pt>
                <c:pt idx="73">
                  <c:v>0.3276</c:v>
                </c:pt>
                <c:pt idx="74">
                  <c:v>0.35120000000000001</c:v>
                </c:pt>
                <c:pt idx="75">
                  <c:v>0.37409999999999999</c:v>
                </c:pt>
                <c:pt idx="76">
                  <c:v>0.39639999999999997</c:v>
                </c:pt>
                <c:pt idx="77">
                  <c:v>0.41820000000000002</c:v>
                </c:pt>
                <c:pt idx="78">
                  <c:v>0.43949999999999995</c:v>
                </c:pt>
                <c:pt idx="79">
                  <c:v>0.48089999999999999</c:v>
                </c:pt>
                <c:pt idx="80">
                  <c:v>0.52069999999999994</c:v>
                </c:pt>
                <c:pt idx="81">
                  <c:v>0.55930000000000002</c:v>
                </c:pt>
                <c:pt idx="82">
                  <c:v>0.5968</c:v>
                </c:pt>
                <c:pt idx="83">
                  <c:v>0.63319999999999999</c:v>
                </c:pt>
                <c:pt idx="84">
                  <c:v>0.66870000000000007</c:v>
                </c:pt>
                <c:pt idx="85" formatCode="0.00">
                  <c:v>0.73719999999999997</c:v>
                </c:pt>
                <c:pt idx="86" formatCode="0.00">
                  <c:v>0.80259999999999998</c:v>
                </c:pt>
                <c:pt idx="87" formatCode="0.00">
                  <c:v>0.86539999999999995</c:v>
                </c:pt>
                <c:pt idx="88" formatCode="0.00">
                  <c:v>0.92579999999999996</c:v>
                </c:pt>
                <c:pt idx="89" formatCode="0.00">
                  <c:v>0.98409999999999997</c:v>
                </c:pt>
                <c:pt idx="90" formatCode="0.00">
                  <c:v>1.04</c:v>
                </c:pt>
                <c:pt idx="91" formatCode="0.00">
                  <c:v>1.1000000000000001</c:v>
                </c:pt>
                <c:pt idx="92" formatCode="0.00">
                  <c:v>1.1499999999999999</c:v>
                </c:pt>
                <c:pt idx="93" formatCode="0.00">
                  <c:v>1.2</c:v>
                </c:pt>
                <c:pt idx="94" formatCode="0.00">
                  <c:v>1.25</c:v>
                </c:pt>
                <c:pt idx="95" formatCode="0.00">
                  <c:v>1.3</c:v>
                </c:pt>
                <c:pt idx="96" formatCode="0.00">
                  <c:v>1.4</c:v>
                </c:pt>
                <c:pt idx="97" formatCode="0.00">
                  <c:v>1.51</c:v>
                </c:pt>
                <c:pt idx="98" formatCode="0.00">
                  <c:v>1.62</c:v>
                </c:pt>
                <c:pt idx="99" formatCode="0.00">
                  <c:v>1.73</c:v>
                </c:pt>
                <c:pt idx="100" formatCode="0.00">
                  <c:v>1.84</c:v>
                </c:pt>
                <c:pt idx="101" formatCode="0.00">
                  <c:v>1.94</c:v>
                </c:pt>
                <c:pt idx="102" formatCode="0.00">
                  <c:v>2.04</c:v>
                </c:pt>
                <c:pt idx="103" formatCode="0.00">
                  <c:v>2.14</c:v>
                </c:pt>
                <c:pt idx="104" formatCode="0.00">
                  <c:v>2.2400000000000002</c:v>
                </c:pt>
                <c:pt idx="105" formatCode="0.00">
                  <c:v>2.4300000000000002</c:v>
                </c:pt>
                <c:pt idx="106" formatCode="0.00">
                  <c:v>2.62</c:v>
                </c:pt>
                <c:pt idx="107" formatCode="0.00">
                  <c:v>2.8</c:v>
                </c:pt>
                <c:pt idx="108" formatCode="0.00">
                  <c:v>2.99</c:v>
                </c:pt>
                <c:pt idx="109" formatCode="0.00">
                  <c:v>3.17</c:v>
                </c:pt>
                <c:pt idx="110" formatCode="0.00">
                  <c:v>3.36</c:v>
                </c:pt>
                <c:pt idx="111" formatCode="0.00">
                  <c:v>3.73</c:v>
                </c:pt>
                <c:pt idx="112" formatCode="0.00">
                  <c:v>4.1100000000000003</c:v>
                </c:pt>
                <c:pt idx="113" formatCode="0.00">
                  <c:v>4.5</c:v>
                </c:pt>
                <c:pt idx="114" formatCode="0.00">
                  <c:v>4.9000000000000004</c:v>
                </c:pt>
                <c:pt idx="115" formatCode="0.00">
                  <c:v>5.3</c:v>
                </c:pt>
                <c:pt idx="116" formatCode="0.00">
                  <c:v>5.71</c:v>
                </c:pt>
                <c:pt idx="117" formatCode="0.00">
                  <c:v>6.14</c:v>
                </c:pt>
                <c:pt idx="118" formatCode="0.00">
                  <c:v>6.57</c:v>
                </c:pt>
                <c:pt idx="119" formatCode="0.00">
                  <c:v>7.02</c:v>
                </c:pt>
                <c:pt idx="120" formatCode="0.00">
                  <c:v>7.47</c:v>
                </c:pt>
                <c:pt idx="121" formatCode="0.00">
                  <c:v>7.94</c:v>
                </c:pt>
                <c:pt idx="122" formatCode="0.00">
                  <c:v>8.9</c:v>
                </c:pt>
                <c:pt idx="123" formatCode="0.00">
                  <c:v>10.17</c:v>
                </c:pt>
                <c:pt idx="124" formatCode="0.00">
                  <c:v>11.51</c:v>
                </c:pt>
                <c:pt idx="125" formatCode="0.00">
                  <c:v>12.92</c:v>
                </c:pt>
                <c:pt idx="126" formatCode="0.00">
                  <c:v>14.41</c:v>
                </c:pt>
                <c:pt idx="127" formatCode="0.00">
                  <c:v>15.97</c:v>
                </c:pt>
                <c:pt idx="128" formatCode="0.00">
                  <c:v>17.600000000000001</c:v>
                </c:pt>
                <c:pt idx="129" formatCode="0.00">
                  <c:v>19.309999999999999</c:v>
                </c:pt>
                <c:pt idx="130" formatCode="0.00">
                  <c:v>21.1</c:v>
                </c:pt>
                <c:pt idx="131" formatCode="0.00">
                  <c:v>24.89</c:v>
                </c:pt>
                <c:pt idx="132" formatCode="0.00">
                  <c:v>28.97</c:v>
                </c:pt>
                <c:pt idx="133" formatCode="0.00">
                  <c:v>33.36</c:v>
                </c:pt>
                <c:pt idx="134" formatCode="0.00">
                  <c:v>38.03</c:v>
                </c:pt>
                <c:pt idx="135" formatCode="0.00">
                  <c:v>43</c:v>
                </c:pt>
                <c:pt idx="136" formatCode="0.00">
                  <c:v>48.26</c:v>
                </c:pt>
                <c:pt idx="137" formatCode="0.00">
                  <c:v>59.62</c:v>
                </c:pt>
                <c:pt idx="138" formatCode="0.00">
                  <c:v>72.03</c:v>
                </c:pt>
                <c:pt idx="139" formatCode="0.00">
                  <c:v>85.46</c:v>
                </c:pt>
                <c:pt idx="140" formatCode="0.00">
                  <c:v>99.96</c:v>
                </c:pt>
                <c:pt idx="141" formatCode="0.00">
                  <c:v>115.5</c:v>
                </c:pt>
                <c:pt idx="142" formatCode="0.00">
                  <c:v>132.08000000000001</c:v>
                </c:pt>
                <c:pt idx="143" formatCode="0.00">
                  <c:v>149.66999999999999</c:v>
                </c:pt>
                <c:pt idx="144" formatCode="0.00">
                  <c:v>168.27</c:v>
                </c:pt>
                <c:pt idx="145" formatCode="0.00">
                  <c:v>187.85</c:v>
                </c:pt>
                <c:pt idx="146" formatCode="0.00">
                  <c:v>208.42</c:v>
                </c:pt>
                <c:pt idx="147" formatCode="0.00">
                  <c:v>229.95</c:v>
                </c:pt>
                <c:pt idx="148" formatCode="0.00">
                  <c:v>275.86</c:v>
                </c:pt>
                <c:pt idx="149" formatCode="0.00">
                  <c:v>338.53</c:v>
                </c:pt>
                <c:pt idx="150" formatCode="0.00">
                  <c:v>406.98</c:v>
                </c:pt>
                <c:pt idx="151" formatCode="0.00">
                  <c:v>481.13</c:v>
                </c:pt>
                <c:pt idx="152" formatCode="0.00">
                  <c:v>560.87</c:v>
                </c:pt>
                <c:pt idx="153" formatCode="0.00">
                  <c:v>646.12</c:v>
                </c:pt>
                <c:pt idx="154" formatCode="0.00">
                  <c:v>736.82</c:v>
                </c:pt>
                <c:pt idx="155" formatCode="0.00">
                  <c:v>832.89</c:v>
                </c:pt>
                <c:pt idx="156" formatCode="0.00">
                  <c:v>934.28</c:v>
                </c:pt>
                <c:pt idx="157" formatCode="0.00">
                  <c:v>1150</c:v>
                </c:pt>
                <c:pt idx="158" formatCode="0.00">
                  <c:v>1390</c:v>
                </c:pt>
                <c:pt idx="159" formatCode="0.00">
                  <c:v>1650</c:v>
                </c:pt>
                <c:pt idx="160" formatCode="0.00">
                  <c:v>1930</c:v>
                </c:pt>
                <c:pt idx="161" formatCode="0.00">
                  <c:v>2230</c:v>
                </c:pt>
                <c:pt idx="162" formatCode="0.00">
                  <c:v>2550</c:v>
                </c:pt>
                <c:pt idx="163" formatCode="0.00">
                  <c:v>3240</c:v>
                </c:pt>
                <c:pt idx="164" formatCode="0.00">
                  <c:v>4010</c:v>
                </c:pt>
                <c:pt idx="165" formatCode="0.00">
                  <c:v>4850</c:v>
                </c:pt>
                <c:pt idx="166" formatCode="0.00">
                  <c:v>5760</c:v>
                </c:pt>
                <c:pt idx="167" formatCode="0.00">
                  <c:v>6740</c:v>
                </c:pt>
                <c:pt idx="168" formatCode="0.0">
                  <c:v>7790</c:v>
                </c:pt>
                <c:pt idx="169" formatCode="0.0">
                  <c:v>8910</c:v>
                </c:pt>
                <c:pt idx="170" formatCode="0.0">
                  <c:v>10100</c:v>
                </c:pt>
                <c:pt idx="171" formatCode="0.0">
                  <c:v>11350</c:v>
                </c:pt>
                <c:pt idx="172" formatCode="0.0">
                  <c:v>12670</c:v>
                </c:pt>
                <c:pt idx="173" formatCode="0.0">
                  <c:v>14050</c:v>
                </c:pt>
                <c:pt idx="174" formatCode="0.0">
                  <c:v>16990</c:v>
                </c:pt>
                <c:pt idx="175" formatCode="0.0">
                  <c:v>21020</c:v>
                </c:pt>
                <c:pt idx="176" formatCode="0.0">
                  <c:v>25410</c:v>
                </c:pt>
                <c:pt idx="177" formatCode="0.0">
                  <c:v>30160</c:v>
                </c:pt>
                <c:pt idx="178" formatCode="0.0">
                  <c:v>35270</c:v>
                </c:pt>
                <c:pt idx="179" formatCode="0.0">
                  <c:v>40710</c:v>
                </c:pt>
                <c:pt idx="180" formatCode="0.0">
                  <c:v>46480</c:v>
                </c:pt>
                <c:pt idx="181" formatCode="0.0">
                  <c:v>52580</c:v>
                </c:pt>
                <c:pt idx="182" formatCode="0.0">
                  <c:v>58980</c:v>
                </c:pt>
                <c:pt idx="183" formatCode="0.0">
                  <c:v>72700</c:v>
                </c:pt>
                <c:pt idx="184" formatCode="0.0">
                  <c:v>87580</c:v>
                </c:pt>
                <c:pt idx="185" formatCode="0">
                  <c:v>103580</c:v>
                </c:pt>
                <c:pt idx="186" formatCode="0">
                  <c:v>120640</c:v>
                </c:pt>
                <c:pt idx="187" formatCode="0">
                  <c:v>138720</c:v>
                </c:pt>
                <c:pt idx="188" formatCode="0">
                  <c:v>157780</c:v>
                </c:pt>
                <c:pt idx="189" formatCode="0">
                  <c:v>198610</c:v>
                </c:pt>
                <c:pt idx="190" formatCode="0">
                  <c:v>242900</c:v>
                </c:pt>
                <c:pt idx="191" formatCode="0">
                  <c:v>290370</c:v>
                </c:pt>
                <c:pt idx="192" formatCode="0">
                  <c:v>340800</c:v>
                </c:pt>
                <c:pt idx="193" formatCode="0">
                  <c:v>393960</c:v>
                </c:pt>
                <c:pt idx="194" formatCode="0">
                  <c:v>449660</c:v>
                </c:pt>
                <c:pt idx="195" formatCode="0">
                  <c:v>507730</c:v>
                </c:pt>
                <c:pt idx="196" formatCode="0">
                  <c:v>568000</c:v>
                </c:pt>
                <c:pt idx="197" formatCode="0">
                  <c:v>630330</c:v>
                </c:pt>
                <c:pt idx="198" formatCode="0">
                  <c:v>694580</c:v>
                </c:pt>
                <c:pt idx="199" formatCode="0">
                  <c:v>760630</c:v>
                </c:pt>
                <c:pt idx="200" formatCode="0">
                  <c:v>897610</c:v>
                </c:pt>
                <c:pt idx="201" formatCode="0">
                  <c:v>1080000</c:v>
                </c:pt>
                <c:pt idx="202" formatCode="0">
                  <c:v>1260000</c:v>
                </c:pt>
                <c:pt idx="203" formatCode="0">
                  <c:v>1460000</c:v>
                </c:pt>
                <c:pt idx="204" formatCode="0">
                  <c:v>1660000</c:v>
                </c:pt>
                <c:pt idx="205" formatCode="0">
                  <c:v>1860000</c:v>
                </c:pt>
                <c:pt idx="206" formatCode="0">
                  <c:v>2069999.9999999998</c:v>
                </c:pt>
                <c:pt idx="207" formatCode="0">
                  <c:v>2290000</c:v>
                </c:pt>
                <c:pt idx="208" formatCode="0">
                  <c:v>2500000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srim4He_Kapton!$D$20:$D$228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srim4He_Kapton!$M$20:$M$228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2.4000000000000002E-3</c:v>
                </c:pt>
                <c:pt idx="16">
                  <c:v>2.5000000000000001E-3</c:v>
                </c:pt>
                <c:pt idx="17">
                  <c:v>2.5999999999999999E-3</c:v>
                </c:pt>
                <c:pt idx="18">
                  <c:v>2.8E-3</c:v>
                </c:pt>
                <c:pt idx="19">
                  <c:v>3.0000000000000001E-3</c:v>
                </c:pt>
                <c:pt idx="20">
                  <c:v>3.3E-3</c:v>
                </c:pt>
                <c:pt idx="21">
                  <c:v>3.5000000000000005E-3</c:v>
                </c:pt>
                <c:pt idx="22">
                  <c:v>3.6999999999999997E-3</c:v>
                </c:pt>
                <c:pt idx="23">
                  <c:v>3.8999999999999998E-3</c:v>
                </c:pt>
                <c:pt idx="24">
                  <c:v>4.2000000000000006E-3</c:v>
                </c:pt>
                <c:pt idx="25">
                  <c:v>4.3999999999999994E-3</c:v>
                </c:pt>
                <c:pt idx="26">
                  <c:v>4.5999999999999999E-3</c:v>
                </c:pt>
                <c:pt idx="27">
                  <c:v>5.0000000000000001E-3</c:v>
                </c:pt>
                <c:pt idx="28">
                  <c:v>5.4000000000000003E-3</c:v>
                </c:pt>
                <c:pt idx="29">
                  <c:v>5.8000000000000005E-3</c:v>
                </c:pt>
                <c:pt idx="30">
                  <c:v>6.3E-3</c:v>
                </c:pt>
                <c:pt idx="31">
                  <c:v>6.7000000000000002E-3</c:v>
                </c:pt>
                <c:pt idx="32">
                  <c:v>7.0999999999999995E-3</c:v>
                </c:pt>
                <c:pt idx="33">
                  <c:v>7.7999999999999996E-3</c:v>
                </c:pt>
                <c:pt idx="34">
                  <c:v>8.6E-3</c:v>
                </c:pt>
                <c:pt idx="35">
                  <c:v>9.2999999999999992E-3</c:v>
                </c:pt>
                <c:pt idx="36">
                  <c:v>1.0100000000000001E-2</c:v>
                </c:pt>
                <c:pt idx="37">
                  <c:v>1.0800000000000001E-2</c:v>
                </c:pt>
                <c:pt idx="38">
                  <c:v>1.15E-2</c:v>
                </c:pt>
                <c:pt idx="39">
                  <c:v>1.2199999999999999E-2</c:v>
                </c:pt>
                <c:pt idx="40">
                  <c:v>1.29E-2</c:v>
                </c:pt>
                <c:pt idx="41">
                  <c:v>1.3600000000000001E-2</c:v>
                </c:pt>
                <c:pt idx="42">
                  <c:v>1.4199999999999999E-2</c:v>
                </c:pt>
                <c:pt idx="43">
                  <c:v>1.49E-2</c:v>
                </c:pt>
                <c:pt idx="44">
                  <c:v>1.6199999999999999E-2</c:v>
                </c:pt>
                <c:pt idx="45">
                  <c:v>1.77E-2</c:v>
                </c:pt>
                <c:pt idx="46">
                  <c:v>1.9200000000000002E-2</c:v>
                </c:pt>
                <c:pt idx="47">
                  <c:v>2.07E-2</c:v>
                </c:pt>
                <c:pt idx="48">
                  <c:v>2.2100000000000002E-2</c:v>
                </c:pt>
                <c:pt idx="49">
                  <c:v>2.3400000000000001E-2</c:v>
                </c:pt>
                <c:pt idx="50">
                  <c:v>2.4799999999999999E-2</c:v>
                </c:pt>
                <c:pt idx="51">
                  <c:v>2.6000000000000002E-2</c:v>
                </c:pt>
                <c:pt idx="52">
                  <c:v>2.7300000000000001E-2</c:v>
                </c:pt>
                <c:pt idx="53">
                  <c:v>2.9599999999999998E-2</c:v>
                </c:pt>
                <c:pt idx="54">
                  <c:v>3.1899999999999998E-2</c:v>
                </c:pt>
                <c:pt idx="55">
                  <c:v>3.4000000000000002E-2</c:v>
                </c:pt>
                <c:pt idx="56">
                  <c:v>3.5999999999999997E-2</c:v>
                </c:pt>
                <c:pt idx="57">
                  <c:v>3.7900000000000003E-2</c:v>
                </c:pt>
                <c:pt idx="58">
                  <c:v>3.9699999999999999E-2</c:v>
                </c:pt>
                <c:pt idx="59">
                  <c:v>4.3099999999999999E-2</c:v>
                </c:pt>
                <c:pt idx="60">
                  <c:v>4.6100000000000002E-2</c:v>
                </c:pt>
                <c:pt idx="61">
                  <c:v>4.9000000000000002E-2</c:v>
                </c:pt>
                <c:pt idx="62">
                  <c:v>5.16E-2</c:v>
                </c:pt>
                <c:pt idx="63">
                  <c:v>5.4000000000000006E-2</c:v>
                </c:pt>
                <c:pt idx="64">
                  <c:v>5.6200000000000007E-2</c:v>
                </c:pt>
                <c:pt idx="65">
                  <c:v>5.8299999999999998E-2</c:v>
                </c:pt>
                <c:pt idx="66">
                  <c:v>6.0299999999999999E-2</c:v>
                </c:pt>
                <c:pt idx="67">
                  <c:v>6.2100000000000002E-2</c:v>
                </c:pt>
                <c:pt idx="68">
                  <c:v>6.3799999999999996E-2</c:v>
                </c:pt>
                <c:pt idx="69">
                  <c:v>6.5500000000000003E-2</c:v>
                </c:pt>
                <c:pt idx="70">
                  <c:v>6.8500000000000005E-2</c:v>
                </c:pt>
                <c:pt idx="71">
                  <c:v>7.1800000000000003E-2</c:v>
                </c:pt>
                <c:pt idx="72">
                  <c:v>7.4800000000000005E-2</c:v>
                </c:pt>
                <c:pt idx="73">
                  <c:v>7.7399999999999997E-2</c:v>
                </c:pt>
                <c:pt idx="74">
                  <c:v>7.980000000000001E-2</c:v>
                </c:pt>
                <c:pt idx="75">
                  <c:v>8.199999999999999E-2</c:v>
                </c:pt>
                <c:pt idx="76">
                  <c:v>8.3999999999999991E-2</c:v>
                </c:pt>
                <c:pt idx="77">
                  <c:v>8.5800000000000001E-2</c:v>
                </c:pt>
                <c:pt idx="78">
                  <c:v>8.7499999999999994E-2</c:v>
                </c:pt>
                <c:pt idx="79">
                  <c:v>9.0700000000000003E-2</c:v>
                </c:pt>
                <c:pt idx="80">
                  <c:v>9.3400000000000011E-2</c:v>
                </c:pt>
                <c:pt idx="81">
                  <c:v>9.5899999999999999E-2</c:v>
                </c:pt>
                <c:pt idx="82">
                  <c:v>9.8099999999999993E-2</c:v>
                </c:pt>
                <c:pt idx="83">
                  <c:v>0.10009999999999999</c:v>
                </c:pt>
                <c:pt idx="84">
                  <c:v>0.10189999999999999</c:v>
                </c:pt>
                <c:pt idx="85">
                  <c:v>0.10529999999999999</c:v>
                </c:pt>
                <c:pt idx="86">
                  <c:v>0.10829999999999999</c:v>
                </c:pt>
                <c:pt idx="87">
                  <c:v>0.11080000000000001</c:v>
                </c:pt>
                <c:pt idx="88">
                  <c:v>0.11310000000000001</c:v>
                </c:pt>
                <c:pt idx="89">
                  <c:v>0.11510000000000001</c:v>
                </c:pt>
                <c:pt idx="90">
                  <c:v>0.11699999999999999</c:v>
                </c:pt>
                <c:pt idx="91">
                  <c:v>0.1186</c:v>
                </c:pt>
                <c:pt idx="92">
                  <c:v>0.12010000000000001</c:v>
                </c:pt>
                <c:pt idx="93">
                  <c:v>0.12150000000000001</c:v>
                </c:pt>
                <c:pt idx="94">
                  <c:v>0.12279999999999999</c:v>
                </c:pt>
                <c:pt idx="95">
                  <c:v>0.124</c:v>
                </c:pt>
                <c:pt idx="96">
                  <c:v>0.12659999999999999</c:v>
                </c:pt>
                <c:pt idx="97">
                  <c:v>0.1295</c:v>
                </c:pt>
                <c:pt idx="98">
                  <c:v>0.13220000000000001</c:v>
                </c:pt>
                <c:pt idx="99">
                  <c:v>0.13450000000000001</c:v>
                </c:pt>
                <c:pt idx="100">
                  <c:v>0.13669999999999999</c:v>
                </c:pt>
                <c:pt idx="101">
                  <c:v>0.13869999999999999</c:v>
                </c:pt>
                <c:pt idx="102">
                  <c:v>0.14050000000000001</c:v>
                </c:pt>
                <c:pt idx="103">
                  <c:v>0.14219999999999999</c:v>
                </c:pt>
                <c:pt idx="104">
                  <c:v>0.14379999999999998</c:v>
                </c:pt>
                <c:pt idx="105">
                  <c:v>0.14810000000000001</c:v>
                </c:pt>
                <c:pt idx="106">
                  <c:v>0.152</c:v>
                </c:pt>
                <c:pt idx="107">
                  <c:v>0.15570000000000001</c:v>
                </c:pt>
                <c:pt idx="108">
                  <c:v>0.1593</c:v>
                </c:pt>
                <c:pt idx="109">
                  <c:v>0.16270000000000001</c:v>
                </c:pt>
                <c:pt idx="110">
                  <c:v>0.16589999999999999</c:v>
                </c:pt>
                <c:pt idx="111">
                  <c:v>0.17629999999999998</c:v>
                </c:pt>
                <c:pt idx="112">
                  <c:v>0.18629999999999999</c:v>
                </c:pt>
                <c:pt idx="113">
                  <c:v>0.19600000000000001</c:v>
                </c:pt>
                <c:pt idx="114">
                  <c:v>0.2056</c:v>
                </c:pt>
                <c:pt idx="115">
                  <c:v>0.21509999999999999</c:v>
                </c:pt>
                <c:pt idx="116">
                  <c:v>0.22459999999999999</c:v>
                </c:pt>
                <c:pt idx="117">
                  <c:v>0.23410000000000003</c:v>
                </c:pt>
                <c:pt idx="118">
                  <c:v>0.24369999999999997</c:v>
                </c:pt>
                <c:pt idx="119">
                  <c:v>0.25329999999999997</c:v>
                </c:pt>
                <c:pt idx="120">
                  <c:v>0.26300000000000001</c:v>
                </c:pt>
                <c:pt idx="121">
                  <c:v>0.27280000000000004</c:v>
                </c:pt>
                <c:pt idx="122">
                  <c:v>0.30809999999999998</c:v>
                </c:pt>
                <c:pt idx="123">
                  <c:v>0.36019999999999996</c:v>
                </c:pt>
                <c:pt idx="124">
                  <c:v>0.41050000000000003</c:v>
                </c:pt>
                <c:pt idx="125">
                  <c:v>0.46010000000000001</c:v>
                </c:pt>
                <c:pt idx="126">
                  <c:v>0.50940000000000007</c:v>
                </c:pt>
                <c:pt idx="127">
                  <c:v>0.55869999999999997</c:v>
                </c:pt>
                <c:pt idx="128">
                  <c:v>0.60830000000000006</c:v>
                </c:pt>
                <c:pt idx="129">
                  <c:v>0.6583</c:v>
                </c:pt>
                <c:pt idx="130">
                  <c:v>0.70890000000000009</c:v>
                </c:pt>
                <c:pt idx="131">
                  <c:v>0.89580000000000004</c:v>
                </c:pt>
                <c:pt idx="132">
                  <c:v>1.07</c:v>
                </c:pt>
                <c:pt idx="133">
                  <c:v>1.25</c:v>
                </c:pt>
                <c:pt idx="134">
                  <c:v>1.42</c:v>
                </c:pt>
                <c:pt idx="135">
                  <c:v>1.59</c:v>
                </c:pt>
                <c:pt idx="136">
                  <c:v>1.76</c:v>
                </c:pt>
                <c:pt idx="137">
                  <c:v>2.4</c:v>
                </c:pt>
                <c:pt idx="138">
                  <c:v>2.99</c:v>
                </c:pt>
                <c:pt idx="139">
                  <c:v>3.56</c:v>
                </c:pt>
                <c:pt idx="140" formatCode="0.00">
                  <c:v>4.12</c:v>
                </c:pt>
                <c:pt idx="141" formatCode="0.00">
                  <c:v>4.6900000000000004</c:v>
                </c:pt>
                <c:pt idx="142" formatCode="0.00">
                  <c:v>5.26</c:v>
                </c:pt>
                <c:pt idx="143" formatCode="0.00">
                  <c:v>5.84</c:v>
                </c:pt>
                <c:pt idx="144" formatCode="0.00">
                  <c:v>6.43</c:v>
                </c:pt>
                <c:pt idx="145" formatCode="0.00">
                  <c:v>7.03</c:v>
                </c:pt>
                <c:pt idx="146" formatCode="0.00">
                  <c:v>7.63</c:v>
                </c:pt>
                <c:pt idx="147" formatCode="0.00">
                  <c:v>8.24</c:v>
                </c:pt>
                <c:pt idx="148" formatCode="0.00">
                  <c:v>10.54</c:v>
                </c:pt>
                <c:pt idx="149" formatCode="0.00">
                  <c:v>13.83</c:v>
                </c:pt>
                <c:pt idx="150" formatCode="0.00">
                  <c:v>16.95</c:v>
                </c:pt>
                <c:pt idx="151" formatCode="0.00">
                  <c:v>20</c:v>
                </c:pt>
                <c:pt idx="152" formatCode="0.00">
                  <c:v>23.04</c:v>
                </c:pt>
                <c:pt idx="153" formatCode="0.00">
                  <c:v>26.08</c:v>
                </c:pt>
                <c:pt idx="154" formatCode="0.00">
                  <c:v>29.15</c:v>
                </c:pt>
                <c:pt idx="155" formatCode="0.00">
                  <c:v>32.25</c:v>
                </c:pt>
                <c:pt idx="156" formatCode="0.00">
                  <c:v>35.39</c:v>
                </c:pt>
                <c:pt idx="157" formatCode="0.00">
                  <c:v>47.16</c:v>
                </c:pt>
                <c:pt idx="158" formatCode="0.00">
                  <c:v>58.21</c:v>
                </c:pt>
                <c:pt idx="159" formatCode="0.00">
                  <c:v>69.010000000000005</c:v>
                </c:pt>
                <c:pt idx="160" formatCode="0.00">
                  <c:v>79.73</c:v>
                </c:pt>
                <c:pt idx="161" formatCode="0.00">
                  <c:v>90.49</c:v>
                </c:pt>
                <c:pt idx="162" formatCode="0.00">
                  <c:v>101.33</c:v>
                </c:pt>
                <c:pt idx="163" formatCode="0.00">
                  <c:v>141.44999999999999</c:v>
                </c:pt>
                <c:pt idx="164" formatCode="0.00">
                  <c:v>178.84</c:v>
                </c:pt>
                <c:pt idx="165" formatCode="0.00">
                  <c:v>215.32</c:v>
                </c:pt>
                <c:pt idx="166" formatCode="0.00">
                  <c:v>251.63</c:v>
                </c:pt>
                <c:pt idx="167" formatCode="0.00">
                  <c:v>288.12</c:v>
                </c:pt>
                <c:pt idx="168" formatCode="0.00">
                  <c:v>324.95</c:v>
                </c:pt>
                <c:pt idx="169" formatCode="0.00">
                  <c:v>362.24</c:v>
                </c:pt>
                <c:pt idx="170" formatCode="0.00">
                  <c:v>400.02</c:v>
                </c:pt>
                <c:pt idx="171" formatCode="0.00">
                  <c:v>438.34</c:v>
                </c:pt>
                <c:pt idx="172" formatCode="0.00">
                  <c:v>477.19</c:v>
                </c:pt>
                <c:pt idx="173" formatCode="0.00">
                  <c:v>516.58000000000004</c:v>
                </c:pt>
                <c:pt idx="174" formatCode="0.00">
                  <c:v>665.58</c:v>
                </c:pt>
                <c:pt idx="175" formatCode="0.00">
                  <c:v>878.13</c:v>
                </c:pt>
                <c:pt idx="176" formatCode="0.00">
                  <c:v>1080</c:v>
                </c:pt>
                <c:pt idx="177" formatCode="0.00">
                  <c:v>1270</c:v>
                </c:pt>
                <c:pt idx="178" formatCode="0.00">
                  <c:v>1470</c:v>
                </c:pt>
                <c:pt idx="179" formatCode="0.00">
                  <c:v>1660</c:v>
                </c:pt>
                <c:pt idx="180" formatCode="0.00">
                  <c:v>1850</c:v>
                </c:pt>
                <c:pt idx="181" formatCode="0.00">
                  <c:v>2050</c:v>
                </c:pt>
                <c:pt idx="182" formatCode="0.00">
                  <c:v>2240</c:v>
                </c:pt>
                <c:pt idx="183" formatCode="0.00">
                  <c:v>2970</c:v>
                </c:pt>
                <c:pt idx="184" formatCode="0.00">
                  <c:v>3650</c:v>
                </c:pt>
                <c:pt idx="185" formatCode="0.00">
                  <c:v>4300</c:v>
                </c:pt>
                <c:pt idx="186" formatCode="0.00">
                  <c:v>4940</c:v>
                </c:pt>
                <c:pt idx="187" formatCode="0.00">
                  <c:v>5570</c:v>
                </c:pt>
                <c:pt idx="188" formatCode="0.00">
                  <c:v>6200</c:v>
                </c:pt>
                <c:pt idx="189" formatCode="0.0">
                  <c:v>8490</c:v>
                </c:pt>
                <c:pt idx="190" formatCode="0.0">
                  <c:v>10570</c:v>
                </c:pt>
                <c:pt idx="191" formatCode="0.0">
                  <c:v>12540</c:v>
                </c:pt>
                <c:pt idx="192" formatCode="0.0">
                  <c:v>14450</c:v>
                </c:pt>
                <c:pt idx="193" formatCode="0.0">
                  <c:v>16309.999999999998</c:v>
                </c:pt>
                <c:pt idx="194" formatCode="0.0">
                  <c:v>18130</c:v>
                </c:pt>
                <c:pt idx="195" formatCode="0.0">
                  <c:v>19930</c:v>
                </c:pt>
                <c:pt idx="196" formatCode="0.0">
                  <c:v>21700</c:v>
                </c:pt>
                <c:pt idx="197" formatCode="0.0">
                  <c:v>23440</c:v>
                </c:pt>
                <c:pt idx="198" formatCode="0.0">
                  <c:v>25170</c:v>
                </c:pt>
                <c:pt idx="199" formatCode="0.0">
                  <c:v>26870</c:v>
                </c:pt>
                <c:pt idx="200" formatCode="0.0">
                  <c:v>33170</c:v>
                </c:pt>
                <c:pt idx="201" formatCode="0.0">
                  <c:v>41820</c:v>
                </c:pt>
                <c:pt idx="202" formatCode="0.0">
                  <c:v>49560</c:v>
                </c:pt>
                <c:pt idx="203" formatCode="0.0">
                  <c:v>56720</c:v>
                </c:pt>
                <c:pt idx="204" formatCode="0.0">
                  <c:v>63440</c:v>
                </c:pt>
                <c:pt idx="205" formatCode="0.0">
                  <c:v>69820</c:v>
                </c:pt>
                <c:pt idx="206" formatCode="0.0">
                  <c:v>75910</c:v>
                </c:pt>
                <c:pt idx="207" formatCode="0.0">
                  <c:v>81750</c:v>
                </c:pt>
                <c:pt idx="208" formatCode="0.0">
                  <c:v>87370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srim4He_Kapton!$D$20:$D$228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srim4He_Kapton!$P$20:$P$228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2.1999999999999997E-3</c:v>
                </c:pt>
                <c:pt idx="20">
                  <c:v>2.4000000000000002E-3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3.6999999999999997E-3</c:v>
                </c:pt>
                <c:pt idx="28">
                  <c:v>4.0000000000000001E-3</c:v>
                </c:pt>
                <c:pt idx="29">
                  <c:v>4.3E-3</c:v>
                </c:pt>
                <c:pt idx="30">
                  <c:v>4.5999999999999999E-3</c:v>
                </c:pt>
                <c:pt idx="31">
                  <c:v>4.8999999999999998E-3</c:v>
                </c:pt>
                <c:pt idx="32">
                  <c:v>5.1999999999999998E-3</c:v>
                </c:pt>
                <c:pt idx="33">
                  <c:v>5.8000000000000005E-3</c:v>
                </c:pt>
                <c:pt idx="34">
                  <c:v>6.4000000000000003E-3</c:v>
                </c:pt>
                <c:pt idx="35">
                  <c:v>7.000000000000001E-3</c:v>
                </c:pt>
                <c:pt idx="36">
                  <c:v>7.4999999999999997E-3</c:v>
                </c:pt>
                <c:pt idx="37">
                  <c:v>8.0999999999999996E-3</c:v>
                </c:pt>
                <c:pt idx="38">
                  <c:v>8.6E-3</c:v>
                </c:pt>
                <c:pt idx="39">
                  <c:v>9.1999999999999998E-3</c:v>
                </c:pt>
                <c:pt idx="40">
                  <c:v>9.7000000000000003E-3</c:v>
                </c:pt>
                <c:pt idx="41">
                  <c:v>1.0199999999999999E-2</c:v>
                </c:pt>
                <c:pt idx="42">
                  <c:v>1.0800000000000001E-2</c:v>
                </c:pt>
                <c:pt idx="43">
                  <c:v>1.1300000000000001E-2</c:v>
                </c:pt>
                <c:pt idx="44">
                  <c:v>1.23E-2</c:v>
                </c:pt>
                <c:pt idx="45">
                  <c:v>1.3600000000000001E-2</c:v>
                </c:pt>
                <c:pt idx="46">
                  <c:v>1.49E-2</c:v>
                </c:pt>
                <c:pt idx="47">
                  <c:v>1.61E-2</c:v>
                </c:pt>
                <c:pt idx="48">
                  <c:v>1.7299999999999999E-2</c:v>
                </c:pt>
                <c:pt idx="49">
                  <c:v>1.8499999999999999E-2</c:v>
                </c:pt>
                <c:pt idx="50">
                  <c:v>1.9599999999999999E-2</c:v>
                </c:pt>
                <c:pt idx="51">
                  <c:v>2.0799999999999999E-2</c:v>
                </c:pt>
                <c:pt idx="52">
                  <c:v>2.1899999999999999E-2</c:v>
                </c:pt>
                <c:pt idx="53">
                  <c:v>2.41E-2</c:v>
                </c:pt>
                <c:pt idx="54">
                  <c:v>2.6200000000000001E-2</c:v>
                </c:pt>
                <c:pt idx="55">
                  <c:v>2.8199999999999996E-2</c:v>
                </c:pt>
                <c:pt idx="56">
                  <c:v>3.0199999999999998E-2</c:v>
                </c:pt>
                <c:pt idx="57">
                  <c:v>3.2100000000000004E-2</c:v>
                </c:pt>
                <c:pt idx="58">
                  <c:v>3.39E-2</c:v>
                </c:pt>
                <c:pt idx="59">
                  <c:v>3.7400000000000003E-2</c:v>
                </c:pt>
                <c:pt idx="60">
                  <c:v>4.07E-2</c:v>
                </c:pt>
                <c:pt idx="61">
                  <c:v>4.3799999999999999E-2</c:v>
                </c:pt>
                <c:pt idx="62">
                  <c:v>4.6700000000000005E-2</c:v>
                </c:pt>
                <c:pt idx="63">
                  <c:v>4.9500000000000002E-2</c:v>
                </c:pt>
                <c:pt idx="64">
                  <c:v>5.21E-2</c:v>
                </c:pt>
                <c:pt idx="65">
                  <c:v>5.4600000000000003E-2</c:v>
                </c:pt>
                <c:pt idx="66">
                  <c:v>5.6999999999999995E-2</c:v>
                </c:pt>
                <c:pt idx="67">
                  <c:v>5.9299999999999999E-2</c:v>
                </c:pt>
                <c:pt idx="68">
                  <c:v>6.1499999999999999E-2</c:v>
                </c:pt>
                <c:pt idx="69">
                  <c:v>6.3600000000000004E-2</c:v>
                </c:pt>
                <c:pt idx="70">
                  <c:v>6.7500000000000004E-2</c:v>
                </c:pt>
                <c:pt idx="71">
                  <c:v>7.1999999999999995E-2</c:v>
                </c:pt>
                <c:pt idx="72">
                  <c:v>7.6100000000000001E-2</c:v>
                </c:pt>
                <c:pt idx="73">
                  <c:v>7.980000000000001E-2</c:v>
                </c:pt>
                <c:pt idx="74">
                  <c:v>8.3299999999999999E-2</c:v>
                </c:pt>
                <c:pt idx="75">
                  <c:v>8.6599999999999996E-2</c:v>
                </c:pt>
                <c:pt idx="76">
                  <c:v>8.9599999999999999E-2</c:v>
                </c:pt>
                <c:pt idx="77">
                  <c:v>9.240000000000001E-2</c:v>
                </c:pt>
                <c:pt idx="78">
                  <c:v>9.509999999999999E-2</c:v>
                </c:pt>
                <c:pt idx="79">
                  <c:v>0.1</c:v>
                </c:pt>
                <c:pt idx="80">
                  <c:v>0.1045</c:v>
                </c:pt>
                <c:pt idx="81">
                  <c:v>0.1086</c:v>
                </c:pt>
                <c:pt idx="82">
                  <c:v>0.1123</c:v>
                </c:pt>
                <c:pt idx="83">
                  <c:v>0.11579999999999999</c:v>
                </c:pt>
                <c:pt idx="84">
                  <c:v>0.11899999999999999</c:v>
                </c:pt>
                <c:pt idx="85">
                  <c:v>0.12490000000000001</c:v>
                </c:pt>
                <c:pt idx="86">
                  <c:v>0.13009999999999999</c:v>
                </c:pt>
                <c:pt idx="87">
                  <c:v>0.13469999999999999</c:v>
                </c:pt>
                <c:pt idx="88">
                  <c:v>0.1389</c:v>
                </c:pt>
                <c:pt idx="89">
                  <c:v>0.14269999999999999</c:v>
                </c:pt>
                <c:pt idx="90">
                  <c:v>0.1462</c:v>
                </c:pt>
                <c:pt idx="91">
                  <c:v>0.14950000000000002</c:v>
                </c:pt>
                <c:pt idx="92">
                  <c:v>0.1525</c:v>
                </c:pt>
                <c:pt idx="93">
                  <c:v>0.15529999999999999</c:v>
                </c:pt>
                <c:pt idx="94">
                  <c:v>0.15789999999999998</c:v>
                </c:pt>
                <c:pt idx="95">
                  <c:v>0.16040000000000001</c:v>
                </c:pt>
                <c:pt idx="96">
                  <c:v>0.16489999999999999</c:v>
                </c:pt>
                <c:pt idx="97">
                  <c:v>0.16999999999999998</c:v>
                </c:pt>
                <c:pt idx="98">
                  <c:v>0.17450000000000002</c:v>
                </c:pt>
                <c:pt idx="99">
                  <c:v>0.17860000000000001</c:v>
                </c:pt>
                <c:pt idx="100">
                  <c:v>0.18240000000000001</c:v>
                </c:pt>
                <c:pt idx="101">
                  <c:v>0.18580000000000002</c:v>
                </c:pt>
                <c:pt idx="102">
                  <c:v>0.189</c:v>
                </c:pt>
                <c:pt idx="103">
                  <c:v>0.19209999999999999</c:v>
                </c:pt>
                <c:pt idx="104">
                  <c:v>0.19490000000000002</c:v>
                </c:pt>
                <c:pt idx="105">
                  <c:v>0.20019999999999999</c:v>
                </c:pt>
                <c:pt idx="106">
                  <c:v>0.2051</c:v>
                </c:pt>
                <c:pt idx="107">
                  <c:v>0.20960000000000001</c:v>
                </c:pt>
                <c:pt idx="108">
                  <c:v>0.21389999999999998</c:v>
                </c:pt>
                <c:pt idx="109">
                  <c:v>0.21789999999999998</c:v>
                </c:pt>
                <c:pt idx="110">
                  <c:v>0.2218</c:v>
                </c:pt>
                <c:pt idx="111">
                  <c:v>0.22919999999999999</c:v>
                </c:pt>
                <c:pt idx="112">
                  <c:v>0.23630000000000001</c:v>
                </c:pt>
                <c:pt idx="113">
                  <c:v>0.2432</c:v>
                </c:pt>
                <c:pt idx="114">
                  <c:v>0.24990000000000001</c:v>
                </c:pt>
                <c:pt idx="115">
                  <c:v>0.25659999999999999</c:v>
                </c:pt>
                <c:pt idx="116">
                  <c:v>0.26319999999999999</c:v>
                </c:pt>
                <c:pt idx="117">
                  <c:v>0.26989999999999997</c:v>
                </c:pt>
                <c:pt idx="118">
                  <c:v>0.27650000000000002</c:v>
                </c:pt>
                <c:pt idx="119">
                  <c:v>0.2833</c:v>
                </c:pt>
                <c:pt idx="120">
                  <c:v>0.29009999999999997</c:v>
                </c:pt>
                <c:pt idx="121">
                  <c:v>0.29700000000000004</c:v>
                </c:pt>
                <c:pt idx="122">
                  <c:v>0.31110000000000004</c:v>
                </c:pt>
                <c:pt idx="123">
                  <c:v>0.32940000000000003</c:v>
                </c:pt>
                <c:pt idx="124">
                  <c:v>0.34849999999999998</c:v>
                </c:pt>
                <c:pt idx="125">
                  <c:v>0.36849999999999999</c:v>
                </c:pt>
                <c:pt idx="126">
                  <c:v>0.3896</c:v>
                </c:pt>
                <c:pt idx="127">
                  <c:v>0.41159999999999997</c:v>
                </c:pt>
                <c:pt idx="128">
                  <c:v>0.43470000000000003</c:v>
                </c:pt>
                <c:pt idx="129">
                  <c:v>0.45879999999999999</c:v>
                </c:pt>
                <c:pt idx="130">
                  <c:v>0.48399999999999999</c:v>
                </c:pt>
                <c:pt idx="131">
                  <c:v>0.53780000000000006</c:v>
                </c:pt>
                <c:pt idx="132">
                  <c:v>0.5958</c:v>
                </c:pt>
                <c:pt idx="133">
                  <c:v>0.65820000000000001</c:v>
                </c:pt>
                <c:pt idx="134">
                  <c:v>0.72489999999999999</c:v>
                </c:pt>
                <c:pt idx="135">
                  <c:v>0.79580000000000006</c:v>
                </c:pt>
                <c:pt idx="136">
                  <c:v>0.87090000000000001</c:v>
                </c:pt>
                <c:pt idx="137">
                  <c:v>1.03</c:v>
                </c:pt>
                <c:pt idx="138">
                  <c:v>1.21</c:v>
                </c:pt>
                <c:pt idx="139">
                  <c:v>1.4</c:v>
                </c:pt>
                <c:pt idx="140">
                  <c:v>1.61</c:v>
                </c:pt>
                <c:pt idx="141">
                  <c:v>1.83</c:v>
                </c:pt>
                <c:pt idx="142">
                  <c:v>2.06</c:v>
                </c:pt>
                <c:pt idx="143">
                  <c:v>2.31</c:v>
                </c:pt>
                <c:pt idx="144">
                  <c:v>2.57</c:v>
                </c:pt>
                <c:pt idx="145">
                  <c:v>2.84</c:v>
                </c:pt>
                <c:pt idx="146">
                  <c:v>3.13</c:v>
                </c:pt>
                <c:pt idx="147">
                  <c:v>3.43</c:v>
                </c:pt>
                <c:pt idx="148">
                  <c:v>4.07</c:v>
                </c:pt>
                <c:pt idx="149">
                  <c:v>4.93</c:v>
                </c:pt>
                <c:pt idx="150">
                  <c:v>5.87</c:v>
                </c:pt>
                <c:pt idx="151">
                  <c:v>6.88</c:v>
                </c:pt>
                <c:pt idx="152">
                  <c:v>7.97</c:v>
                </c:pt>
                <c:pt idx="153">
                  <c:v>9.1199999999999992</c:v>
                </c:pt>
                <c:pt idx="154">
                  <c:v>10.35</c:v>
                </c:pt>
                <c:pt idx="155">
                  <c:v>11.64</c:v>
                </c:pt>
                <c:pt idx="156" formatCode="0.00">
                  <c:v>13</c:v>
                </c:pt>
                <c:pt idx="157" formatCode="0.00">
                  <c:v>15.92</c:v>
                </c:pt>
                <c:pt idx="158" formatCode="0.00">
                  <c:v>19.09</c:v>
                </c:pt>
                <c:pt idx="159" formatCode="0.00">
                  <c:v>22.53</c:v>
                </c:pt>
                <c:pt idx="160" formatCode="0.00">
                  <c:v>26.21</c:v>
                </c:pt>
                <c:pt idx="161" formatCode="0.00">
                  <c:v>30.14</c:v>
                </c:pt>
                <c:pt idx="162" formatCode="0.00">
                  <c:v>34.299999999999997</c:v>
                </c:pt>
                <c:pt idx="163" formatCode="0.00">
                  <c:v>43.35</c:v>
                </c:pt>
                <c:pt idx="164" formatCode="0.00">
                  <c:v>53.31</c:v>
                </c:pt>
                <c:pt idx="165" formatCode="0.00">
                  <c:v>64.16</c:v>
                </c:pt>
                <c:pt idx="166" formatCode="0.00">
                  <c:v>75.89</c:v>
                </c:pt>
                <c:pt idx="167" formatCode="0.00">
                  <c:v>88.46</c:v>
                </c:pt>
                <c:pt idx="168" formatCode="0.00">
                  <c:v>101.87</c:v>
                </c:pt>
                <c:pt idx="169" formatCode="0.00">
                  <c:v>116.09</c:v>
                </c:pt>
                <c:pt idx="170" formatCode="0.00">
                  <c:v>131.11000000000001</c:v>
                </c:pt>
                <c:pt idx="171" formatCode="0.00">
                  <c:v>146.91</c:v>
                </c:pt>
                <c:pt idx="172" formatCode="0.00">
                  <c:v>163.47</c:v>
                </c:pt>
                <c:pt idx="173" formatCode="0.00">
                  <c:v>180.79</c:v>
                </c:pt>
                <c:pt idx="174" formatCode="0.00">
                  <c:v>217.64</c:v>
                </c:pt>
                <c:pt idx="175" formatCode="0.00">
                  <c:v>267.72000000000003</c:v>
                </c:pt>
                <c:pt idx="176" formatCode="0.00">
                  <c:v>322.07</c:v>
                </c:pt>
                <c:pt idx="177" formatCode="0.00">
                  <c:v>380.53</c:v>
                </c:pt>
                <c:pt idx="178" formatCode="0.00">
                  <c:v>442.94</c:v>
                </c:pt>
                <c:pt idx="179" formatCode="0.00">
                  <c:v>509.16</c:v>
                </c:pt>
                <c:pt idx="180" formatCode="0.00">
                  <c:v>579.05999999999995</c:v>
                </c:pt>
                <c:pt idx="181" formatCode="0.00">
                  <c:v>652.49</c:v>
                </c:pt>
                <c:pt idx="182" formatCode="0.00">
                  <c:v>729.35</c:v>
                </c:pt>
                <c:pt idx="183" formatCode="0.00">
                  <c:v>892.92</c:v>
                </c:pt>
                <c:pt idx="184" formatCode="0.0">
                  <c:v>1070</c:v>
                </c:pt>
                <c:pt idx="185" formatCode="0.0">
                  <c:v>1260</c:v>
                </c:pt>
                <c:pt idx="186" formatCode="0.0">
                  <c:v>1450</c:v>
                </c:pt>
                <c:pt idx="187" formatCode="0.0">
                  <c:v>1660</c:v>
                </c:pt>
                <c:pt idx="188" formatCode="0.0">
                  <c:v>1880</c:v>
                </c:pt>
                <c:pt idx="189" formatCode="0.0">
                  <c:v>2340</c:v>
                </c:pt>
                <c:pt idx="190" formatCode="0.0">
                  <c:v>2840</c:v>
                </c:pt>
                <c:pt idx="191" formatCode="0.0">
                  <c:v>3360</c:v>
                </c:pt>
                <c:pt idx="192" formatCode="0.0">
                  <c:v>3910</c:v>
                </c:pt>
                <c:pt idx="193" formatCode="0.0">
                  <c:v>4480</c:v>
                </c:pt>
                <c:pt idx="194" formatCode="0.0">
                  <c:v>5070</c:v>
                </c:pt>
                <c:pt idx="195" formatCode="0.0">
                  <c:v>5680</c:v>
                </c:pt>
                <c:pt idx="196" formatCode="0.0">
                  <c:v>6310</c:v>
                </c:pt>
                <c:pt idx="197" formatCode="0.0">
                  <c:v>6940</c:v>
                </c:pt>
                <c:pt idx="198" formatCode="0.0">
                  <c:v>7590</c:v>
                </c:pt>
                <c:pt idx="199" formatCode="0.0">
                  <c:v>8250</c:v>
                </c:pt>
                <c:pt idx="200" formatCode="0.0">
                  <c:v>9600</c:v>
                </c:pt>
                <c:pt idx="201" formatCode="0.0">
                  <c:v>11330</c:v>
                </c:pt>
                <c:pt idx="202" formatCode="0.0">
                  <c:v>13090</c:v>
                </c:pt>
                <c:pt idx="203" formatCode="0.0">
                  <c:v>14860</c:v>
                </c:pt>
                <c:pt idx="204" formatCode="0.0">
                  <c:v>16650</c:v>
                </c:pt>
                <c:pt idx="205" formatCode="0.0">
                  <c:v>18440</c:v>
                </c:pt>
                <c:pt idx="206" formatCode="0.0">
                  <c:v>20240</c:v>
                </c:pt>
                <c:pt idx="207" formatCode="0.0">
                  <c:v>22020</c:v>
                </c:pt>
                <c:pt idx="208" formatCode="0.0">
                  <c:v>23800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6728"/>
        <c:axId val="474928688"/>
      </c:scatterChart>
      <c:valAx>
        <c:axId val="4749267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8688"/>
        <c:crosses val="autoZero"/>
        <c:crossBetween val="midCat"/>
        <c:majorUnit val="10"/>
      </c:valAx>
      <c:valAx>
        <c:axId val="47492868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67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srim4He_Mylar!$P$5</c:f>
          <c:strCache>
            <c:ptCount val="1"/>
            <c:pt idx="0">
              <c:v>srim4He_Mylar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srim4He_Mylar!$D$20:$D$228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srim4He_Mylar!$E$20:$E$228</c:f>
              <c:numCache>
                <c:formatCode>0.000E+00</c:formatCode>
                <c:ptCount val="209"/>
                <c:pt idx="0">
                  <c:v>2.4639999999999999E-2</c:v>
                </c:pt>
                <c:pt idx="1">
                  <c:v>2.614E-2</c:v>
                </c:pt>
                <c:pt idx="2">
                  <c:v>2.7550000000000002E-2</c:v>
                </c:pt>
                <c:pt idx="3">
                  <c:v>2.8889999999999999E-2</c:v>
                </c:pt>
                <c:pt idx="4">
                  <c:v>3.0179999999999998E-2</c:v>
                </c:pt>
                <c:pt idx="5">
                  <c:v>3.141E-2</c:v>
                </c:pt>
                <c:pt idx="6">
                  <c:v>3.2599999999999997E-2</c:v>
                </c:pt>
                <c:pt idx="7">
                  <c:v>3.4849999999999999E-2</c:v>
                </c:pt>
                <c:pt idx="8">
                  <c:v>3.696E-2</c:v>
                </c:pt>
                <c:pt idx="9">
                  <c:v>3.8960000000000002E-2</c:v>
                </c:pt>
                <c:pt idx="10">
                  <c:v>4.086E-2</c:v>
                </c:pt>
                <c:pt idx="11">
                  <c:v>4.2680000000000003E-2</c:v>
                </c:pt>
                <c:pt idx="12">
                  <c:v>4.4420000000000001E-2</c:v>
                </c:pt>
                <c:pt idx="13">
                  <c:v>4.6100000000000002E-2</c:v>
                </c:pt>
                <c:pt idx="14">
                  <c:v>4.7719999999999999E-2</c:v>
                </c:pt>
                <c:pt idx="15">
                  <c:v>4.9279999999999997E-2</c:v>
                </c:pt>
                <c:pt idx="16">
                  <c:v>5.0799999999999998E-2</c:v>
                </c:pt>
                <c:pt idx="17">
                  <c:v>5.2269999999999997E-2</c:v>
                </c:pt>
                <c:pt idx="18">
                  <c:v>5.5100000000000003E-2</c:v>
                </c:pt>
                <c:pt idx="19">
                  <c:v>5.8439999999999999E-2</c:v>
                </c:pt>
                <c:pt idx="20">
                  <c:v>6.1600000000000002E-2</c:v>
                </c:pt>
                <c:pt idx="21">
                  <c:v>6.4610000000000001E-2</c:v>
                </c:pt>
                <c:pt idx="22">
                  <c:v>6.7479999999999998E-2</c:v>
                </c:pt>
                <c:pt idx="23">
                  <c:v>7.0239999999999997E-2</c:v>
                </c:pt>
                <c:pt idx="24">
                  <c:v>7.2889999999999996E-2</c:v>
                </c:pt>
                <c:pt idx="25">
                  <c:v>7.5450000000000003E-2</c:v>
                </c:pt>
                <c:pt idx="26">
                  <c:v>7.7920000000000003E-2</c:v>
                </c:pt>
                <c:pt idx="27">
                  <c:v>8.2650000000000001E-2</c:v>
                </c:pt>
                <c:pt idx="28">
                  <c:v>8.7120000000000003E-2</c:v>
                </c:pt>
                <c:pt idx="29">
                  <c:v>9.1370000000000007E-2</c:v>
                </c:pt>
                <c:pt idx="30">
                  <c:v>9.5430000000000001E-2</c:v>
                </c:pt>
                <c:pt idx="31">
                  <c:v>9.9330000000000002E-2</c:v>
                </c:pt>
                <c:pt idx="32">
                  <c:v>0.1031</c:v>
                </c:pt>
                <c:pt idx="33">
                  <c:v>0.11020000000000001</c:v>
                </c:pt>
                <c:pt idx="34">
                  <c:v>0.1169</c:v>
                </c:pt>
                <c:pt idx="35">
                  <c:v>0.1232</c:v>
                </c:pt>
                <c:pt idx="36">
                  <c:v>0.12920000000000001</c:v>
                </c:pt>
                <c:pt idx="37">
                  <c:v>0.13500000000000001</c:v>
                </c:pt>
                <c:pt idx="38">
                  <c:v>0.14050000000000001</c:v>
                </c:pt>
                <c:pt idx="39">
                  <c:v>0.14580000000000001</c:v>
                </c:pt>
                <c:pt idx="40">
                  <c:v>0.15090000000000001</c:v>
                </c:pt>
                <c:pt idx="41">
                  <c:v>0.15579999999999999</c:v>
                </c:pt>
                <c:pt idx="42">
                  <c:v>0.16059999999999999</c:v>
                </c:pt>
                <c:pt idx="43">
                  <c:v>0.1653</c:v>
                </c:pt>
                <c:pt idx="44">
                  <c:v>0.17419999999999999</c:v>
                </c:pt>
                <c:pt idx="45">
                  <c:v>0.18479999999999999</c:v>
                </c:pt>
                <c:pt idx="46">
                  <c:v>0.1948</c:v>
                </c:pt>
                <c:pt idx="47">
                  <c:v>0.20430000000000001</c:v>
                </c:pt>
                <c:pt idx="48">
                  <c:v>0.21340000000000001</c:v>
                </c:pt>
                <c:pt idx="49">
                  <c:v>0.22209999999999999</c:v>
                </c:pt>
                <c:pt idx="50">
                  <c:v>0.23050000000000001</c:v>
                </c:pt>
                <c:pt idx="51">
                  <c:v>0.23860000000000001</c:v>
                </c:pt>
                <c:pt idx="52">
                  <c:v>0.24640000000000001</c:v>
                </c:pt>
                <c:pt idx="53">
                  <c:v>0.26140000000000002</c:v>
                </c:pt>
                <c:pt idx="54">
                  <c:v>0.27550000000000002</c:v>
                </c:pt>
                <c:pt idx="55">
                  <c:v>0.28899999999999998</c:v>
                </c:pt>
                <c:pt idx="56">
                  <c:v>0.30180000000000001</c:v>
                </c:pt>
                <c:pt idx="57">
                  <c:v>0.31409999999999999</c:v>
                </c:pt>
                <c:pt idx="58">
                  <c:v>0.32600000000000001</c:v>
                </c:pt>
                <c:pt idx="59">
                  <c:v>0.34849999999999998</c:v>
                </c:pt>
                <c:pt idx="60">
                  <c:v>0.36969999999999997</c:v>
                </c:pt>
                <c:pt idx="61">
                  <c:v>0.38990000000000002</c:v>
                </c:pt>
                <c:pt idx="62">
                  <c:v>0.40910000000000002</c:v>
                </c:pt>
                <c:pt idx="63">
                  <c:v>0.4274</c:v>
                </c:pt>
                <c:pt idx="64">
                  <c:v>0.4451</c:v>
                </c:pt>
                <c:pt idx="65">
                  <c:v>0.46210000000000001</c:v>
                </c:pt>
                <c:pt idx="66">
                  <c:v>0.47849999999999998</c:v>
                </c:pt>
                <c:pt idx="67">
                  <c:v>0.49430000000000002</c:v>
                </c:pt>
                <c:pt idx="68">
                  <c:v>0.50970000000000004</c:v>
                </c:pt>
                <c:pt idx="69">
                  <c:v>0.52459999999999996</c:v>
                </c:pt>
                <c:pt idx="70">
                  <c:v>0.55310000000000004</c:v>
                </c:pt>
                <c:pt idx="71">
                  <c:v>0.5867</c:v>
                </c:pt>
                <c:pt idx="72">
                  <c:v>0.61819999999999997</c:v>
                </c:pt>
                <c:pt idx="73">
                  <c:v>0.64780000000000004</c:v>
                </c:pt>
                <c:pt idx="74">
                  <c:v>0.67559999999999998</c:v>
                </c:pt>
                <c:pt idx="75">
                  <c:v>0.70189999999999997</c:v>
                </c:pt>
                <c:pt idx="76">
                  <c:v>0.72670000000000001</c:v>
                </c:pt>
                <c:pt idx="77">
                  <c:v>0.75019999999999998</c:v>
                </c:pt>
                <c:pt idx="78">
                  <c:v>0.77249999999999996</c:v>
                </c:pt>
                <c:pt idx="79">
                  <c:v>0.81359999999999999</c:v>
                </c:pt>
                <c:pt idx="80">
                  <c:v>0.85119999999999996</c:v>
                </c:pt>
                <c:pt idx="81">
                  <c:v>0.88590000000000002</c:v>
                </c:pt>
                <c:pt idx="82">
                  <c:v>0.91859999999999997</c:v>
                </c:pt>
                <c:pt idx="83">
                  <c:v>0.9496</c:v>
                </c:pt>
                <c:pt idx="84">
                  <c:v>0.97950000000000004</c:v>
                </c:pt>
                <c:pt idx="85">
                  <c:v>1.0369999999999999</c:v>
                </c:pt>
                <c:pt idx="86">
                  <c:v>1.091</c:v>
                </c:pt>
                <c:pt idx="87">
                  <c:v>1.143</c:v>
                </c:pt>
                <c:pt idx="88">
                  <c:v>1.1919999999999999</c:v>
                </c:pt>
                <c:pt idx="89">
                  <c:v>1.2390000000000001</c:v>
                </c:pt>
                <c:pt idx="90">
                  <c:v>1.2829999999999999</c:v>
                </c:pt>
                <c:pt idx="91">
                  <c:v>1.325</c:v>
                </c:pt>
                <c:pt idx="92">
                  <c:v>1.365</c:v>
                </c:pt>
                <c:pt idx="93">
                  <c:v>1.403</c:v>
                </c:pt>
                <c:pt idx="94">
                  <c:v>1.4390000000000001</c:v>
                </c:pt>
                <c:pt idx="95">
                  <c:v>1.4730000000000001</c:v>
                </c:pt>
                <c:pt idx="96">
                  <c:v>1.536</c:v>
                </c:pt>
                <c:pt idx="97">
                  <c:v>1.6060000000000001</c:v>
                </c:pt>
                <c:pt idx="98">
                  <c:v>1.6679999999999999</c:v>
                </c:pt>
                <c:pt idx="99">
                  <c:v>1.722</c:v>
                </c:pt>
                <c:pt idx="100">
                  <c:v>1.7689999999999999</c:v>
                </c:pt>
                <c:pt idx="101">
                  <c:v>1.81</c:v>
                </c:pt>
                <c:pt idx="102">
                  <c:v>1.8460000000000001</c:v>
                </c:pt>
                <c:pt idx="103">
                  <c:v>1.877</c:v>
                </c:pt>
                <c:pt idx="104">
                  <c:v>1.903</c:v>
                </c:pt>
                <c:pt idx="105">
                  <c:v>1.944</c:v>
                </c:pt>
                <c:pt idx="106">
                  <c:v>1.9710000000000001</c:v>
                </c:pt>
                <c:pt idx="107">
                  <c:v>1.9870000000000001</c:v>
                </c:pt>
                <c:pt idx="108">
                  <c:v>1.9950000000000001</c:v>
                </c:pt>
                <c:pt idx="109">
                  <c:v>1.9950000000000001</c:v>
                </c:pt>
                <c:pt idx="110">
                  <c:v>1.99</c:v>
                </c:pt>
                <c:pt idx="111">
                  <c:v>1.966</c:v>
                </c:pt>
                <c:pt idx="112">
                  <c:v>1.9319999999999999</c:v>
                </c:pt>
                <c:pt idx="113">
                  <c:v>1.89</c:v>
                </c:pt>
                <c:pt idx="114">
                  <c:v>1.8460000000000001</c:v>
                </c:pt>
                <c:pt idx="115">
                  <c:v>1.8</c:v>
                </c:pt>
                <c:pt idx="116">
                  <c:v>1.7549999999999999</c:v>
                </c:pt>
                <c:pt idx="117">
                  <c:v>1.71</c:v>
                </c:pt>
                <c:pt idx="118">
                  <c:v>1.667</c:v>
                </c:pt>
                <c:pt idx="119">
                  <c:v>1.6240000000000001</c:v>
                </c:pt>
                <c:pt idx="120">
                  <c:v>1.5840000000000001</c:v>
                </c:pt>
                <c:pt idx="121">
                  <c:v>1.5449999999999999</c:v>
                </c:pt>
                <c:pt idx="122">
                  <c:v>1.472</c:v>
                </c:pt>
                <c:pt idx="123">
                  <c:v>1.3879999999999999</c:v>
                </c:pt>
                <c:pt idx="124">
                  <c:v>1.3129999999999999</c:v>
                </c:pt>
                <c:pt idx="125">
                  <c:v>1.244</c:v>
                </c:pt>
                <c:pt idx="126">
                  <c:v>1.1819999999999999</c:v>
                </c:pt>
                <c:pt idx="127">
                  <c:v>1.1259999999999999</c:v>
                </c:pt>
                <c:pt idx="128">
                  <c:v>1.075</c:v>
                </c:pt>
                <c:pt idx="129">
                  <c:v>1.0289999999999999</c:v>
                </c:pt>
                <c:pt idx="130">
                  <c:v>0.9859</c:v>
                </c:pt>
                <c:pt idx="131">
                  <c:v>0.91090000000000004</c:v>
                </c:pt>
                <c:pt idx="132">
                  <c:v>0.84689999999999999</c:v>
                </c:pt>
                <c:pt idx="133">
                  <c:v>0.79190000000000005</c:v>
                </c:pt>
                <c:pt idx="134">
                  <c:v>0.74399999999999999</c:v>
                </c:pt>
                <c:pt idx="135">
                  <c:v>0.70189999999999997</c:v>
                </c:pt>
                <c:pt idx="136">
                  <c:v>0.66469999999999996</c:v>
                </c:pt>
                <c:pt idx="137">
                  <c:v>0.60160000000000002</c:v>
                </c:pt>
                <c:pt idx="138">
                  <c:v>0.55759999999999998</c:v>
                </c:pt>
                <c:pt idx="139">
                  <c:v>0.51480000000000004</c:v>
                </c:pt>
                <c:pt idx="140">
                  <c:v>0.47849999999999998</c:v>
                </c:pt>
                <c:pt idx="141">
                  <c:v>0.44740000000000002</c:v>
                </c:pt>
                <c:pt idx="142">
                  <c:v>0.42049999999999998</c:v>
                </c:pt>
                <c:pt idx="143">
                  <c:v>0.39700000000000002</c:v>
                </c:pt>
                <c:pt idx="144">
                  <c:v>0.37619999999999998</c:v>
                </c:pt>
                <c:pt idx="145">
                  <c:v>0.35770000000000002</c:v>
                </c:pt>
                <c:pt idx="146">
                  <c:v>0.34110000000000001</c:v>
                </c:pt>
                <c:pt idx="147">
                  <c:v>0.32619999999999999</c:v>
                </c:pt>
                <c:pt idx="148">
                  <c:v>0.30020000000000002</c:v>
                </c:pt>
                <c:pt idx="149">
                  <c:v>0.27339999999999998</c:v>
                </c:pt>
                <c:pt idx="150">
                  <c:v>0.25140000000000001</c:v>
                </c:pt>
                <c:pt idx="151">
                  <c:v>0.23300000000000001</c:v>
                </c:pt>
                <c:pt idx="152">
                  <c:v>0.21729999999999999</c:v>
                </c:pt>
                <c:pt idx="153">
                  <c:v>0.20380000000000001</c:v>
                </c:pt>
                <c:pt idx="154">
                  <c:v>0.192</c:v>
                </c:pt>
                <c:pt idx="155">
                  <c:v>0.18160000000000001</c:v>
                </c:pt>
                <c:pt idx="156">
                  <c:v>0.17230000000000001</c:v>
                </c:pt>
                <c:pt idx="157">
                  <c:v>0.15659999999999999</c:v>
                </c:pt>
                <c:pt idx="158">
                  <c:v>0.14380000000000001</c:v>
                </c:pt>
                <c:pt idx="159">
                  <c:v>0.1331</c:v>
                </c:pt>
                <c:pt idx="160">
                  <c:v>0.1239</c:v>
                </c:pt>
                <c:pt idx="161">
                  <c:v>0.11609999999999999</c:v>
                </c:pt>
                <c:pt idx="162">
                  <c:v>0.10929999999999999</c:v>
                </c:pt>
                <c:pt idx="163">
                  <c:v>9.801E-2</c:v>
                </c:pt>
                <c:pt idx="164">
                  <c:v>8.9029999999999998E-2</c:v>
                </c:pt>
                <c:pt idx="165">
                  <c:v>8.1699999999999995E-2</c:v>
                </c:pt>
                <c:pt idx="166">
                  <c:v>7.5590000000000004E-2</c:v>
                </c:pt>
                <c:pt idx="167">
                  <c:v>7.0430000000000006E-2</c:v>
                </c:pt>
                <c:pt idx="168">
                  <c:v>6.6000000000000003E-2</c:v>
                </c:pt>
                <c:pt idx="169">
                  <c:v>6.2149999999999997E-2</c:v>
                </c:pt>
                <c:pt idx="170">
                  <c:v>5.8779999999999999E-2</c:v>
                </c:pt>
                <c:pt idx="171">
                  <c:v>5.5800000000000002E-2</c:v>
                </c:pt>
                <c:pt idx="172">
                  <c:v>5.3150000000000003E-2</c:v>
                </c:pt>
                <c:pt idx="173">
                  <c:v>5.0770000000000003E-2</c:v>
                </c:pt>
                <c:pt idx="174">
                  <c:v>4.6670000000000003E-2</c:v>
                </c:pt>
                <c:pt idx="175">
                  <c:v>4.2500000000000003E-2</c:v>
                </c:pt>
                <c:pt idx="176">
                  <c:v>3.9120000000000002E-2</c:v>
                </c:pt>
                <c:pt idx="177">
                  <c:v>3.6310000000000002E-2</c:v>
                </c:pt>
                <c:pt idx="178">
                  <c:v>3.3950000000000001E-2</c:v>
                </c:pt>
                <c:pt idx="179">
                  <c:v>3.1919999999999997E-2</c:v>
                </c:pt>
                <c:pt idx="180">
                  <c:v>3.0169999999999999E-2</c:v>
                </c:pt>
                <c:pt idx="181">
                  <c:v>2.8639999999999999E-2</c:v>
                </c:pt>
                <c:pt idx="182">
                  <c:v>2.7289999999999998E-2</c:v>
                </c:pt>
                <c:pt idx="183">
                  <c:v>2.5010000000000001E-2</c:v>
                </c:pt>
                <c:pt idx="184">
                  <c:v>2.317E-2</c:v>
                </c:pt>
                <c:pt idx="185">
                  <c:v>2.1649999999999999E-2</c:v>
                </c:pt>
                <c:pt idx="186">
                  <c:v>2.0369999999999999E-2</c:v>
                </c:pt>
                <c:pt idx="187">
                  <c:v>1.9279999999999999E-2</c:v>
                </c:pt>
                <c:pt idx="188">
                  <c:v>1.8339999999999999E-2</c:v>
                </c:pt>
                <c:pt idx="189">
                  <c:v>1.6799999999999999E-2</c:v>
                </c:pt>
                <c:pt idx="190">
                  <c:v>1.559E-2</c:v>
                </c:pt>
                <c:pt idx="191">
                  <c:v>1.4619999999999999E-2</c:v>
                </c:pt>
                <c:pt idx="192">
                  <c:v>1.3820000000000001E-2</c:v>
                </c:pt>
                <c:pt idx="193">
                  <c:v>1.315E-2</c:v>
                </c:pt>
                <c:pt idx="194">
                  <c:v>1.259E-2</c:v>
                </c:pt>
                <c:pt idx="195">
                  <c:v>1.21E-2</c:v>
                </c:pt>
                <c:pt idx="196">
                  <c:v>1.1679999999999999E-2</c:v>
                </c:pt>
                <c:pt idx="197">
                  <c:v>1.132E-2</c:v>
                </c:pt>
                <c:pt idx="198">
                  <c:v>1.099E-2</c:v>
                </c:pt>
                <c:pt idx="199">
                  <c:v>1.0710000000000001E-2</c:v>
                </c:pt>
                <c:pt idx="200">
                  <c:v>1.023E-2</c:v>
                </c:pt>
                <c:pt idx="201">
                  <c:v>9.7529999999999995E-3</c:v>
                </c:pt>
                <c:pt idx="202">
                  <c:v>9.3790000000000002E-3</c:v>
                </c:pt>
                <c:pt idx="203">
                  <c:v>9.0790000000000003E-3</c:v>
                </c:pt>
                <c:pt idx="204">
                  <c:v>8.8350000000000008E-3</c:v>
                </c:pt>
                <c:pt idx="205">
                  <c:v>8.6339999999999993E-3</c:v>
                </c:pt>
                <c:pt idx="206">
                  <c:v>8.4659999999999996E-3</c:v>
                </c:pt>
                <c:pt idx="207">
                  <c:v>8.3250000000000008E-3</c:v>
                </c:pt>
                <c:pt idx="208">
                  <c:v>8.2050000000000005E-3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srim4He_Mylar!$D$20:$D$228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srim4He_Mylar!$F$20:$F$228</c:f>
              <c:numCache>
                <c:formatCode>0.000E+00</c:formatCode>
                <c:ptCount val="209"/>
                <c:pt idx="0">
                  <c:v>0.1431</c:v>
                </c:pt>
                <c:pt idx="1">
                  <c:v>0.1477</c:v>
                </c:pt>
                <c:pt idx="2">
                  <c:v>0.15179999999999999</c:v>
                </c:pt>
                <c:pt idx="3">
                  <c:v>0.1555</c:v>
                </c:pt>
                <c:pt idx="4">
                  <c:v>0.1588</c:v>
                </c:pt>
                <c:pt idx="5">
                  <c:v>0.1618</c:v>
                </c:pt>
                <c:pt idx="6">
                  <c:v>0.16450000000000001</c:v>
                </c:pt>
                <c:pt idx="7">
                  <c:v>0.16930000000000001</c:v>
                </c:pt>
                <c:pt idx="8">
                  <c:v>0.17330000000000001</c:v>
                </c:pt>
                <c:pt idx="9">
                  <c:v>0.1767</c:v>
                </c:pt>
                <c:pt idx="10">
                  <c:v>0.1797</c:v>
                </c:pt>
                <c:pt idx="11">
                  <c:v>0.18229999999999999</c:v>
                </c:pt>
                <c:pt idx="12">
                  <c:v>0.1845</c:v>
                </c:pt>
                <c:pt idx="13">
                  <c:v>0.1865</c:v>
                </c:pt>
                <c:pt idx="14">
                  <c:v>0.1883</c:v>
                </c:pt>
                <c:pt idx="15">
                  <c:v>0.1898</c:v>
                </c:pt>
                <c:pt idx="16">
                  <c:v>0.19120000000000001</c:v>
                </c:pt>
                <c:pt idx="17">
                  <c:v>0.19239999999999999</c:v>
                </c:pt>
                <c:pt idx="18">
                  <c:v>0.19450000000000001</c:v>
                </c:pt>
                <c:pt idx="19">
                  <c:v>0.19639999999999999</c:v>
                </c:pt>
                <c:pt idx="20">
                  <c:v>0.19789999999999999</c:v>
                </c:pt>
                <c:pt idx="21">
                  <c:v>0.19889999999999999</c:v>
                </c:pt>
                <c:pt idx="22">
                  <c:v>0.1996</c:v>
                </c:pt>
                <c:pt idx="23">
                  <c:v>0.2001</c:v>
                </c:pt>
                <c:pt idx="24">
                  <c:v>0.20030000000000001</c:v>
                </c:pt>
                <c:pt idx="25">
                  <c:v>0.20039999999999999</c:v>
                </c:pt>
                <c:pt idx="26">
                  <c:v>0.20030000000000001</c:v>
                </c:pt>
                <c:pt idx="27">
                  <c:v>0.19980000000000001</c:v>
                </c:pt>
                <c:pt idx="28">
                  <c:v>0.19900000000000001</c:v>
                </c:pt>
                <c:pt idx="29">
                  <c:v>0.19789999999999999</c:v>
                </c:pt>
                <c:pt idx="30">
                  <c:v>0.1966</c:v>
                </c:pt>
                <c:pt idx="31">
                  <c:v>0.19520000000000001</c:v>
                </c:pt>
                <c:pt idx="32">
                  <c:v>0.1938</c:v>
                </c:pt>
                <c:pt idx="33">
                  <c:v>0.19059999999999999</c:v>
                </c:pt>
                <c:pt idx="34">
                  <c:v>0.18740000000000001</c:v>
                </c:pt>
                <c:pt idx="35">
                  <c:v>0.1842</c:v>
                </c:pt>
                <c:pt idx="36">
                  <c:v>0.18090000000000001</c:v>
                </c:pt>
                <c:pt idx="37">
                  <c:v>0.17780000000000001</c:v>
                </c:pt>
                <c:pt idx="38">
                  <c:v>0.17469999999999999</c:v>
                </c:pt>
                <c:pt idx="39">
                  <c:v>0.17169999999999999</c:v>
                </c:pt>
                <c:pt idx="40">
                  <c:v>0.16880000000000001</c:v>
                </c:pt>
                <c:pt idx="41">
                  <c:v>0.16589999999999999</c:v>
                </c:pt>
                <c:pt idx="42">
                  <c:v>0.16320000000000001</c:v>
                </c:pt>
                <c:pt idx="43">
                  <c:v>0.16059999999999999</c:v>
                </c:pt>
                <c:pt idx="44">
                  <c:v>0.15559999999999999</c:v>
                </c:pt>
                <c:pt idx="45">
                  <c:v>0.14979999999999999</c:v>
                </c:pt>
                <c:pt idx="46">
                  <c:v>0.14449999999999999</c:v>
                </c:pt>
                <c:pt idx="47">
                  <c:v>0.1396</c:v>
                </c:pt>
                <c:pt idx="48">
                  <c:v>0.13500000000000001</c:v>
                </c:pt>
                <c:pt idx="49">
                  <c:v>0.13089999999999999</c:v>
                </c:pt>
                <c:pt idx="50">
                  <c:v>0.127</c:v>
                </c:pt>
                <c:pt idx="51">
                  <c:v>0.12330000000000001</c:v>
                </c:pt>
                <c:pt idx="52">
                  <c:v>0.11990000000000001</c:v>
                </c:pt>
                <c:pt idx="53">
                  <c:v>0.1138</c:v>
                </c:pt>
                <c:pt idx="54">
                  <c:v>0.10829999999999999</c:v>
                </c:pt>
                <c:pt idx="55">
                  <c:v>0.10349999999999999</c:v>
                </c:pt>
                <c:pt idx="56">
                  <c:v>9.9089999999999998E-2</c:v>
                </c:pt>
                <c:pt idx="57">
                  <c:v>9.5130000000000006E-2</c:v>
                </c:pt>
                <c:pt idx="58">
                  <c:v>9.153E-2</c:v>
                </c:pt>
                <c:pt idx="59">
                  <c:v>8.5209999999999994E-2</c:v>
                </c:pt>
                <c:pt idx="60">
                  <c:v>7.9839999999999994E-2</c:v>
                </c:pt>
                <c:pt idx="61">
                  <c:v>7.5200000000000003E-2</c:v>
                </c:pt>
                <c:pt idx="62">
                  <c:v>7.1150000000000005E-2</c:v>
                </c:pt>
                <c:pt idx="63">
                  <c:v>6.7580000000000001E-2</c:v>
                </c:pt>
                <c:pt idx="64">
                  <c:v>6.4399999999999999E-2</c:v>
                </c:pt>
                <c:pt idx="65">
                  <c:v>6.1539999999999997E-2</c:v>
                </c:pt>
                <c:pt idx="66">
                  <c:v>5.8970000000000002E-2</c:v>
                </c:pt>
                <c:pt idx="67">
                  <c:v>5.663E-2</c:v>
                </c:pt>
                <c:pt idx="68">
                  <c:v>5.45E-2</c:v>
                </c:pt>
                <c:pt idx="69">
                  <c:v>5.2540000000000003E-2</c:v>
                </c:pt>
                <c:pt idx="70">
                  <c:v>4.9079999999999999E-2</c:v>
                </c:pt>
                <c:pt idx="71">
                  <c:v>4.5409999999999999E-2</c:v>
                </c:pt>
                <c:pt idx="72">
                  <c:v>4.2320000000000003E-2</c:v>
                </c:pt>
                <c:pt idx="73">
                  <c:v>3.9669999999999997E-2</c:v>
                </c:pt>
                <c:pt idx="74">
                  <c:v>3.737E-2</c:v>
                </c:pt>
                <c:pt idx="75">
                  <c:v>3.5360000000000003E-2</c:v>
                </c:pt>
                <c:pt idx="76">
                  <c:v>3.3570000000000003E-2</c:v>
                </c:pt>
                <c:pt idx="77">
                  <c:v>3.1980000000000001E-2</c:v>
                </c:pt>
                <c:pt idx="78">
                  <c:v>3.0550000000000001E-2</c:v>
                </c:pt>
                <c:pt idx="79">
                  <c:v>2.8080000000000001E-2</c:v>
                </c:pt>
                <c:pt idx="80">
                  <c:v>2.6009999999999998E-2</c:v>
                </c:pt>
                <c:pt idx="81">
                  <c:v>2.426E-2</c:v>
                </c:pt>
                <c:pt idx="82">
                  <c:v>2.2749999999999999E-2</c:v>
                </c:pt>
                <c:pt idx="83">
                  <c:v>2.1440000000000001E-2</c:v>
                </c:pt>
                <c:pt idx="84">
                  <c:v>2.0289999999999999E-2</c:v>
                </c:pt>
                <c:pt idx="85">
                  <c:v>1.8350000000000002E-2</c:v>
                </c:pt>
                <c:pt idx="86">
                  <c:v>1.678E-2</c:v>
                </c:pt>
                <c:pt idx="87">
                  <c:v>1.5469999999999999E-2</c:v>
                </c:pt>
                <c:pt idx="88">
                  <c:v>1.438E-2</c:v>
                </c:pt>
                <c:pt idx="89">
                  <c:v>1.3440000000000001E-2</c:v>
                </c:pt>
                <c:pt idx="90">
                  <c:v>1.2630000000000001E-2</c:v>
                </c:pt>
                <c:pt idx="91">
                  <c:v>1.191E-2</c:v>
                </c:pt>
                <c:pt idx="92">
                  <c:v>1.128E-2</c:v>
                </c:pt>
                <c:pt idx="93">
                  <c:v>1.072E-2</c:v>
                </c:pt>
                <c:pt idx="94">
                  <c:v>1.022E-2</c:v>
                </c:pt>
                <c:pt idx="95">
                  <c:v>9.7669999999999996E-3</c:v>
                </c:pt>
                <c:pt idx="96">
                  <c:v>8.9789999999999991E-3</c:v>
                </c:pt>
                <c:pt idx="97">
                  <c:v>8.1700000000000002E-3</c:v>
                </c:pt>
                <c:pt idx="98">
                  <c:v>7.5040000000000003E-3</c:v>
                </c:pt>
                <c:pt idx="99">
                  <c:v>6.9459999999999999E-3</c:v>
                </c:pt>
                <c:pt idx="100">
                  <c:v>6.4710000000000002E-3</c:v>
                </c:pt>
                <c:pt idx="101">
                  <c:v>6.0619999999999997E-3</c:v>
                </c:pt>
                <c:pt idx="102">
                  <c:v>5.705E-3</c:v>
                </c:pt>
                <c:pt idx="103">
                  <c:v>5.391E-3</c:v>
                </c:pt>
                <c:pt idx="104">
                  <c:v>5.1120000000000002E-3</c:v>
                </c:pt>
                <c:pt idx="105">
                  <c:v>4.6379999999999998E-3</c:v>
                </c:pt>
                <c:pt idx="106">
                  <c:v>4.2490000000000002E-3</c:v>
                </c:pt>
                <c:pt idx="107">
                  <c:v>3.9249999999999997E-3</c:v>
                </c:pt>
                <c:pt idx="108">
                  <c:v>3.65E-3</c:v>
                </c:pt>
                <c:pt idx="109">
                  <c:v>3.4129999999999998E-3</c:v>
                </c:pt>
                <c:pt idx="110">
                  <c:v>3.2079999999999999E-3</c:v>
                </c:pt>
                <c:pt idx="111">
                  <c:v>2.8660000000000001E-3</c:v>
                </c:pt>
                <c:pt idx="112">
                  <c:v>2.5950000000000001E-3</c:v>
                </c:pt>
                <c:pt idx="113">
                  <c:v>2.3730000000000001E-3</c:v>
                </c:pt>
                <c:pt idx="114">
                  <c:v>2.1879999999999998E-3</c:v>
                </c:pt>
                <c:pt idx="115">
                  <c:v>2.032E-3</c:v>
                </c:pt>
                <c:pt idx="116">
                  <c:v>1.8979999999999999E-3</c:v>
                </c:pt>
                <c:pt idx="117">
                  <c:v>1.781E-3</c:v>
                </c:pt>
                <c:pt idx="118">
                  <c:v>1.6789999999999999E-3</c:v>
                </c:pt>
                <c:pt idx="119">
                  <c:v>1.588E-3</c:v>
                </c:pt>
                <c:pt idx="120">
                  <c:v>1.5070000000000001E-3</c:v>
                </c:pt>
                <c:pt idx="121">
                  <c:v>1.4350000000000001E-3</c:v>
                </c:pt>
                <c:pt idx="122">
                  <c:v>1.31E-3</c:v>
                </c:pt>
                <c:pt idx="123">
                  <c:v>1.183E-3</c:v>
                </c:pt>
                <c:pt idx="124">
                  <c:v>1.08E-3</c:v>
                </c:pt>
                <c:pt idx="125">
                  <c:v>9.9419999999999999E-4</c:v>
                </c:pt>
                <c:pt idx="126">
                  <c:v>9.2170000000000001E-4</c:v>
                </c:pt>
                <c:pt idx="127">
                  <c:v>8.5959999999999997E-4</c:v>
                </c:pt>
                <c:pt idx="128">
                  <c:v>8.0570000000000001E-4</c:v>
                </c:pt>
                <c:pt idx="129">
                  <c:v>7.5860000000000001E-4</c:v>
                </c:pt>
                <c:pt idx="130">
                  <c:v>7.1690000000000002E-4</c:v>
                </c:pt>
                <c:pt idx="131">
                  <c:v>6.466E-4</c:v>
                </c:pt>
                <c:pt idx="132">
                  <c:v>5.8940000000000002E-4</c:v>
                </c:pt>
                <c:pt idx="133">
                  <c:v>5.4199999999999995E-4</c:v>
                </c:pt>
                <c:pt idx="134">
                  <c:v>5.0199999999999995E-4</c:v>
                </c:pt>
                <c:pt idx="135">
                  <c:v>4.6769999999999998E-4</c:v>
                </c:pt>
                <c:pt idx="136">
                  <c:v>4.3810000000000002E-4</c:v>
                </c:pt>
                <c:pt idx="137">
                  <c:v>3.8929999999999998E-4</c:v>
                </c:pt>
                <c:pt idx="138">
                  <c:v>3.5070000000000001E-4</c:v>
                </c:pt>
                <c:pt idx="139">
                  <c:v>3.1930000000000001E-4</c:v>
                </c:pt>
                <c:pt idx="140">
                  <c:v>2.9339999999999998E-4</c:v>
                </c:pt>
                <c:pt idx="141">
                  <c:v>2.7149999999999999E-4</c:v>
                </c:pt>
                <c:pt idx="142">
                  <c:v>2.5280000000000002E-4</c:v>
                </c:pt>
                <c:pt idx="143">
                  <c:v>2.366E-4</c:v>
                </c:pt>
                <c:pt idx="144">
                  <c:v>2.2249999999999999E-4</c:v>
                </c:pt>
                <c:pt idx="145">
                  <c:v>2.1000000000000001E-4</c:v>
                </c:pt>
                <c:pt idx="146">
                  <c:v>1.9890000000000001E-4</c:v>
                </c:pt>
                <c:pt idx="147">
                  <c:v>1.8900000000000001E-4</c:v>
                </c:pt>
                <c:pt idx="148">
                  <c:v>1.7200000000000001E-4</c:v>
                </c:pt>
                <c:pt idx="149">
                  <c:v>1.5469999999999999E-4</c:v>
                </c:pt>
                <c:pt idx="150">
                  <c:v>1.407E-4</c:v>
                </c:pt>
                <c:pt idx="151">
                  <c:v>1.292E-4</c:v>
                </c:pt>
                <c:pt idx="152">
                  <c:v>1.194E-4</c:v>
                </c:pt>
                <c:pt idx="153">
                  <c:v>1.111E-4</c:v>
                </c:pt>
                <c:pt idx="154">
                  <c:v>1.039E-4</c:v>
                </c:pt>
                <c:pt idx="155">
                  <c:v>9.7650000000000002E-5</c:v>
                </c:pt>
                <c:pt idx="156">
                  <c:v>9.2120000000000006E-5</c:v>
                </c:pt>
                <c:pt idx="157">
                  <c:v>8.2810000000000002E-5</c:v>
                </c:pt>
                <c:pt idx="158">
                  <c:v>7.5270000000000003E-5</c:v>
                </c:pt>
                <c:pt idx="159">
                  <c:v>6.9040000000000003E-5</c:v>
                </c:pt>
                <c:pt idx="160">
                  <c:v>6.3800000000000006E-5</c:v>
                </c:pt>
                <c:pt idx="161">
                  <c:v>5.9330000000000003E-5</c:v>
                </c:pt>
                <c:pt idx="162">
                  <c:v>5.5470000000000003E-5</c:v>
                </c:pt>
                <c:pt idx="163">
                  <c:v>4.9119999999999997E-5</c:v>
                </c:pt>
                <c:pt idx="164">
                  <c:v>4.4129999999999999E-5</c:v>
                </c:pt>
                <c:pt idx="165">
                  <c:v>4.0089999999999997E-5</c:v>
                </c:pt>
                <c:pt idx="166">
                  <c:v>3.6749999999999999E-5</c:v>
                </c:pt>
                <c:pt idx="167">
                  <c:v>3.3939999999999997E-5</c:v>
                </c:pt>
                <c:pt idx="168">
                  <c:v>3.1550000000000001E-5</c:v>
                </c:pt>
                <c:pt idx="169">
                  <c:v>2.9479999999999999E-5</c:v>
                </c:pt>
                <c:pt idx="170">
                  <c:v>2.7679999999999999E-5</c:v>
                </c:pt>
                <c:pt idx="171">
                  <c:v>2.6089999999999999E-5</c:v>
                </c:pt>
                <c:pt idx="172">
                  <c:v>2.4680000000000001E-5</c:v>
                </c:pt>
                <c:pt idx="173">
                  <c:v>2.3419999999999999E-5</c:v>
                </c:pt>
                <c:pt idx="174">
                  <c:v>2.1270000000000001E-5</c:v>
                </c:pt>
                <c:pt idx="175">
                  <c:v>1.9089999999999998E-5</c:v>
                </c:pt>
                <c:pt idx="176">
                  <c:v>1.7329999999999998E-5</c:v>
                </c:pt>
                <c:pt idx="177">
                  <c:v>1.588E-5</c:v>
                </c:pt>
                <c:pt idx="178">
                  <c:v>1.466E-5</c:v>
                </c:pt>
                <c:pt idx="179">
                  <c:v>1.362E-5</c:v>
                </c:pt>
                <c:pt idx="180">
                  <c:v>1.272E-5</c:v>
                </c:pt>
                <c:pt idx="181">
                  <c:v>1.1929999999999999E-5</c:v>
                </c:pt>
                <c:pt idx="182">
                  <c:v>1.1250000000000001E-5</c:v>
                </c:pt>
                <c:pt idx="183">
                  <c:v>1.009E-5</c:v>
                </c:pt>
                <c:pt idx="184">
                  <c:v>9.1540000000000008E-6</c:v>
                </c:pt>
                <c:pt idx="185">
                  <c:v>8.3829999999999992E-6</c:v>
                </c:pt>
                <c:pt idx="186">
                  <c:v>7.7349999999999996E-6</c:v>
                </c:pt>
                <c:pt idx="187">
                  <c:v>7.1840000000000002E-6</c:v>
                </c:pt>
                <c:pt idx="188">
                  <c:v>6.708E-6</c:v>
                </c:pt>
                <c:pt idx="189">
                  <c:v>5.9279999999999998E-6</c:v>
                </c:pt>
                <c:pt idx="190">
                  <c:v>5.3159999999999996E-6</c:v>
                </c:pt>
                <c:pt idx="191">
                  <c:v>4.8210000000000001E-6</c:v>
                </c:pt>
                <c:pt idx="192">
                  <c:v>4.4139999999999996E-6</c:v>
                </c:pt>
                <c:pt idx="193">
                  <c:v>4.0709999999999996E-6</c:v>
                </c:pt>
                <c:pt idx="194">
                  <c:v>3.7799999999999998E-6</c:v>
                </c:pt>
                <c:pt idx="195">
                  <c:v>3.529E-6</c:v>
                </c:pt>
                <c:pt idx="196">
                  <c:v>3.3100000000000001E-6</c:v>
                </c:pt>
                <c:pt idx="197">
                  <c:v>3.117E-6</c:v>
                </c:pt>
                <c:pt idx="198">
                  <c:v>2.9459999999999998E-6</c:v>
                </c:pt>
                <c:pt idx="199">
                  <c:v>2.7939999999999998E-6</c:v>
                </c:pt>
                <c:pt idx="200">
                  <c:v>2.5330000000000001E-6</c:v>
                </c:pt>
                <c:pt idx="201">
                  <c:v>2.2699999999999999E-6</c:v>
                </c:pt>
                <c:pt idx="202">
                  <c:v>2.058E-6</c:v>
                </c:pt>
                <c:pt idx="203">
                  <c:v>1.883E-6</c:v>
                </c:pt>
                <c:pt idx="204">
                  <c:v>1.736E-6</c:v>
                </c:pt>
                <c:pt idx="205">
                  <c:v>1.6109999999999999E-6</c:v>
                </c:pt>
                <c:pt idx="206">
                  <c:v>1.5039999999999999E-6</c:v>
                </c:pt>
                <c:pt idx="207">
                  <c:v>1.4100000000000001E-6</c:v>
                </c:pt>
                <c:pt idx="208">
                  <c:v>1.328E-6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srim4He_Mylar!$D$20:$D$228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srim4He_Mylar!$G$20:$G$228</c:f>
              <c:numCache>
                <c:formatCode>0.000E+00</c:formatCode>
                <c:ptCount val="209"/>
                <c:pt idx="0">
                  <c:v>0.16774</c:v>
                </c:pt>
                <c:pt idx="1">
                  <c:v>0.17383999999999999</c:v>
                </c:pt>
                <c:pt idx="2">
                  <c:v>0.17934999999999998</c:v>
                </c:pt>
                <c:pt idx="3">
                  <c:v>0.18439</c:v>
                </c:pt>
                <c:pt idx="4">
                  <c:v>0.18897999999999998</c:v>
                </c:pt>
                <c:pt idx="5">
                  <c:v>0.19320999999999999</c:v>
                </c:pt>
                <c:pt idx="6">
                  <c:v>0.1971</c:v>
                </c:pt>
                <c:pt idx="7">
                  <c:v>0.20415</c:v>
                </c:pt>
                <c:pt idx="8">
                  <c:v>0.21026</c:v>
                </c:pt>
                <c:pt idx="9">
                  <c:v>0.21565999999999999</c:v>
                </c:pt>
                <c:pt idx="10">
                  <c:v>0.22056000000000001</c:v>
                </c:pt>
                <c:pt idx="11">
                  <c:v>0.22497999999999999</c:v>
                </c:pt>
                <c:pt idx="12">
                  <c:v>0.22892000000000001</c:v>
                </c:pt>
                <c:pt idx="13">
                  <c:v>0.2326</c:v>
                </c:pt>
                <c:pt idx="14">
                  <c:v>0.23602000000000001</c:v>
                </c:pt>
                <c:pt idx="15">
                  <c:v>0.23907999999999999</c:v>
                </c:pt>
                <c:pt idx="16">
                  <c:v>0.24199999999999999</c:v>
                </c:pt>
                <c:pt idx="17">
                  <c:v>0.24467</c:v>
                </c:pt>
                <c:pt idx="18">
                  <c:v>0.24960000000000002</c:v>
                </c:pt>
                <c:pt idx="19">
                  <c:v>0.25484000000000001</c:v>
                </c:pt>
                <c:pt idx="20">
                  <c:v>0.25950000000000001</c:v>
                </c:pt>
                <c:pt idx="21">
                  <c:v>0.26351000000000002</c:v>
                </c:pt>
                <c:pt idx="22">
                  <c:v>0.26707999999999998</c:v>
                </c:pt>
                <c:pt idx="23">
                  <c:v>0.27034000000000002</c:v>
                </c:pt>
                <c:pt idx="24">
                  <c:v>0.27318999999999999</c:v>
                </c:pt>
                <c:pt idx="25">
                  <c:v>0.27584999999999998</c:v>
                </c:pt>
                <c:pt idx="26">
                  <c:v>0.27822000000000002</c:v>
                </c:pt>
                <c:pt idx="27">
                  <c:v>0.28244999999999998</c:v>
                </c:pt>
                <c:pt idx="28">
                  <c:v>0.28612000000000004</c:v>
                </c:pt>
                <c:pt idx="29">
                  <c:v>0.28927000000000003</c:v>
                </c:pt>
                <c:pt idx="30">
                  <c:v>0.29203000000000001</c:v>
                </c:pt>
                <c:pt idx="31">
                  <c:v>0.29453000000000001</c:v>
                </c:pt>
                <c:pt idx="32">
                  <c:v>0.2969</c:v>
                </c:pt>
                <c:pt idx="33">
                  <c:v>0.30080000000000001</c:v>
                </c:pt>
                <c:pt idx="34">
                  <c:v>0.30430000000000001</c:v>
                </c:pt>
                <c:pt idx="35">
                  <c:v>0.30740000000000001</c:v>
                </c:pt>
                <c:pt idx="36">
                  <c:v>0.31010000000000004</c:v>
                </c:pt>
                <c:pt idx="37">
                  <c:v>0.31280000000000002</c:v>
                </c:pt>
                <c:pt idx="38">
                  <c:v>0.31520000000000004</c:v>
                </c:pt>
                <c:pt idx="39">
                  <c:v>0.3175</c:v>
                </c:pt>
                <c:pt idx="40">
                  <c:v>0.31969999999999998</c:v>
                </c:pt>
                <c:pt idx="41">
                  <c:v>0.32169999999999999</c:v>
                </c:pt>
                <c:pt idx="42">
                  <c:v>0.32379999999999998</c:v>
                </c:pt>
                <c:pt idx="43">
                  <c:v>0.32589999999999997</c:v>
                </c:pt>
                <c:pt idx="44">
                  <c:v>0.32979999999999998</c:v>
                </c:pt>
                <c:pt idx="45">
                  <c:v>0.33460000000000001</c:v>
                </c:pt>
                <c:pt idx="46">
                  <c:v>0.33929999999999999</c:v>
                </c:pt>
                <c:pt idx="47">
                  <c:v>0.34389999999999998</c:v>
                </c:pt>
                <c:pt idx="48">
                  <c:v>0.34840000000000004</c:v>
                </c:pt>
                <c:pt idx="49">
                  <c:v>0.35299999999999998</c:v>
                </c:pt>
                <c:pt idx="50">
                  <c:v>0.35750000000000004</c:v>
                </c:pt>
                <c:pt idx="51">
                  <c:v>0.3619</c:v>
                </c:pt>
                <c:pt idx="52">
                  <c:v>0.36630000000000001</c:v>
                </c:pt>
                <c:pt idx="53">
                  <c:v>0.37520000000000003</c:v>
                </c:pt>
                <c:pt idx="54">
                  <c:v>0.38380000000000003</c:v>
                </c:pt>
                <c:pt idx="55">
                  <c:v>0.39249999999999996</c:v>
                </c:pt>
                <c:pt idx="56">
                  <c:v>0.40089000000000002</c:v>
                </c:pt>
                <c:pt idx="57">
                  <c:v>0.40922999999999998</c:v>
                </c:pt>
                <c:pt idx="58">
                  <c:v>0.41753000000000001</c:v>
                </c:pt>
                <c:pt idx="59">
                  <c:v>0.43370999999999998</c:v>
                </c:pt>
                <c:pt idx="60">
                  <c:v>0.44953999999999994</c:v>
                </c:pt>
                <c:pt idx="61">
                  <c:v>0.46510000000000001</c:v>
                </c:pt>
                <c:pt idx="62">
                  <c:v>0.48025000000000001</c:v>
                </c:pt>
                <c:pt idx="63">
                  <c:v>0.49497999999999998</c:v>
                </c:pt>
                <c:pt idx="64">
                  <c:v>0.50949999999999995</c:v>
                </c:pt>
                <c:pt idx="65">
                  <c:v>0.52363999999999999</c:v>
                </c:pt>
                <c:pt idx="66">
                  <c:v>0.53747</c:v>
                </c:pt>
                <c:pt idx="67">
                  <c:v>0.55093000000000003</c:v>
                </c:pt>
                <c:pt idx="68">
                  <c:v>0.56420000000000003</c:v>
                </c:pt>
                <c:pt idx="69">
                  <c:v>0.57713999999999999</c:v>
                </c:pt>
                <c:pt idx="70">
                  <c:v>0.60218000000000005</c:v>
                </c:pt>
                <c:pt idx="71">
                  <c:v>0.63210999999999995</c:v>
                </c:pt>
                <c:pt idx="72">
                  <c:v>0.66052</c:v>
                </c:pt>
                <c:pt idx="73">
                  <c:v>0.68747000000000003</c:v>
                </c:pt>
                <c:pt idx="74">
                  <c:v>0.71296999999999999</c:v>
                </c:pt>
                <c:pt idx="75">
                  <c:v>0.73726000000000003</c:v>
                </c:pt>
                <c:pt idx="76">
                  <c:v>0.76027</c:v>
                </c:pt>
                <c:pt idx="77">
                  <c:v>0.78217999999999999</c:v>
                </c:pt>
                <c:pt idx="78">
                  <c:v>0.80304999999999993</c:v>
                </c:pt>
                <c:pt idx="79">
                  <c:v>0.84167999999999998</c:v>
                </c:pt>
                <c:pt idx="80">
                  <c:v>0.87720999999999993</c:v>
                </c:pt>
                <c:pt idx="81">
                  <c:v>0.91015999999999997</c:v>
                </c:pt>
                <c:pt idx="82">
                  <c:v>0.94135000000000002</c:v>
                </c:pt>
                <c:pt idx="83">
                  <c:v>0.97104000000000001</c:v>
                </c:pt>
                <c:pt idx="84">
                  <c:v>0.99979000000000007</c:v>
                </c:pt>
                <c:pt idx="85">
                  <c:v>1.05535</c:v>
                </c:pt>
                <c:pt idx="86">
                  <c:v>1.10778</c:v>
                </c:pt>
                <c:pt idx="87">
                  <c:v>1.1584700000000001</c:v>
                </c:pt>
                <c:pt idx="88">
                  <c:v>1.20638</c:v>
                </c:pt>
                <c:pt idx="89">
                  <c:v>1.25244</c:v>
                </c:pt>
                <c:pt idx="90">
                  <c:v>1.2956299999999998</c:v>
                </c:pt>
                <c:pt idx="91">
                  <c:v>1.33691</c:v>
                </c:pt>
                <c:pt idx="92">
                  <c:v>1.3762799999999999</c:v>
                </c:pt>
                <c:pt idx="93">
                  <c:v>1.4137200000000001</c:v>
                </c:pt>
                <c:pt idx="94">
                  <c:v>1.44922</c:v>
                </c:pt>
                <c:pt idx="95">
                  <c:v>1.4827670000000002</c:v>
                </c:pt>
                <c:pt idx="96">
                  <c:v>1.5449790000000001</c:v>
                </c:pt>
                <c:pt idx="97">
                  <c:v>1.6141700000000001</c:v>
                </c:pt>
                <c:pt idx="98">
                  <c:v>1.6755039999999999</c:v>
                </c:pt>
                <c:pt idx="99">
                  <c:v>1.7289459999999999</c:v>
                </c:pt>
                <c:pt idx="100">
                  <c:v>1.7754709999999998</c:v>
                </c:pt>
                <c:pt idx="101">
                  <c:v>1.8160620000000001</c:v>
                </c:pt>
                <c:pt idx="102">
                  <c:v>1.8517050000000002</c:v>
                </c:pt>
                <c:pt idx="103">
                  <c:v>1.8823909999999999</c:v>
                </c:pt>
                <c:pt idx="104">
                  <c:v>1.908112</c:v>
                </c:pt>
                <c:pt idx="105">
                  <c:v>1.9486379999999999</c:v>
                </c:pt>
                <c:pt idx="106">
                  <c:v>1.975249</c:v>
                </c:pt>
                <c:pt idx="107">
                  <c:v>1.9909250000000001</c:v>
                </c:pt>
                <c:pt idx="108">
                  <c:v>1.99865</c:v>
                </c:pt>
                <c:pt idx="109">
                  <c:v>1.9984130000000002</c:v>
                </c:pt>
                <c:pt idx="110">
                  <c:v>1.9932080000000001</c:v>
                </c:pt>
                <c:pt idx="111">
                  <c:v>1.968866</c:v>
                </c:pt>
                <c:pt idx="112">
                  <c:v>1.9345949999999998</c:v>
                </c:pt>
                <c:pt idx="113">
                  <c:v>1.8923729999999999</c:v>
                </c:pt>
                <c:pt idx="114">
                  <c:v>1.8481880000000002</c:v>
                </c:pt>
                <c:pt idx="115">
                  <c:v>1.8020320000000001</c:v>
                </c:pt>
                <c:pt idx="116">
                  <c:v>1.7568979999999998</c:v>
                </c:pt>
                <c:pt idx="117">
                  <c:v>1.711781</c:v>
                </c:pt>
                <c:pt idx="118">
                  <c:v>1.668679</c:v>
                </c:pt>
                <c:pt idx="119">
                  <c:v>1.625588</c:v>
                </c:pt>
                <c:pt idx="120">
                  <c:v>1.585507</c:v>
                </c:pt>
                <c:pt idx="121">
                  <c:v>1.546435</c:v>
                </c:pt>
                <c:pt idx="122">
                  <c:v>1.4733099999999999</c:v>
                </c:pt>
                <c:pt idx="123">
                  <c:v>1.3891829999999998</c:v>
                </c:pt>
                <c:pt idx="124">
                  <c:v>1.3140799999999999</c:v>
                </c:pt>
                <c:pt idx="125">
                  <c:v>1.2449942000000001</c:v>
                </c:pt>
                <c:pt idx="126">
                  <c:v>1.1829216999999999</c:v>
                </c:pt>
                <c:pt idx="127">
                  <c:v>1.1268596</c:v>
                </c:pt>
                <c:pt idx="128">
                  <c:v>1.0758056999999999</c:v>
                </c:pt>
                <c:pt idx="129">
                  <c:v>1.0297585999999999</c:v>
                </c:pt>
                <c:pt idx="130">
                  <c:v>0.98661690000000002</c:v>
                </c:pt>
                <c:pt idx="131">
                  <c:v>0.9115466000000001</c:v>
                </c:pt>
                <c:pt idx="132">
                  <c:v>0.84748939999999995</c:v>
                </c:pt>
                <c:pt idx="133">
                  <c:v>0.79244200000000009</c:v>
                </c:pt>
                <c:pt idx="134">
                  <c:v>0.744502</c:v>
                </c:pt>
                <c:pt idx="135">
                  <c:v>0.70236769999999993</c:v>
                </c:pt>
                <c:pt idx="136">
                  <c:v>0.66513809999999995</c:v>
                </c:pt>
                <c:pt idx="137">
                  <c:v>0.60198930000000006</c:v>
                </c:pt>
                <c:pt idx="138">
                  <c:v>0.55795070000000002</c:v>
                </c:pt>
                <c:pt idx="139">
                  <c:v>0.51511930000000006</c:v>
                </c:pt>
                <c:pt idx="140">
                  <c:v>0.47879339999999998</c:v>
                </c:pt>
                <c:pt idx="141">
                  <c:v>0.4476715</c:v>
                </c:pt>
                <c:pt idx="142">
                  <c:v>0.42075279999999998</c:v>
                </c:pt>
                <c:pt idx="143">
                  <c:v>0.3972366</c:v>
                </c:pt>
                <c:pt idx="144">
                  <c:v>0.37642249999999999</c:v>
                </c:pt>
                <c:pt idx="145">
                  <c:v>0.35791000000000001</c:v>
                </c:pt>
                <c:pt idx="146">
                  <c:v>0.34129890000000002</c:v>
                </c:pt>
                <c:pt idx="147">
                  <c:v>0.32638899999999998</c:v>
                </c:pt>
                <c:pt idx="148">
                  <c:v>0.30037200000000003</c:v>
                </c:pt>
                <c:pt idx="149">
                  <c:v>0.27355469999999998</c:v>
                </c:pt>
                <c:pt idx="150">
                  <c:v>0.25154070000000001</c:v>
                </c:pt>
                <c:pt idx="151">
                  <c:v>0.23312920000000001</c:v>
                </c:pt>
                <c:pt idx="152">
                  <c:v>0.21741939999999998</c:v>
                </c:pt>
                <c:pt idx="153">
                  <c:v>0.20391110000000001</c:v>
                </c:pt>
                <c:pt idx="154">
                  <c:v>0.19210389999999999</c:v>
                </c:pt>
                <c:pt idx="155">
                  <c:v>0.18169765000000002</c:v>
                </c:pt>
                <c:pt idx="156">
                  <c:v>0.17239212000000001</c:v>
                </c:pt>
                <c:pt idx="157">
                  <c:v>0.15668280999999998</c:v>
                </c:pt>
                <c:pt idx="158">
                  <c:v>0.14387527</c:v>
                </c:pt>
                <c:pt idx="159">
                  <c:v>0.13316903999999999</c:v>
                </c:pt>
                <c:pt idx="160">
                  <c:v>0.1239638</c:v>
                </c:pt>
                <c:pt idx="161">
                  <c:v>0.11615932999999999</c:v>
                </c:pt>
                <c:pt idx="162">
                  <c:v>0.10935547</c:v>
                </c:pt>
                <c:pt idx="163">
                  <c:v>9.805912E-2</c:v>
                </c:pt>
                <c:pt idx="164">
                  <c:v>8.9074130000000001E-2</c:v>
                </c:pt>
                <c:pt idx="165">
                  <c:v>8.1740090000000001E-2</c:v>
                </c:pt>
                <c:pt idx="166">
                  <c:v>7.5626750000000006E-2</c:v>
                </c:pt>
                <c:pt idx="167">
                  <c:v>7.0463940000000003E-2</c:v>
                </c:pt>
                <c:pt idx="168">
                  <c:v>6.6031550000000008E-2</c:v>
                </c:pt>
                <c:pt idx="169">
                  <c:v>6.2179479999999995E-2</c:v>
                </c:pt>
                <c:pt idx="170">
                  <c:v>5.8807680000000001E-2</c:v>
                </c:pt>
                <c:pt idx="171">
                  <c:v>5.5826090000000002E-2</c:v>
                </c:pt>
                <c:pt idx="172">
                  <c:v>5.3174680000000002E-2</c:v>
                </c:pt>
                <c:pt idx="173">
                  <c:v>5.0793420000000006E-2</c:v>
                </c:pt>
                <c:pt idx="174">
                  <c:v>4.669127E-2</c:v>
                </c:pt>
                <c:pt idx="175">
                  <c:v>4.2519090000000002E-2</c:v>
                </c:pt>
                <c:pt idx="176">
                  <c:v>3.9137330000000005E-2</c:v>
                </c:pt>
                <c:pt idx="177">
                  <c:v>3.6325880000000005E-2</c:v>
                </c:pt>
                <c:pt idx="178">
                  <c:v>3.3964660000000001E-2</c:v>
                </c:pt>
                <c:pt idx="179">
                  <c:v>3.1933619999999996E-2</c:v>
                </c:pt>
                <c:pt idx="180">
                  <c:v>3.018272E-2</c:v>
                </c:pt>
                <c:pt idx="181">
                  <c:v>2.8651929999999999E-2</c:v>
                </c:pt>
                <c:pt idx="182">
                  <c:v>2.7301249999999999E-2</c:v>
                </c:pt>
                <c:pt idx="183">
                  <c:v>2.5020090000000002E-2</c:v>
                </c:pt>
                <c:pt idx="184">
                  <c:v>2.3179154E-2</c:v>
                </c:pt>
                <c:pt idx="185">
                  <c:v>2.1658383E-2</c:v>
                </c:pt>
                <c:pt idx="186">
                  <c:v>2.0377734999999998E-2</c:v>
                </c:pt>
                <c:pt idx="187">
                  <c:v>1.9287183999999999E-2</c:v>
                </c:pt>
                <c:pt idx="188">
                  <c:v>1.8346708E-2</c:v>
                </c:pt>
                <c:pt idx="189">
                  <c:v>1.6805927999999998E-2</c:v>
                </c:pt>
                <c:pt idx="190">
                  <c:v>1.5595316E-2</c:v>
                </c:pt>
                <c:pt idx="191">
                  <c:v>1.4624821E-2</c:v>
                </c:pt>
                <c:pt idx="192">
                  <c:v>1.3824414E-2</c:v>
                </c:pt>
                <c:pt idx="193">
                  <c:v>1.3154071E-2</c:v>
                </c:pt>
                <c:pt idx="194">
                  <c:v>1.2593780000000001E-2</c:v>
                </c:pt>
                <c:pt idx="195">
                  <c:v>1.2103529E-2</c:v>
                </c:pt>
                <c:pt idx="196">
                  <c:v>1.1683309999999999E-2</c:v>
                </c:pt>
                <c:pt idx="197">
                  <c:v>1.1323117000000001E-2</c:v>
                </c:pt>
                <c:pt idx="198">
                  <c:v>1.0992946E-2</c:v>
                </c:pt>
                <c:pt idx="199">
                  <c:v>1.0712794000000001E-2</c:v>
                </c:pt>
                <c:pt idx="200">
                  <c:v>1.0232533E-2</c:v>
                </c:pt>
                <c:pt idx="201">
                  <c:v>9.7552699999999999E-3</c:v>
                </c:pt>
                <c:pt idx="202">
                  <c:v>9.3810579999999994E-3</c:v>
                </c:pt>
                <c:pt idx="203">
                  <c:v>9.0808829999999997E-3</c:v>
                </c:pt>
                <c:pt idx="204">
                  <c:v>8.8367360000000013E-3</c:v>
                </c:pt>
                <c:pt idx="205">
                  <c:v>8.6356109999999996E-3</c:v>
                </c:pt>
                <c:pt idx="206">
                  <c:v>8.467503999999999E-3</c:v>
                </c:pt>
                <c:pt idx="207">
                  <c:v>8.3264100000000011E-3</c:v>
                </c:pt>
                <c:pt idx="208">
                  <c:v>8.2063280000000006E-3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0256"/>
        <c:axId val="474934960"/>
      </c:scatterChart>
      <c:valAx>
        <c:axId val="4749302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34960"/>
        <c:crosses val="autoZero"/>
        <c:crossBetween val="midCat"/>
        <c:majorUnit val="10"/>
      </c:valAx>
      <c:valAx>
        <c:axId val="47493496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02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srim4He_Mylar!$P$5</c:f>
          <c:strCache>
            <c:ptCount val="1"/>
            <c:pt idx="0">
              <c:v>srim4He_Mylar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srim4He_Mylar!$D$20:$D$228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srim4He_Mylar!$J$20:$J$228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1.9E-3</c:v>
                </c:pt>
                <c:pt idx="9">
                  <c:v>2E-3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2.4000000000000002E-3</c:v>
                </c:pt>
                <c:pt idx="13">
                  <c:v>2.5999999999999999E-3</c:v>
                </c:pt>
                <c:pt idx="14">
                  <c:v>2.7000000000000001E-3</c:v>
                </c:pt>
                <c:pt idx="15">
                  <c:v>2.9000000000000002E-3</c:v>
                </c:pt>
                <c:pt idx="16">
                  <c:v>3.0000000000000001E-3</c:v>
                </c:pt>
                <c:pt idx="17">
                  <c:v>3.0999999999999999E-3</c:v>
                </c:pt>
                <c:pt idx="18">
                  <c:v>3.4000000000000002E-3</c:v>
                </c:pt>
                <c:pt idx="19">
                  <c:v>3.8E-3</c:v>
                </c:pt>
                <c:pt idx="20">
                  <c:v>4.1000000000000003E-3</c:v>
                </c:pt>
                <c:pt idx="21">
                  <c:v>4.3999999999999994E-3</c:v>
                </c:pt>
                <c:pt idx="22">
                  <c:v>4.8000000000000004E-3</c:v>
                </c:pt>
                <c:pt idx="23">
                  <c:v>5.0999999999999995E-3</c:v>
                </c:pt>
                <c:pt idx="24">
                  <c:v>5.4000000000000003E-3</c:v>
                </c:pt>
                <c:pt idx="25">
                  <c:v>5.8000000000000005E-3</c:v>
                </c:pt>
                <c:pt idx="26">
                  <c:v>6.0999999999999995E-3</c:v>
                </c:pt>
                <c:pt idx="27">
                  <c:v>6.8000000000000005E-3</c:v>
                </c:pt>
                <c:pt idx="28">
                  <c:v>7.3999999999999995E-3</c:v>
                </c:pt>
                <c:pt idx="29">
                  <c:v>8.0999999999999996E-3</c:v>
                </c:pt>
                <c:pt idx="30">
                  <c:v>8.7999999999999988E-3</c:v>
                </c:pt>
                <c:pt idx="31">
                  <c:v>9.4000000000000004E-3</c:v>
                </c:pt>
                <c:pt idx="32">
                  <c:v>1.0100000000000001E-2</c:v>
                </c:pt>
                <c:pt idx="33">
                  <c:v>1.14E-2</c:v>
                </c:pt>
                <c:pt idx="34">
                  <c:v>1.2800000000000001E-2</c:v>
                </c:pt>
                <c:pt idx="35">
                  <c:v>1.4099999999999998E-2</c:v>
                </c:pt>
                <c:pt idx="36">
                  <c:v>1.55E-2</c:v>
                </c:pt>
                <c:pt idx="37">
                  <c:v>1.6800000000000002E-2</c:v>
                </c:pt>
                <c:pt idx="38">
                  <c:v>1.8200000000000001E-2</c:v>
                </c:pt>
                <c:pt idx="39">
                  <c:v>1.9599999999999999E-2</c:v>
                </c:pt>
                <c:pt idx="40">
                  <c:v>2.0899999999999998E-2</c:v>
                </c:pt>
                <c:pt idx="41">
                  <c:v>2.23E-2</c:v>
                </c:pt>
                <c:pt idx="42">
                  <c:v>2.3699999999999999E-2</c:v>
                </c:pt>
                <c:pt idx="43">
                  <c:v>2.5100000000000001E-2</c:v>
                </c:pt>
                <c:pt idx="44">
                  <c:v>2.7900000000000001E-2</c:v>
                </c:pt>
                <c:pt idx="45">
                  <c:v>3.1399999999999997E-2</c:v>
                </c:pt>
                <c:pt idx="46">
                  <c:v>3.49E-2</c:v>
                </c:pt>
                <c:pt idx="47">
                  <c:v>3.8400000000000004E-2</c:v>
                </c:pt>
                <c:pt idx="48">
                  <c:v>4.19E-2</c:v>
                </c:pt>
                <c:pt idx="49">
                  <c:v>4.5400000000000003E-2</c:v>
                </c:pt>
                <c:pt idx="50">
                  <c:v>4.8899999999999999E-2</c:v>
                </c:pt>
                <c:pt idx="51">
                  <c:v>5.2400000000000002E-2</c:v>
                </c:pt>
                <c:pt idx="52">
                  <c:v>5.5900000000000005E-2</c:v>
                </c:pt>
                <c:pt idx="53">
                  <c:v>6.2799999999999995E-2</c:v>
                </c:pt>
                <c:pt idx="54">
                  <c:v>6.9699999999999998E-2</c:v>
                </c:pt>
                <c:pt idx="55">
                  <c:v>7.6600000000000001E-2</c:v>
                </c:pt>
                <c:pt idx="56">
                  <c:v>8.3400000000000002E-2</c:v>
                </c:pt>
                <c:pt idx="57">
                  <c:v>9.0200000000000002E-2</c:v>
                </c:pt>
                <c:pt idx="58">
                  <c:v>9.69E-2</c:v>
                </c:pt>
                <c:pt idx="59">
                  <c:v>0.1101</c:v>
                </c:pt>
                <c:pt idx="60">
                  <c:v>0.123</c:v>
                </c:pt>
                <c:pt idx="61">
                  <c:v>0.13569999999999999</c:v>
                </c:pt>
                <c:pt idx="62">
                  <c:v>0.1482</c:v>
                </c:pt>
                <c:pt idx="63">
                  <c:v>0.16040000000000001</c:v>
                </c:pt>
                <c:pt idx="64">
                  <c:v>0.1724</c:v>
                </c:pt>
                <c:pt idx="65">
                  <c:v>0.18409999999999999</c:v>
                </c:pt>
                <c:pt idx="66">
                  <c:v>0.19570000000000001</c:v>
                </c:pt>
                <c:pt idx="67">
                  <c:v>0.20699999999999999</c:v>
                </c:pt>
                <c:pt idx="68">
                  <c:v>0.21810000000000002</c:v>
                </c:pt>
                <c:pt idx="69">
                  <c:v>0.2291</c:v>
                </c:pt>
                <c:pt idx="70">
                  <c:v>0.2505</c:v>
                </c:pt>
                <c:pt idx="71">
                  <c:v>0.27629999999999999</c:v>
                </c:pt>
                <c:pt idx="72">
                  <c:v>0.30130000000000001</c:v>
                </c:pt>
                <c:pt idx="73">
                  <c:v>0.32540000000000002</c:v>
                </c:pt>
                <c:pt idx="74">
                  <c:v>0.3488</c:v>
                </c:pt>
                <c:pt idx="75">
                  <c:v>0.3715</c:v>
                </c:pt>
                <c:pt idx="76">
                  <c:v>0.39360000000000001</c:v>
                </c:pt>
                <c:pt idx="77">
                  <c:v>0.41520000000000001</c:v>
                </c:pt>
                <c:pt idx="78">
                  <c:v>0.43630000000000002</c:v>
                </c:pt>
                <c:pt idx="79">
                  <c:v>0.47729999999999995</c:v>
                </c:pt>
                <c:pt idx="80">
                  <c:v>0.51660000000000006</c:v>
                </c:pt>
                <c:pt idx="81">
                  <c:v>0.55469999999999997</c:v>
                </c:pt>
                <c:pt idx="82">
                  <c:v>0.59160000000000001</c:v>
                </c:pt>
                <c:pt idx="83">
                  <c:v>0.62750000000000006</c:v>
                </c:pt>
                <c:pt idx="84">
                  <c:v>0.66249999999999998</c:v>
                </c:pt>
                <c:pt idx="85" formatCode="0.00">
                  <c:v>0.72970000000000002</c:v>
                </c:pt>
                <c:pt idx="86" formatCode="0.00">
                  <c:v>0.79390000000000005</c:v>
                </c:pt>
                <c:pt idx="87" formatCode="0.00">
                  <c:v>0.85540000000000005</c:v>
                </c:pt>
                <c:pt idx="88" formatCode="0.00">
                  <c:v>0.91439999999999999</c:v>
                </c:pt>
                <c:pt idx="89" formatCode="0.00">
                  <c:v>0.97140000000000004</c:v>
                </c:pt>
                <c:pt idx="90" formatCode="0.00">
                  <c:v>1.03</c:v>
                </c:pt>
                <c:pt idx="91" formatCode="0.00">
                  <c:v>1.08</c:v>
                </c:pt>
                <c:pt idx="92" formatCode="0.00">
                  <c:v>1.1299999999999999</c:v>
                </c:pt>
                <c:pt idx="93" formatCode="0.00">
                  <c:v>1.18</c:v>
                </c:pt>
                <c:pt idx="94" formatCode="0.00">
                  <c:v>1.23</c:v>
                </c:pt>
                <c:pt idx="95" formatCode="0.00">
                  <c:v>1.28</c:v>
                </c:pt>
                <c:pt idx="96" formatCode="0.00">
                  <c:v>1.37</c:v>
                </c:pt>
                <c:pt idx="97" formatCode="0.00">
                  <c:v>1.48</c:v>
                </c:pt>
                <c:pt idx="98" formatCode="0.00">
                  <c:v>1.59</c:v>
                </c:pt>
                <c:pt idx="99" formatCode="0.00">
                  <c:v>1.7</c:v>
                </c:pt>
                <c:pt idx="100" formatCode="0.00">
                  <c:v>1.8</c:v>
                </c:pt>
                <c:pt idx="101" formatCode="0.00">
                  <c:v>1.9</c:v>
                </c:pt>
                <c:pt idx="102" formatCode="0.00">
                  <c:v>1.99</c:v>
                </c:pt>
                <c:pt idx="103" formatCode="0.00">
                  <c:v>2.09</c:v>
                </c:pt>
                <c:pt idx="104" formatCode="0.00">
                  <c:v>2.1800000000000002</c:v>
                </c:pt>
                <c:pt idx="105" formatCode="0.00">
                  <c:v>2.37</c:v>
                </c:pt>
                <c:pt idx="106" formatCode="0.00">
                  <c:v>2.5499999999999998</c:v>
                </c:pt>
                <c:pt idx="107" formatCode="0.00">
                  <c:v>2.73</c:v>
                </c:pt>
                <c:pt idx="108" formatCode="0.00">
                  <c:v>2.91</c:v>
                </c:pt>
                <c:pt idx="109" formatCode="0.00">
                  <c:v>3.09</c:v>
                </c:pt>
                <c:pt idx="110" formatCode="0.00">
                  <c:v>3.26</c:v>
                </c:pt>
                <c:pt idx="111" formatCode="0.00">
                  <c:v>3.63</c:v>
                </c:pt>
                <c:pt idx="112" formatCode="0.00">
                  <c:v>3.99</c:v>
                </c:pt>
                <c:pt idx="113" formatCode="0.00">
                  <c:v>4.3600000000000003</c:v>
                </c:pt>
                <c:pt idx="114" formatCode="0.00">
                  <c:v>4.75</c:v>
                </c:pt>
                <c:pt idx="115" formatCode="0.00">
                  <c:v>5.14</c:v>
                </c:pt>
                <c:pt idx="116" formatCode="0.00">
                  <c:v>5.54</c:v>
                </c:pt>
                <c:pt idx="117" formatCode="0.00">
                  <c:v>5.95</c:v>
                </c:pt>
                <c:pt idx="118" formatCode="0.00">
                  <c:v>6.38</c:v>
                </c:pt>
                <c:pt idx="119" formatCode="0.00">
                  <c:v>6.81</c:v>
                </c:pt>
                <c:pt idx="120" formatCode="0.00">
                  <c:v>7.25</c:v>
                </c:pt>
                <c:pt idx="121" formatCode="0.00">
                  <c:v>7.71</c:v>
                </c:pt>
                <c:pt idx="122" formatCode="0.00">
                  <c:v>8.66</c:v>
                </c:pt>
                <c:pt idx="123" formatCode="0.00">
                  <c:v>9.91</c:v>
                </c:pt>
                <c:pt idx="124" formatCode="0.00">
                  <c:v>11.23</c:v>
                </c:pt>
                <c:pt idx="125" formatCode="0.00">
                  <c:v>12.63</c:v>
                </c:pt>
                <c:pt idx="126" formatCode="0.00">
                  <c:v>14.11</c:v>
                </c:pt>
                <c:pt idx="127" formatCode="0.00">
                  <c:v>15.65</c:v>
                </c:pt>
                <c:pt idx="128" formatCode="0.00">
                  <c:v>17.28</c:v>
                </c:pt>
                <c:pt idx="129" formatCode="0.00">
                  <c:v>18.98</c:v>
                </c:pt>
                <c:pt idx="130" formatCode="0.00">
                  <c:v>20.75</c:v>
                </c:pt>
                <c:pt idx="131" formatCode="0.00">
                  <c:v>24.53</c:v>
                </c:pt>
                <c:pt idx="132" formatCode="0.00">
                  <c:v>28.6</c:v>
                </c:pt>
                <c:pt idx="133" formatCode="0.00">
                  <c:v>32.97</c:v>
                </c:pt>
                <c:pt idx="134" formatCode="0.00">
                  <c:v>37.619999999999997</c:v>
                </c:pt>
                <c:pt idx="135" formatCode="0.00">
                  <c:v>42.57</c:v>
                </c:pt>
                <c:pt idx="136" formatCode="0.00">
                  <c:v>47.81</c:v>
                </c:pt>
                <c:pt idx="137" formatCode="0.00">
                  <c:v>59.12</c:v>
                </c:pt>
                <c:pt idx="138" formatCode="0.00">
                  <c:v>71.47</c:v>
                </c:pt>
                <c:pt idx="139" formatCode="0.00">
                  <c:v>84.82</c:v>
                </c:pt>
                <c:pt idx="140" formatCode="0.00">
                  <c:v>99.24</c:v>
                </c:pt>
                <c:pt idx="141" formatCode="0.00">
                  <c:v>114.7</c:v>
                </c:pt>
                <c:pt idx="142" formatCode="0.00">
                  <c:v>131.19</c:v>
                </c:pt>
                <c:pt idx="143" formatCode="0.00">
                  <c:v>148.69999999999999</c:v>
                </c:pt>
                <c:pt idx="144" formatCode="0.00">
                  <c:v>167.2</c:v>
                </c:pt>
                <c:pt idx="145" formatCode="0.00">
                  <c:v>186.7</c:v>
                </c:pt>
                <c:pt idx="146" formatCode="0.00">
                  <c:v>207.18</c:v>
                </c:pt>
                <c:pt idx="147" formatCode="0.00">
                  <c:v>228.62</c:v>
                </c:pt>
                <c:pt idx="148" formatCode="0.00">
                  <c:v>274.36</c:v>
                </c:pt>
                <c:pt idx="149" formatCode="0.00">
                  <c:v>336.8</c:v>
                </c:pt>
                <c:pt idx="150" formatCode="0.00">
                  <c:v>405.02</c:v>
                </c:pt>
                <c:pt idx="151" formatCode="0.00">
                  <c:v>478.92</c:v>
                </c:pt>
                <c:pt idx="152" formatCode="0.00">
                  <c:v>558.41</c:v>
                </c:pt>
                <c:pt idx="153" formatCode="0.00">
                  <c:v>643.41</c:v>
                </c:pt>
                <c:pt idx="154" formatCode="0.00">
                  <c:v>733.85</c:v>
                </c:pt>
                <c:pt idx="155" formatCode="0.00">
                  <c:v>829.65</c:v>
                </c:pt>
                <c:pt idx="156" formatCode="0.00">
                  <c:v>930.77</c:v>
                </c:pt>
                <c:pt idx="157" formatCode="0.00">
                  <c:v>1150</c:v>
                </c:pt>
                <c:pt idx="158" formatCode="0.00">
                  <c:v>1390</c:v>
                </c:pt>
                <c:pt idx="159" formatCode="0.00">
                  <c:v>1650</c:v>
                </c:pt>
                <c:pt idx="160" formatCode="0.00">
                  <c:v>1920</c:v>
                </c:pt>
                <c:pt idx="161" formatCode="0.00">
                  <c:v>2220</c:v>
                </c:pt>
                <c:pt idx="162" formatCode="0.00">
                  <c:v>2540</c:v>
                </c:pt>
                <c:pt idx="163" formatCode="0.00">
                  <c:v>3230</c:v>
                </c:pt>
                <c:pt idx="164" formatCode="0.00">
                  <c:v>4000</c:v>
                </c:pt>
                <c:pt idx="165" formatCode="0.00">
                  <c:v>4840</c:v>
                </c:pt>
                <c:pt idx="166" formatCode="0.00">
                  <c:v>5750</c:v>
                </c:pt>
                <c:pt idx="167" formatCode="0.00">
                  <c:v>6730</c:v>
                </c:pt>
                <c:pt idx="168" formatCode="0.0">
                  <c:v>7780</c:v>
                </c:pt>
                <c:pt idx="169" formatCode="0.0">
                  <c:v>8890</c:v>
                </c:pt>
                <c:pt idx="170" formatCode="0">
                  <c:v>10080</c:v>
                </c:pt>
                <c:pt idx="171" formatCode="0">
                  <c:v>11330</c:v>
                </c:pt>
                <c:pt idx="172" formatCode="0">
                  <c:v>12640</c:v>
                </c:pt>
                <c:pt idx="173" formatCode="0">
                  <c:v>14020</c:v>
                </c:pt>
                <c:pt idx="174" formatCode="0">
                  <c:v>16960</c:v>
                </c:pt>
                <c:pt idx="175" formatCode="0">
                  <c:v>20980</c:v>
                </c:pt>
                <c:pt idx="176" formatCode="0">
                  <c:v>25360</c:v>
                </c:pt>
                <c:pt idx="177" formatCode="0">
                  <c:v>30110</c:v>
                </c:pt>
                <c:pt idx="178" formatCode="0">
                  <c:v>35210</c:v>
                </c:pt>
                <c:pt idx="179" formatCode="0">
                  <c:v>40640</c:v>
                </c:pt>
                <c:pt idx="180" formatCode="0">
                  <c:v>46400</c:v>
                </c:pt>
                <c:pt idx="181" formatCode="0">
                  <c:v>52490</c:v>
                </c:pt>
                <c:pt idx="182" formatCode="0">
                  <c:v>58890</c:v>
                </c:pt>
                <c:pt idx="183" formatCode="0">
                  <c:v>72590</c:v>
                </c:pt>
                <c:pt idx="184" formatCode="0">
                  <c:v>87450</c:v>
                </c:pt>
                <c:pt idx="185" formatCode="0">
                  <c:v>103420</c:v>
                </c:pt>
                <c:pt idx="186" formatCode="0">
                  <c:v>120460</c:v>
                </c:pt>
                <c:pt idx="187" formatCode="0">
                  <c:v>138520</c:v>
                </c:pt>
                <c:pt idx="188" formatCode="0">
                  <c:v>157540</c:v>
                </c:pt>
                <c:pt idx="189" formatCode="0">
                  <c:v>198320</c:v>
                </c:pt>
                <c:pt idx="190" formatCode="0">
                  <c:v>242550</c:v>
                </c:pt>
                <c:pt idx="191" formatCode="0">
                  <c:v>289960</c:v>
                </c:pt>
                <c:pt idx="192" formatCode="0">
                  <c:v>340320</c:v>
                </c:pt>
                <c:pt idx="193" formatCode="0">
                  <c:v>393410</c:v>
                </c:pt>
                <c:pt idx="194" formatCode="0">
                  <c:v>449030</c:v>
                </c:pt>
                <c:pt idx="195" formatCode="0">
                  <c:v>507020</c:v>
                </c:pt>
                <c:pt idx="196" formatCode="0">
                  <c:v>567200</c:v>
                </c:pt>
                <c:pt idx="197" formatCode="0">
                  <c:v>629440</c:v>
                </c:pt>
                <c:pt idx="198" formatCode="0">
                  <c:v>693600</c:v>
                </c:pt>
                <c:pt idx="199" formatCode="0">
                  <c:v>759540</c:v>
                </c:pt>
                <c:pt idx="200" formatCode="0">
                  <c:v>896310</c:v>
                </c:pt>
                <c:pt idx="201" formatCode="0">
                  <c:v>1080000</c:v>
                </c:pt>
                <c:pt idx="202" formatCode="0">
                  <c:v>1260000</c:v>
                </c:pt>
                <c:pt idx="203" formatCode="0">
                  <c:v>1460000</c:v>
                </c:pt>
                <c:pt idx="204" formatCode="0">
                  <c:v>1660000</c:v>
                </c:pt>
                <c:pt idx="205" formatCode="0">
                  <c:v>1860000</c:v>
                </c:pt>
                <c:pt idx="206" formatCode="0">
                  <c:v>2069999.9999999998</c:v>
                </c:pt>
                <c:pt idx="207" formatCode="0">
                  <c:v>2280000</c:v>
                </c:pt>
                <c:pt idx="208" formatCode="0">
                  <c:v>2500000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srim4He_Mylar!$D$20:$D$228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srim4He_Mylar!$M$20:$M$228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2.5999999999999999E-3</c:v>
                </c:pt>
                <c:pt idx="19">
                  <c:v>2.9000000000000002E-3</c:v>
                </c:pt>
                <c:pt idx="20">
                  <c:v>3.0999999999999999E-3</c:v>
                </c:pt>
                <c:pt idx="21">
                  <c:v>3.3E-3</c:v>
                </c:pt>
                <c:pt idx="22">
                  <c:v>3.5000000000000005E-3</c:v>
                </c:pt>
                <c:pt idx="23">
                  <c:v>3.6999999999999997E-3</c:v>
                </c:pt>
                <c:pt idx="24">
                  <c:v>4.0000000000000001E-3</c:v>
                </c:pt>
                <c:pt idx="25">
                  <c:v>4.2000000000000006E-3</c:v>
                </c:pt>
                <c:pt idx="26">
                  <c:v>4.3999999999999994E-3</c:v>
                </c:pt>
                <c:pt idx="27">
                  <c:v>4.8000000000000004E-3</c:v>
                </c:pt>
                <c:pt idx="28">
                  <c:v>5.1999999999999998E-3</c:v>
                </c:pt>
                <c:pt idx="29">
                  <c:v>5.5999999999999999E-3</c:v>
                </c:pt>
                <c:pt idx="30">
                  <c:v>6.0000000000000001E-3</c:v>
                </c:pt>
                <c:pt idx="31">
                  <c:v>6.4000000000000003E-3</c:v>
                </c:pt>
                <c:pt idx="32">
                  <c:v>6.8000000000000005E-3</c:v>
                </c:pt>
                <c:pt idx="33">
                  <c:v>7.4999999999999997E-3</c:v>
                </c:pt>
                <c:pt idx="34">
                  <c:v>8.2000000000000007E-3</c:v>
                </c:pt>
                <c:pt idx="35">
                  <c:v>8.9999999999999993E-3</c:v>
                </c:pt>
                <c:pt idx="36">
                  <c:v>9.7000000000000003E-3</c:v>
                </c:pt>
                <c:pt idx="37">
                  <c:v>1.04E-2</c:v>
                </c:pt>
                <c:pt idx="38">
                  <c:v>1.11E-2</c:v>
                </c:pt>
                <c:pt idx="39">
                  <c:v>1.18E-2</c:v>
                </c:pt>
                <c:pt idx="40">
                  <c:v>1.24E-2</c:v>
                </c:pt>
                <c:pt idx="41">
                  <c:v>1.3100000000000001E-2</c:v>
                </c:pt>
                <c:pt idx="42">
                  <c:v>1.37E-2</c:v>
                </c:pt>
                <c:pt idx="43">
                  <c:v>1.44E-2</c:v>
                </c:pt>
                <c:pt idx="44">
                  <c:v>1.5599999999999999E-2</c:v>
                </c:pt>
                <c:pt idx="45">
                  <c:v>1.7100000000000001E-2</c:v>
                </c:pt>
                <c:pt idx="46">
                  <c:v>1.8599999999999998E-2</c:v>
                </c:pt>
                <c:pt idx="47">
                  <c:v>0.02</c:v>
                </c:pt>
                <c:pt idx="48">
                  <c:v>2.1399999999999999E-2</c:v>
                </c:pt>
                <c:pt idx="49">
                  <c:v>2.2700000000000001E-2</c:v>
                </c:pt>
                <c:pt idx="50">
                  <c:v>2.4E-2</c:v>
                </c:pt>
                <c:pt idx="51">
                  <c:v>2.53E-2</c:v>
                </c:pt>
                <c:pt idx="52">
                  <c:v>2.6500000000000003E-2</c:v>
                </c:pt>
                <c:pt idx="53">
                  <c:v>2.8799999999999999E-2</c:v>
                </c:pt>
                <c:pt idx="54">
                  <c:v>3.1E-2</c:v>
                </c:pt>
                <c:pt idx="55">
                  <c:v>3.3100000000000004E-2</c:v>
                </c:pt>
                <c:pt idx="56">
                  <c:v>3.5099999999999999E-2</c:v>
                </c:pt>
                <c:pt idx="57">
                  <c:v>3.6999999999999998E-2</c:v>
                </c:pt>
                <c:pt idx="58">
                  <c:v>3.8699999999999998E-2</c:v>
                </c:pt>
                <c:pt idx="59">
                  <c:v>4.2099999999999999E-2</c:v>
                </c:pt>
                <c:pt idx="60">
                  <c:v>4.5100000000000001E-2</c:v>
                </c:pt>
                <c:pt idx="61">
                  <c:v>4.7899999999999998E-2</c:v>
                </c:pt>
                <c:pt idx="62">
                  <c:v>5.0500000000000003E-2</c:v>
                </c:pt>
                <c:pt idx="63">
                  <c:v>5.2900000000000003E-2</c:v>
                </c:pt>
                <c:pt idx="64">
                  <c:v>5.5100000000000003E-2</c:v>
                </c:pt>
                <c:pt idx="65">
                  <c:v>5.7099999999999998E-2</c:v>
                </c:pt>
                <c:pt idx="66">
                  <c:v>5.91E-2</c:v>
                </c:pt>
                <c:pt idx="67">
                  <c:v>6.0899999999999996E-2</c:v>
                </c:pt>
                <c:pt idx="68">
                  <c:v>6.2600000000000003E-2</c:v>
                </c:pt>
                <c:pt idx="69">
                  <c:v>6.4200000000000007E-2</c:v>
                </c:pt>
                <c:pt idx="70">
                  <c:v>6.720000000000001E-2</c:v>
                </c:pt>
                <c:pt idx="71">
                  <c:v>7.0499999999999993E-2</c:v>
                </c:pt>
                <c:pt idx="72">
                  <c:v>7.3399999999999993E-2</c:v>
                </c:pt>
                <c:pt idx="73">
                  <c:v>7.5999999999999998E-2</c:v>
                </c:pt>
                <c:pt idx="74">
                  <c:v>7.8399999999999997E-2</c:v>
                </c:pt>
                <c:pt idx="75">
                  <c:v>8.0600000000000005E-2</c:v>
                </c:pt>
                <c:pt idx="76">
                  <c:v>8.249999999999999E-2</c:v>
                </c:pt>
                <c:pt idx="77">
                  <c:v>8.43E-2</c:v>
                </c:pt>
                <c:pt idx="78">
                  <c:v>8.5999999999999993E-2</c:v>
                </c:pt>
                <c:pt idx="79">
                  <c:v>8.9099999999999999E-2</c:v>
                </c:pt>
                <c:pt idx="80">
                  <c:v>9.1800000000000007E-2</c:v>
                </c:pt>
                <c:pt idx="81">
                  <c:v>9.4199999999999992E-2</c:v>
                </c:pt>
                <c:pt idx="82">
                  <c:v>9.64E-2</c:v>
                </c:pt>
                <c:pt idx="83">
                  <c:v>9.8299999999999998E-2</c:v>
                </c:pt>
                <c:pt idx="84">
                  <c:v>0.10009999999999999</c:v>
                </c:pt>
                <c:pt idx="85">
                  <c:v>0.10340000000000001</c:v>
                </c:pt>
                <c:pt idx="86">
                  <c:v>0.10629999999999999</c:v>
                </c:pt>
                <c:pt idx="87">
                  <c:v>0.10880000000000001</c:v>
                </c:pt>
                <c:pt idx="88">
                  <c:v>0.11100000000000002</c:v>
                </c:pt>
                <c:pt idx="89">
                  <c:v>0.1129</c:v>
                </c:pt>
                <c:pt idx="90">
                  <c:v>0.1147</c:v>
                </c:pt>
                <c:pt idx="91">
                  <c:v>0.1163</c:v>
                </c:pt>
                <c:pt idx="92">
                  <c:v>0.1177</c:v>
                </c:pt>
                <c:pt idx="93">
                  <c:v>0.11910000000000001</c:v>
                </c:pt>
                <c:pt idx="94">
                  <c:v>0.1203</c:v>
                </c:pt>
                <c:pt idx="95">
                  <c:v>0.12150000000000001</c:v>
                </c:pt>
                <c:pt idx="96">
                  <c:v>0.12390000000000001</c:v>
                </c:pt>
                <c:pt idx="97">
                  <c:v>0.12669999999999998</c:v>
                </c:pt>
                <c:pt idx="98">
                  <c:v>0.12920000000000001</c:v>
                </c:pt>
                <c:pt idx="99">
                  <c:v>0.13150000000000001</c:v>
                </c:pt>
                <c:pt idx="100">
                  <c:v>0.13350000000000001</c:v>
                </c:pt>
                <c:pt idx="101">
                  <c:v>0.13540000000000002</c:v>
                </c:pt>
                <c:pt idx="102">
                  <c:v>0.1371</c:v>
                </c:pt>
                <c:pt idx="103">
                  <c:v>0.13869999999999999</c:v>
                </c:pt>
                <c:pt idx="104">
                  <c:v>0.14030000000000001</c:v>
                </c:pt>
                <c:pt idx="105">
                  <c:v>0.14430000000000001</c:v>
                </c:pt>
                <c:pt idx="106">
                  <c:v>0.14799999999999999</c:v>
                </c:pt>
                <c:pt idx="107">
                  <c:v>0.1515</c:v>
                </c:pt>
                <c:pt idx="108">
                  <c:v>0.15479999999999999</c:v>
                </c:pt>
                <c:pt idx="109">
                  <c:v>0.158</c:v>
                </c:pt>
                <c:pt idx="110">
                  <c:v>0.16109999999999999</c:v>
                </c:pt>
                <c:pt idx="111">
                  <c:v>0.1709</c:v>
                </c:pt>
                <c:pt idx="112">
                  <c:v>0.1804</c:v>
                </c:pt>
                <c:pt idx="113">
                  <c:v>0.18970000000000001</c:v>
                </c:pt>
                <c:pt idx="114">
                  <c:v>0.19890000000000002</c:v>
                </c:pt>
                <c:pt idx="115">
                  <c:v>0.20810000000000001</c:v>
                </c:pt>
                <c:pt idx="116">
                  <c:v>0.21729999999999999</c:v>
                </c:pt>
                <c:pt idx="117">
                  <c:v>0.2266</c:v>
                </c:pt>
                <c:pt idx="118">
                  <c:v>0.2359</c:v>
                </c:pt>
                <c:pt idx="119">
                  <c:v>0.24540000000000001</c:v>
                </c:pt>
                <c:pt idx="120">
                  <c:v>0.25490000000000002</c:v>
                </c:pt>
                <c:pt idx="121">
                  <c:v>0.26450000000000001</c:v>
                </c:pt>
                <c:pt idx="122">
                  <c:v>0.29949999999999999</c:v>
                </c:pt>
                <c:pt idx="123">
                  <c:v>0.3513</c:v>
                </c:pt>
                <c:pt idx="124">
                  <c:v>0.40149999999999997</c:v>
                </c:pt>
                <c:pt idx="125">
                  <c:v>0.45099999999999996</c:v>
                </c:pt>
                <c:pt idx="126">
                  <c:v>0.50019999999999998</c:v>
                </c:pt>
                <c:pt idx="127">
                  <c:v>0.54960000000000009</c:v>
                </c:pt>
                <c:pt idx="128">
                  <c:v>0.59930000000000005</c:v>
                </c:pt>
                <c:pt idx="129">
                  <c:v>0.64939999999999998</c:v>
                </c:pt>
                <c:pt idx="130">
                  <c:v>0.7</c:v>
                </c:pt>
                <c:pt idx="131">
                  <c:v>0.8871</c:v>
                </c:pt>
                <c:pt idx="132">
                  <c:v>1.06</c:v>
                </c:pt>
                <c:pt idx="133">
                  <c:v>1.24</c:v>
                </c:pt>
                <c:pt idx="134">
                  <c:v>1.41</c:v>
                </c:pt>
                <c:pt idx="135">
                  <c:v>1.58</c:v>
                </c:pt>
                <c:pt idx="136">
                  <c:v>1.75</c:v>
                </c:pt>
                <c:pt idx="137">
                  <c:v>2.39</c:v>
                </c:pt>
                <c:pt idx="138">
                  <c:v>2.97</c:v>
                </c:pt>
                <c:pt idx="139">
                  <c:v>3.54</c:v>
                </c:pt>
                <c:pt idx="140" formatCode="0.00">
                  <c:v>4.0999999999999996</c:v>
                </c:pt>
                <c:pt idx="141" formatCode="0.00">
                  <c:v>4.67</c:v>
                </c:pt>
                <c:pt idx="142" formatCode="0.00">
                  <c:v>5.24</c:v>
                </c:pt>
                <c:pt idx="143" formatCode="0.00">
                  <c:v>5.81</c:v>
                </c:pt>
                <c:pt idx="144" formatCode="0.00">
                  <c:v>6.4</c:v>
                </c:pt>
                <c:pt idx="145" formatCode="0.00">
                  <c:v>6.99</c:v>
                </c:pt>
                <c:pt idx="146" formatCode="0.00">
                  <c:v>7.59</c:v>
                </c:pt>
                <c:pt idx="147" formatCode="0.00">
                  <c:v>8.1999999999999993</c:v>
                </c:pt>
                <c:pt idx="148" formatCode="0.00">
                  <c:v>10.49</c:v>
                </c:pt>
                <c:pt idx="149" formatCode="0.00">
                  <c:v>13.77</c:v>
                </c:pt>
                <c:pt idx="150" formatCode="0.00">
                  <c:v>16.88</c:v>
                </c:pt>
                <c:pt idx="151" formatCode="0.00">
                  <c:v>19.920000000000002</c:v>
                </c:pt>
                <c:pt idx="152" formatCode="0.00">
                  <c:v>22.95</c:v>
                </c:pt>
                <c:pt idx="153" formatCode="0.00">
                  <c:v>25.99</c:v>
                </c:pt>
                <c:pt idx="154" formatCode="0.00">
                  <c:v>29.05</c:v>
                </c:pt>
                <c:pt idx="155" formatCode="0.00">
                  <c:v>32.14</c:v>
                </c:pt>
                <c:pt idx="156" formatCode="0.00">
                  <c:v>35.28</c:v>
                </c:pt>
                <c:pt idx="157" formatCode="0.00">
                  <c:v>47.01</c:v>
                </c:pt>
                <c:pt idx="158" formatCode="0.00">
                  <c:v>58.05</c:v>
                </c:pt>
                <c:pt idx="159" formatCode="0.00">
                  <c:v>68.819999999999993</c:v>
                </c:pt>
                <c:pt idx="160" formatCode="0.00">
                  <c:v>79.52</c:v>
                </c:pt>
                <c:pt idx="161" formatCode="0.00">
                  <c:v>90.25</c:v>
                </c:pt>
                <c:pt idx="162" formatCode="0.00">
                  <c:v>101.06</c:v>
                </c:pt>
                <c:pt idx="163" formatCode="0.00">
                  <c:v>141.11000000000001</c:v>
                </c:pt>
                <c:pt idx="164" formatCode="0.00">
                  <c:v>178.43</c:v>
                </c:pt>
                <c:pt idx="165" formatCode="0.00">
                  <c:v>214.84</c:v>
                </c:pt>
                <c:pt idx="166" formatCode="0.00">
                  <c:v>251.09</c:v>
                </c:pt>
                <c:pt idx="167" formatCode="0.00">
                  <c:v>287.51</c:v>
                </c:pt>
                <c:pt idx="168" formatCode="0.00">
                  <c:v>324.27999999999997</c:v>
                </c:pt>
                <c:pt idx="169" formatCode="0.00">
                  <c:v>361.5</c:v>
                </c:pt>
                <c:pt idx="170" formatCode="0.00">
                  <c:v>399.22</c:v>
                </c:pt>
                <c:pt idx="171" formatCode="0.00">
                  <c:v>437.47</c:v>
                </c:pt>
                <c:pt idx="172" formatCode="0.00">
                  <c:v>476.25</c:v>
                </c:pt>
                <c:pt idx="173" formatCode="0.00">
                  <c:v>515.58000000000004</c:v>
                </c:pt>
                <c:pt idx="174" formatCode="0.00">
                  <c:v>664.35</c:v>
                </c:pt>
                <c:pt idx="175" formatCode="0.00">
                  <c:v>876.58</c:v>
                </c:pt>
                <c:pt idx="176" formatCode="0.0">
                  <c:v>1080</c:v>
                </c:pt>
                <c:pt idx="177" formatCode="0.0">
                  <c:v>1270</c:v>
                </c:pt>
                <c:pt idx="178" formatCode="0.0">
                  <c:v>1460</c:v>
                </c:pt>
                <c:pt idx="179" formatCode="0.0">
                  <c:v>1660</c:v>
                </c:pt>
                <c:pt idx="180" formatCode="0.0">
                  <c:v>1850</c:v>
                </c:pt>
                <c:pt idx="181" formatCode="0.0">
                  <c:v>2040</c:v>
                </c:pt>
                <c:pt idx="182" formatCode="0.0">
                  <c:v>2240</c:v>
                </c:pt>
                <c:pt idx="183" formatCode="0.0">
                  <c:v>2970</c:v>
                </c:pt>
                <c:pt idx="184" formatCode="0.0">
                  <c:v>3640</c:v>
                </c:pt>
                <c:pt idx="185" formatCode="0.0">
                  <c:v>4300</c:v>
                </c:pt>
                <c:pt idx="186" formatCode="0.0">
                  <c:v>4930</c:v>
                </c:pt>
                <c:pt idx="187" formatCode="0.0">
                  <c:v>5560</c:v>
                </c:pt>
                <c:pt idx="188" formatCode="0.0">
                  <c:v>6190</c:v>
                </c:pt>
                <c:pt idx="189" formatCode="0.0">
                  <c:v>8480</c:v>
                </c:pt>
                <c:pt idx="190" formatCode="0.0">
                  <c:v>10550</c:v>
                </c:pt>
                <c:pt idx="191" formatCode="0.0">
                  <c:v>12520</c:v>
                </c:pt>
                <c:pt idx="192" formatCode="0.0">
                  <c:v>14420</c:v>
                </c:pt>
                <c:pt idx="193" formatCode="0.0">
                  <c:v>16280.000000000002</c:v>
                </c:pt>
                <c:pt idx="194" formatCode="0.0">
                  <c:v>18100</c:v>
                </c:pt>
                <c:pt idx="195" formatCode="0.0">
                  <c:v>19900</c:v>
                </c:pt>
                <c:pt idx="196" formatCode="0.0">
                  <c:v>21660</c:v>
                </c:pt>
                <c:pt idx="197" formatCode="0.0">
                  <c:v>23410</c:v>
                </c:pt>
                <c:pt idx="198" formatCode="0.0">
                  <c:v>25130</c:v>
                </c:pt>
                <c:pt idx="199" formatCode="0.0">
                  <c:v>26830</c:v>
                </c:pt>
                <c:pt idx="200" formatCode="0.0">
                  <c:v>33120</c:v>
                </c:pt>
                <c:pt idx="201" formatCode="0.0">
                  <c:v>41760</c:v>
                </c:pt>
                <c:pt idx="202" formatCode="0.0">
                  <c:v>49480</c:v>
                </c:pt>
                <c:pt idx="203" formatCode="0.0">
                  <c:v>56630</c:v>
                </c:pt>
                <c:pt idx="204" formatCode="0.0">
                  <c:v>63340</c:v>
                </c:pt>
                <c:pt idx="205" formatCode="0.0">
                  <c:v>69700</c:v>
                </c:pt>
                <c:pt idx="206" formatCode="0.0">
                  <c:v>75770</c:v>
                </c:pt>
                <c:pt idx="207" formatCode="0.0">
                  <c:v>81600</c:v>
                </c:pt>
                <c:pt idx="208" formatCode="0.0">
                  <c:v>87210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srim4He_Mylar!$D$20:$D$228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srim4He_Mylar!$P$20:$P$228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2.1000000000000003E-3</c:v>
                </c:pt>
                <c:pt idx="20">
                  <c:v>2.3E-3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2.8E-3</c:v>
                </c:pt>
                <c:pt idx="24">
                  <c:v>2.9000000000000002E-3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3.8E-3</c:v>
                </c:pt>
                <c:pt idx="29">
                  <c:v>4.1000000000000003E-3</c:v>
                </c:pt>
                <c:pt idx="30">
                  <c:v>4.3999999999999994E-3</c:v>
                </c:pt>
                <c:pt idx="31">
                  <c:v>4.7000000000000002E-3</c:v>
                </c:pt>
                <c:pt idx="32">
                  <c:v>5.0000000000000001E-3</c:v>
                </c:pt>
                <c:pt idx="33">
                  <c:v>5.5999999999999999E-3</c:v>
                </c:pt>
                <c:pt idx="34">
                  <c:v>6.0999999999999995E-3</c:v>
                </c:pt>
                <c:pt idx="35">
                  <c:v>6.7000000000000002E-3</c:v>
                </c:pt>
                <c:pt idx="36">
                  <c:v>7.1999999999999998E-3</c:v>
                </c:pt>
                <c:pt idx="37">
                  <c:v>7.7999999999999996E-3</c:v>
                </c:pt>
                <c:pt idx="38">
                  <c:v>8.3000000000000001E-3</c:v>
                </c:pt>
                <c:pt idx="39">
                  <c:v>8.8999999999999999E-3</c:v>
                </c:pt>
                <c:pt idx="40">
                  <c:v>9.4000000000000004E-3</c:v>
                </c:pt>
                <c:pt idx="41">
                  <c:v>9.9000000000000008E-3</c:v>
                </c:pt>
                <c:pt idx="42">
                  <c:v>1.04E-2</c:v>
                </c:pt>
                <c:pt idx="43">
                  <c:v>1.09E-2</c:v>
                </c:pt>
                <c:pt idx="44">
                  <c:v>1.2E-2</c:v>
                </c:pt>
                <c:pt idx="45">
                  <c:v>1.32E-2</c:v>
                </c:pt>
                <c:pt idx="46">
                  <c:v>1.44E-2</c:v>
                </c:pt>
                <c:pt idx="47">
                  <c:v>1.5599999999999999E-2</c:v>
                </c:pt>
                <c:pt idx="48">
                  <c:v>1.6800000000000002E-2</c:v>
                </c:pt>
                <c:pt idx="49">
                  <c:v>1.7999999999999999E-2</c:v>
                </c:pt>
                <c:pt idx="50">
                  <c:v>1.9099999999999999E-2</c:v>
                </c:pt>
                <c:pt idx="51">
                  <c:v>2.0200000000000003E-2</c:v>
                </c:pt>
                <c:pt idx="52">
                  <c:v>2.1299999999999999E-2</c:v>
                </c:pt>
                <c:pt idx="53">
                  <c:v>2.35E-2</c:v>
                </c:pt>
                <c:pt idx="54">
                  <c:v>2.5600000000000001E-2</c:v>
                </c:pt>
                <c:pt idx="55">
                  <c:v>2.7600000000000003E-2</c:v>
                </c:pt>
                <c:pt idx="56">
                  <c:v>2.9499999999999998E-2</c:v>
                </c:pt>
                <c:pt idx="57">
                  <c:v>3.1399999999999997E-2</c:v>
                </c:pt>
                <c:pt idx="58">
                  <c:v>3.32E-2</c:v>
                </c:pt>
                <c:pt idx="59">
                  <c:v>3.6600000000000001E-2</c:v>
                </c:pt>
                <c:pt idx="60">
                  <c:v>3.9900000000000005E-2</c:v>
                </c:pt>
                <c:pt idx="61">
                  <c:v>4.2900000000000001E-2</c:v>
                </c:pt>
                <c:pt idx="62">
                  <c:v>4.58E-2</c:v>
                </c:pt>
                <c:pt idx="63">
                  <c:v>4.8599999999999997E-2</c:v>
                </c:pt>
                <c:pt idx="64">
                  <c:v>5.1200000000000002E-2</c:v>
                </c:pt>
                <c:pt idx="65">
                  <c:v>5.3700000000000005E-2</c:v>
                </c:pt>
                <c:pt idx="66">
                  <c:v>5.6000000000000008E-2</c:v>
                </c:pt>
                <c:pt idx="67">
                  <c:v>5.8299999999999998E-2</c:v>
                </c:pt>
                <c:pt idx="68">
                  <c:v>6.0399999999999995E-2</c:v>
                </c:pt>
                <c:pt idx="69">
                  <c:v>6.25E-2</c:v>
                </c:pt>
                <c:pt idx="70">
                  <c:v>6.6299999999999998E-2</c:v>
                </c:pt>
                <c:pt idx="71">
                  <c:v>7.0800000000000002E-2</c:v>
                </c:pt>
                <c:pt idx="72">
                  <c:v>7.4800000000000005E-2</c:v>
                </c:pt>
                <c:pt idx="73">
                  <c:v>7.8600000000000003E-2</c:v>
                </c:pt>
                <c:pt idx="74">
                  <c:v>8.199999999999999E-2</c:v>
                </c:pt>
                <c:pt idx="75">
                  <c:v>8.5199999999999998E-2</c:v>
                </c:pt>
                <c:pt idx="76">
                  <c:v>8.8200000000000001E-2</c:v>
                </c:pt>
                <c:pt idx="77">
                  <c:v>9.0999999999999998E-2</c:v>
                </c:pt>
                <c:pt idx="78">
                  <c:v>9.3600000000000003E-2</c:v>
                </c:pt>
                <c:pt idx="79">
                  <c:v>9.8500000000000004E-2</c:v>
                </c:pt>
                <c:pt idx="80">
                  <c:v>0.10289999999999999</c:v>
                </c:pt>
                <c:pt idx="81">
                  <c:v>0.1069</c:v>
                </c:pt>
                <c:pt idx="82">
                  <c:v>0.1106</c:v>
                </c:pt>
                <c:pt idx="83">
                  <c:v>0.1139</c:v>
                </c:pt>
                <c:pt idx="84">
                  <c:v>0.11710000000000001</c:v>
                </c:pt>
                <c:pt idx="85">
                  <c:v>0.12279999999999999</c:v>
                </c:pt>
                <c:pt idx="86">
                  <c:v>0.12789999999999999</c:v>
                </c:pt>
                <c:pt idx="87">
                  <c:v>0.13240000000000002</c:v>
                </c:pt>
                <c:pt idx="88">
                  <c:v>0.13640000000000002</c:v>
                </c:pt>
                <c:pt idx="89">
                  <c:v>0.1401</c:v>
                </c:pt>
                <c:pt idx="90">
                  <c:v>0.14350000000000002</c:v>
                </c:pt>
                <c:pt idx="91">
                  <c:v>0.14660000000000001</c:v>
                </c:pt>
                <c:pt idx="92">
                  <c:v>0.14950000000000002</c:v>
                </c:pt>
                <c:pt idx="93">
                  <c:v>0.1522</c:v>
                </c:pt>
                <c:pt idx="94">
                  <c:v>0.15479999999999999</c:v>
                </c:pt>
                <c:pt idx="95">
                  <c:v>0.15709999999999999</c:v>
                </c:pt>
                <c:pt idx="96">
                  <c:v>0.1615</c:v>
                </c:pt>
                <c:pt idx="97">
                  <c:v>0.1663</c:v>
                </c:pt>
                <c:pt idx="98">
                  <c:v>0.1706</c:v>
                </c:pt>
                <c:pt idx="99">
                  <c:v>0.17450000000000002</c:v>
                </c:pt>
                <c:pt idx="100">
                  <c:v>0.17799999999999999</c:v>
                </c:pt>
                <c:pt idx="101">
                  <c:v>0.18129999999999999</c:v>
                </c:pt>
                <c:pt idx="102">
                  <c:v>0.18440000000000001</c:v>
                </c:pt>
                <c:pt idx="103">
                  <c:v>0.18720000000000001</c:v>
                </c:pt>
                <c:pt idx="104">
                  <c:v>0.18990000000000001</c:v>
                </c:pt>
                <c:pt idx="105">
                  <c:v>0.19490000000000002</c:v>
                </c:pt>
                <c:pt idx="106">
                  <c:v>0.19939999999999999</c:v>
                </c:pt>
                <c:pt idx="107">
                  <c:v>0.20369999999999999</c:v>
                </c:pt>
                <c:pt idx="108">
                  <c:v>0.2077</c:v>
                </c:pt>
                <c:pt idx="109">
                  <c:v>0.21139999999999998</c:v>
                </c:pt>
                <c:pt idx="110">
                  <c:v>0.21509999999999999</c:v>
                </c:pt>
                <c:pt idx="111">
                  <c:v>0.22200000000000003</c:v>
                </c:pt>
                <c:pt idx="112">
                  <c:v>0.22869999999999999</c:v>
                </c:pt>
                <c:pt idx="113">
                  <c:v>0.2351</c:v>
                </c:pt>
                <c:pt idx="114">
                  <c:v>0.2414</c:v>
                </c:pt>
                <c:pt idx="115">
                  <c:v>0.24769999999999998</c:v>
                </c:pt>
                <c:pt idx="116">
                  <c:v>0.25390000000000001</c:v>
                </c:pt>
                <c:pt idx="117">
                  <c:v>0.26019999999999999</c:v>
                </c:pt>
                <c:pt idx="118">
                  <c:v>0.2666</c:v>
                </c:pt>
                <c:pt idx="119">
                  <c:v>0.27300000000000002</c:v>
                </c:pt>
                <c:pt idx="120">
                  <c:v>0.27949999999999997</c:v>
                </c:pt>
                <c:pt idx="121">
                  <c:v>0.28610000000000002</c:v>
                </c:pt>
                <c:pt idx="122">
                  <c:v>0.29959999999999998</c:v>
                </c:pt>
                <c:pt idx="123">
                  <c:v>0.31730000000000003</c:v>
                </c:pt>
                <c:pt idx="124">
                  <c:v>0.33589999999999998</c:v>
                </c:pt>
                <c:pt idx="125">
                  <c:v>0.35550000000000004</c:v>
                </c:pt>
                <c:pt idx="126">
                  <c:v>0.37609999999999999</c:v>
                </c:pt>
                <c:pt idx="127">
                  <c:v>0.39780000000000004</c:v>
                </c:pt>
                <c:pt idx="128">
                  <c:v>0.42049999999999998</c:v>
                </c:pt>
                <c:pt idx="129">
                  <c:v>0.44440000000000002</c:v>
                </c:pt>
                <c:pt idx="130">
                  <c:v>0.46939999999999998</c:v>
                </c:pt>
                <c:pt idx="131">
                  <c:v>0.52270000000000005</c:v>
                </c:pt>
                <c:pt idx="132">
                  <c:v>0.58040000000000003</c:v>
                </c:pt>
                <c:pt idx="133">
                  <c:v>0.64249999999999996</c:v>
                </c:pt>
                <c:pt idx="134">
                  <c:v>0.70890000000000009</c:v>
                </c:pt>
                <c:pt idx="135">
                  <c:v>0.77949999999999997</c:v>
                </c:pt>
                <c:pt idx="136">
                  <c:v>0.85419999999999996</c:v>
                </c:pt>
                <c:pt idx="137">
                  <c:v>1.02</c:v>
                </c:pt>
                <c:pt idx="138">
                  <c:v>1.19</c:v>
                </c:pt>
                <c:pt idx="139">
                  <c:v>1.38</c:v>
                </c:pt>
                <c:pt idx="140">
                  <c:v>1.59</c:v>
                </c:pt>
                <c:pt idx="141">
                  <c:v>1.81</c:v>
                </c:pt>
                <c:pt idx="142">
                  <c:v>2.04</c:v>
                </c:pt>
                <c:pt idx="143">
                  <c:v>2.2799999999999998</c:v>
                </c:pt>
                <c:pt idx="144">
                  <c:v>2.54</c:v>
                </c:pt>
                <c:pt idx="145">
                  <c:v>2.81</c:v>
                </c:pt>
                <c:pt idx="146">
                  <c:v>3.1</c:v>
                </c:pt>
                <c:pt idx="147">
                  <c:v>3.4</c:v>
                </c:pt>
                <c:pt idx="148">
                  <c:v>4.03</c:v>
                </c:pt>
                <c:pt idx="149">
                  <c:v>4.8899999999999997</c:v>
                </c:pt>
                <c:pt idx="150">
                  <c:v>5.82</c:v>
                </c:pt>
                <c:pt idx="151">
                  <c:v>6.83</c:v>
                </c:pt>
                <c:pt idx="152">
                  <c:v>7.91</c:v>
                </c:pt>
                <c:pt idx="153">
                  <c:v>9.06</c:v>
                </c:pt>
                <c:pt idx="154">
                  <c:v>10.28</c:v>
                </c:pt>
                <c:pt idx="155">
                  <c:v>11.56</c:v>
                </c:pt>
                <c:pt idx="156" formatCode="0.00">
                  <c:v>12.92</c:v>
                </c:pt>
                <c:pt idx="157" formatCode="0.00">
                  <c:v>15.82</c:v>
                </c:pt>
                <c:pt idx="158" formatCode="0.00">
                  <c:v>18.989999999999998</c:v>
                </c:pt>
                <c:pt idx="159" formatCode="0.00">
                  <c:v>22.41</c:v>
                </c:pt>
                <c:pt idx="160" formatCode="0.00">
                  <c:v>26.08</c:v>
                </c:pt>
                <c:pt idx="161" formatCode="0.00">
                  <c:v>29.99</c:v>
                </c:pt>
                <c:pt idx="162" formatCode="0.00">
                  <c:v>34.15</c:v>
                </c:pt>
                <c:pt idx="163" formatCode="0.00">
                  <c:v>43.16</c:v>
                </c:pt>
                <c:pt idx="164" formatCode="0.00">
                  <c:v>53.09</c:v>
                </c:pt>
                <c:pt idx="165" formatCode="0.00">
                  <c:v>63.91</c:v>
                </c:pt>
                <c:pt idx="166" formatCode="0.00">
                  <c:v>75.61</c:v>
                </c:pt>
                <c:pt idx="167" formatCode="0.00">
                  <c:v>88.15</c:v>
                </c:pt>
                <c:pt idx="168" formatCode="0.00">
                  <c:v>101.52</c:v>
                </c:pt>
                <c:pt idx="169" formatCode="0.00">
                  <c:v>115.7</c:v>
                </c:pt>
                <c:pt idx="170" formatCode="0.00">
                  <c:v>130.68</c:v>
                </c:pt>
                <c:pt idx="171" formatCode="0.00">
                  <c:v>146.44</c:v>
                </c:pt>
                <c:pt idx="172" formatCode="0.00">
                  <c:v>162.96</c:v>
                </c:pt>
                <c:pt idx="173" formatCode="0.00">
                  <c:v>180.24</c:v>
                </c:pt>
                <c:pt idx="174" formatCode="0.00">
                  <c:v>217</c:v>
                </c:pt>
                <c:pt idx="175" formatCode="0.00">
                  <c:v>266.95999999999998</c:v>
                </c:pt>
                <c:pt idx="176" formatCode="0.00">
                  <c:v>321.19</c:v>
                </c:pt>
                <c:pt idx="177" formatCode="0.00">
                  <c:v>379.52</c:v>
                </c:pt>
                <c:pt idx="178" formatCode="0.00">
                  <c:v>441.8</c:v>
                </c:pt>
                <c:pt idx="179" formatCode="0.00">
                  <c:v>507.88</c:v>
                </c:pt>
                <c:pt idx="180" formatCode="0.00">
                  <c:v>577.63</c:v>
                </c:pt>
                <c:pt idx="181" formatCode="0.00">
                  <c:v>650.91999999999996</c:v>
                </c:pt>
                <c:pt idx="182" formatCode="0.00">
                  <c:v>727.62</c:v>
                </c:pt>
                <c:pt idx="183" formatCode="0.00">
                  <c:v>890.87</c:v>
                </c:pt>
                <c:pt idx="184" formatCode="0">
                  <c:v>1070</c:v>
                </c:pt>
                <c:pt idx="185" formatCode="0">
                  <c:v>1250</c:v>
                </c:pt>
                <c:pt idx="186" formatCode="0">
                  <c:v>1450</c:v>
                </c:pt>
                <c:pt idx="187" formatCode="0">
                  <c:v>1660</c:v>
                </c:pt>
                <c:pt idx="188" formatCode="0">
                  <c:v>1880</c:v>
                </c:pt>
                <c:pt idx="189" formatCode="0">
                  <c:v>2340</c:v>
                </c:pt>
                <c:pt idx="190" formatCode="0">
                  <c:v>2830</c:v>
                </c:pt>
                <c:pt idx="191" formatCode="0">
                  <c:v>3360</c:v>
                </c:pt>
                <c:pt idx="192" formatCode="0">
                  <c:v>3900</c:v>
                </c:pt>
                <c:pt idx="193" formatCode="0">
                  <c:v>4470</c:v>
                </c:pt>
                <c:pt idx="194" formatCode="0">
                  <c:v>5060</c:v>
                </c:pt>
                <c:pt idx="195" formatCode="0">
                  <c:v>5670</c:v>
                </c:pt>
                <c:pt idx="196" formatCode="0">
                  <c:v>6290</c:v>
                </c:pt>
                <c:pt idx="197" formatCode="0">
                  <c:v>6930</c:v>
                </c:pt>
                <c:pt idx="198" formatCode="0">
                  <c:v>7580</c:v>
                </c:pt>
                <c:pt idx="199" formatCode="0">
                  <c:v>8240</c:v>
                </c:pt>
                <c:pt idx="200" formatCode="0">
                  <c:v>9580</c:v>
                </c:pt>
                <c:pt idx="201" formatCode="0">
                  <c:v>11310</c:v>
                </c:pt>
                <c:pt idx="202" formatCode="0">
                  <c:v>13060</c:v>
                </c:pt>
                <c:pt idx="203" formatCode="0">
                  <c:v>14830</c:v>
                </c:pt>
                <c:pt idx="204" formatCode="0">
                  <c:v>16610</c:v>
                </c:pt>
                <c:pt idx="205" formatCode="0">
                  <c:v>18400</c:v>
                </c:pt>
                <c:pt idx="206" formatCode="0">
                  <c:v>20190</c:v>
                </c:pt>
                <c:pt idx="207" formatCode="0">
                  <c:v>21970</c:v>
                </c:pt>
                <c:pt idx="208" formatCode="0">
                  <c:v>23750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35352"/>
        <c:axId val="474937704"/>
      </c:scatterChart>
      <c:valAx>
        <c:axId val="4749353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37704"/>
        <c:crosses val="autoZero"/>
        <c:crossBetween val="midCat"/>
        <c:majorUnit val="10"/>
      </c:valAx>
      <c:valAx>
        <c:axId val="47493770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353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srim4He_EJ212!$P$5</c:f>
          <c:strCache>
            <c:ptCount val="1"/>
            <c:pt idx="0">
              <c:v>srim4He_EJ212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srim4He_EJ212!$D$20:$D$228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srim4He_EJ212!$E$20:$E$228</c:f>
              <c:numCache>
                <c:formatCode>0.000E+00</c:formatCode>
                <c:ptCount val="209"/>
                <c:pt idx="0">
                  <c:v>2.9770000000000001E-2</c:v>
                </c:pt>
                <c:pt idx="1">
                  <c:v>3.1579999999999997E-2</c:v>
                </c:pt>
                <c:pt idx="2">
                  <c:v>3.3279999999999997E-2</c:v>
                </c:pt>
                <c:pt idx="3">
                  <c:v>3.4909999999999997E-2</c:v>
                </c:pt>
                <c:pt idx="4">
                  <c:v>3.6459999999999999E-2</c:v>
                </c:pt>
                <c:pt idx="5">
                  <c:v>3.7949999999999998E-2</c:v>
                </c:pt>
                <c:pt idx="6">
                  <c:v>3.9379999999999998E-2</c:v>
                </c:pt>
                <c:pt idx="7">
                  <c:v>4.2099999999999999E-2</c:v>
                </c:pt>
                <c:pt idx="8">
                  <c:v>4.4659999999999998E-2</c:v>
                </c:pt>
                <c:pt idx="9">
                  <c:v>4.7070000000000001E-2</c:v>
                </c:pt>
                <c:pt idx="10">
                  <c:v>4.9369999999999997E-2</c:v>
                </c:pt>
                <c:pt idx="11">
                  <c:v>5.1560000000000002E-2</c:v>
                </c:pt>
                <c:pt idx="12">
                  <c:v>5.3670000000000002E-2</c:v>
                </c:pt>
                <c:pt idx="13">
                  <c:v>5.57E-2</c:v>
                </c:pt>
                <c:pt idx="14">
                  <c:v>5.765E-2</c:v>
                </c:pt>
                <c:pt idx="15">
                  <c:v>5.9540000000000003E-2</c:v>
                </c:pt>
                <c:pt idx="16">
                  <c:v>6.1370000000000001E-2</c:v>
                </c:pt>
                <c:pt idx="17">
                  <c:v>6.3149999999999998E-2</c:v>
                </c:pt>
                <c:pt idx="18">
                  <c:v>6.6570000000000004E-2</c:v>
                </c:pt>
                <c:pt idx="19">
                  <c:v>7.0610000000000006E-2</c:v>
                </c:pt>
                <c:pt idx="20">
                  <c:v>7.4429999999999996E-2</c:v>
                </c:pt>
                <c:pt idx="21">
                  <c:v>7.8060000000000004E-2</c:v>
                </c:pt>
                <c:pt idx="22">
                  <c:v>8.1530000000000005E-2</c:v>
                </c:pt>
                <c:pt idx="23">
                  <c:v>8.4860000000000005E-2</c:v>
                </c:pt>
                <c:pt idx="24">
                  <c:v>8.8059999999999999E-2</c:v>
                </c:pt>
                <c:pt idx="25">
                  <c:v>9.1149999999999995E-2</c:v>
                </c:pt>
                <c:pt idx="26">
                  <c:v>9.4140000000000001E-2</c:v>
                </c:pt>
                <c:pt idx="27">
                  <c:v>9.9849999999999994E-2</c:v>
                </c:pt>
                <c:pt idx="28">
                  <c:v>0.1053</c:v>
                </c:pt>
                <c:pt idx="29">
                  <c:v>0.1104</c:v>
                </c:pt>
                <c:pt idx="30">
                  <c:v>0.1153</c:v>
                </c:pt>
                <c:pt idx="31">
                  <c:v>0.12</c:v>
                </c:pt>
                <c:pt idx="32">
                  <c:v>0.1245</c:v>
                </c:pt>
                <c:pt idx="33">
                  <c:v>0.1331</c:v>
                </c:pt>
                <c:pt idx="34">
                  <c:v>0.14119999999999999</c:v>
                </c:pt>
                <c:pt idx="35">
                  <c:v>0.1489</c:v>
                </c:pt>
                <c:pt idx="36">
                  <c:v>0.15609999999999999</c:v>
                </c:pt>
                <c:pt idx="37">
                  <c:v>0.16309999999999999</c:v>
                </c:pt>
                <c:pt idx="38">
                  <c:v>0.16969999999999999</c:v>
                </c:pt>
                <c:pt idx="39">
                  <c:v>0.17610000000000001</c:v>
                </c:pt>
                <c:pt idx="40">
                  <c:v>0.18229999999999999</c:v>
                </c:pt>
                <c:pt idx="41">
                  <c:v>0.1883</c:v>
                </c:pt>
                <c:pt idx="42">
                  <c:v>0.19409999999999999</c:v>
                </c:pt>
                <c:pt idx="43">
                  <c:v>0.19969999999999999</c:v>
                </c:pt>
                <c:pt idx="44">
                  <c:v>0.21049999999999999</c:v>
                </c:pt>
                <c:pt idx="45">
                  <c:v>0.2233</c:v>
                </c:pt>
                <c:pt idx="46">
                  <c:v>0.2354</c:v>
                </c:pt>
                <c:pt idx="47">
                  <c:v>0.24690000000000001</c:v>
                </c:pt>
                <c:pt idx="48">
                  <c:v>0.25779999999999997</c:v>
                </c:pt>
                <c:pt idx="49">
                  <c:v>0.26840000000000003</c:v>
                </c:pt>
                <c:pt idx="50">
                  <c:v>0.27850000000000003</c:v>
                </c:pt>
                <c:pt idx="51">
                  <c:v>0.2883</c:v>
                </c:pt>
                <c:pt idx="52">
                  <c:v>0.29770000000000002</c:v>
                </c:pt>
                <c:pt idx="53">
                  <c:v>0.31580000000000003</c:v>
                </c:pt>
                <c:pt idx="54">
                  <c:v>0.33289999999999997</c:v>
                </c:pt>
                <c:pt idx="55">
                  <c:v>0.34910000000000002</c:v>
                </c:pt>
                <c:pt idx="56">
                  <c:v>0.36459999999999998</c:v>
                </c:pt>
                <c:pt idx="57">
                  <c:v>0.3795</c:v>
                </c:pt>
                <c:pt idx="58">
                  <c:v>0.39389999999999997</c:v>
                </c:pt>
                <c:pt idx="59">
                  <c:v>0.42109999999999997</c:v>
                </c:pt>
                <c:pt idx="60">
                  <c:v>0.44679999999999997</c:v>
                </c:pt>
                <c:pt idx="61">
                  <c:v>0.47120000000000001</c:v>
                </c:pt>
                <c:pt idx="62">
                  <c:v>0.4945</c:v>
                </c:pt>
                <c:pt idx="63">
                  <c:v>0.51680000000000004</c:v>
                </c:pt>
                <c:pt idx="64">
                  <c:v>0.53820000000000001</c:v>
                </c:pt>
                <c:pt idx="65">
                  <c:v>0.55889999999999995</c:v>
                </c:pt>
                <c:pt idx="66">
                  <c:v>0.57879999999999998</c:v>
                </c:pt>
                <c:pt idx="67">
                  <c:v>0.59809999999999997</c:v>
                </c:pt>
                <c:pt idx="68">
                  <c:v>0.61680000000000001</c:v>
                </c:pt>
                <c:pt idx="69">
                  <c:v>0.63490000000000002</c:v>
                </c:pt>
                <c:pt idx="70">
                  <c:v>0.66959999999999997</c:v>
                </c:pt>
                <c:pt idx="71">
                  <c:v>0.71040000000000003</c:v>
                </c:pt>
                <c:pt idx="72">
                  <c:v>0.74860000000000004</c:v>
                </c:pt>
                <c:pt idx="73">
                  <c:v>0.78439999999999999</c:v>
                </c:pt>
                <c:pt idx="74">
                  <c:v>0.81810000000000005</c:v>
                </c:pt>
                <c:pt idx="75">
                  <c:v>0.84970000000000001</c:v>
                </c:pt>
                <c:pt idx="76">
                  <c:v>0.87949999999999995</c:v>
                </c:pt>
                <c:pt idx="77">
                  <c:v>0.90759999999999996</c:v>
                </c:pt>
                <c:pt idx="78">
                  <c:v>0.93410000000000004</c:v>
                </c:pt>
                <c:pt idx="79">
                  <c:v>0.98280000000000001</c:v>
                </c:pt>
                <c:pt idx="80">
                  <c:v>1.0269999999999999</c:v>
                </c:pt>
                <c:pt idx="81">
                  <c:v>1.0669999999999999</c:v>
                </c:pt>
                <c:pt idx="82">
                  <c:v>1.105</c:v>
                </c:pt>
                <c:pt idx="83">
                  <c:v>1.1419999999999999</c:v>
                </c:pt>
                <c:pt idx="84">
                  <c:v>1.1759999999999999</c:v>
                </c:pt>
                <c:pt idx="85">
                  <c:v>1.2430000000000001</c:v>
                </c:pt>
                <c:pt idx="86">
                  <c:v>1.3069999999999999</c:v>
                </c:pt>
                <c:pt idx="87">
                  <c:v>1.3680000000000001</c:v>
                </c:pt>
                <c:pt idx="88">
                  <c:v>1.4259999999999999</c:v>
                </c:pt>
                <c:pt idx="89">
                  <c:v>1.482</c:v>
                </c:pt>
                <c:pt idx="90">
                  <c:v>1.534</c:v>
                </c:pt>
                <c:pt idx="91">
                  <c:v>1.5840000000000001</c:v>
                </c:pt>
                <c:pt idx="92">
                  <c:v>1.6319999999999999</c:v>
                </c:pt>
                <c:pt idx="93">
                  <c:v>1.6759999999999999</c:v>
                </c:pt>
                <c:pt idx="94">
                  <c:v>1.7190000000000001</c:v>
                </c:pt>
                <c:pt idx="95">
                  <c:v>1.7589999999999999</c:v>
                </c:pt>
                <c:pt idx="96">
                  <c:v>1.833</c:v>
                </c:pt>
                <c:pt idx="97">
                  <c:v>1.915</c:v>
                </c:pt>
                <c:pt idx="98">
                  <c:v>1.986</c:v>
                </c:pt>
                <c:pt idx="99">
                  <c:v>2.048</c:v>
                </c:pt>
                <c:pt idx="100">
                  <c:v>2.101</c:v>
                </c:pt>
                <c:pt idx="101">
                  <c:v>2.1469999999999998</c:v>
                </c:pt>
                <c:pt idx="102">
                  <c:v>2.1850000000000001</c:v>
                </c:pt>
                <c:pt idx="103">
                  <c:v>2.218</c:v>
                </c:pt>
                <c:pt idx="104">
                  <c:v>2.2450000000000001</c:v>
                </c:pt>
                <c:pt idx="105">
                  <c:v>2.2839999999999998</c:v>
                </c:pt>
                <c:pt idx="106">
                  <c:v>2.3079999999999998</c:v>
                </c:pt>
                <c:pt idx="107">
                  <c:v>2.3180000000000001</c:v>
                </c:pt>
                <c:pt idx="108">
                  <c:v>2.3180000000000001</c:v>
                </c:pt>
                <c:pt idx="109">
                  <c:v>2.31</c:v>
                </c:pt>
                <c:pt idx="110">
                  <c:v>2.2959999999999998</c:v>
                </c:pt>
                <c:pt idx="111">
                  <c:v>2.254</c:v>
                </c:pt>
                <c:pt idx="112">
                  <c:v>2.202</c:v>
                </c:pt>
                <c:pt idx="113">
                  <c:v>2.145</c:v>
                </c:pt>
                <c:pt idx="114">
                  <c:v>2.0870000000000002</c:v>
                </c:pt>
                <c:pt idx="115">
                  <c:v>2.0289999999999999</c:v>
                </c:pt>
                <c:pt idx="116">
                  <c:v>1.972</c:v>
                </c:pt>
                <c:pt idx="117">
                  <c:v>1.9179999999999999</c:v>
                </c:pt>
                <c:pt idx="118">
                  <c:v>1.8660000000000001</c:v>
                </c:pt>
                <c:pt idx="119">
                  <c:v>1.8160000000000001</c:v>
                </c:pt>
                <c:pt idx="120">
                  <c:v>1.768</c:v>
                </c:pt>
                <c:pt idx="121">
                  <c:v>1.7230000000000001</c:v>
                </c:pt>
                <c:pt idx="122">
                  <c:v>1.6379999999999999</c:v>
                </c:pt>
                <c:pt idx="123">
                  <c:v>1.542</c:v>
                </c:pt>
                <c:pt idx="124">
                  <c:v>1.456</c:v>
                </c:pt>
                <c:pt idx="125">
                  <c:v>1.379</c:v>
                </c:pt>
                <c:pt idx="126">
                  <c:v>1.3089999999999999</c:v>
                </c:pt>
                <c:pt idx="127">
                  <c:v>1.2450000000000001</c:v>
                </c:pt>
                <c:pt idx="128">
                  <c:v>1.1879999999999999</c:v>
                </c:pt>
                <c:pt idx="129">
                  <c:v>1.135</c:v>
                </c:pt>
                <c:pt idx="130">
                  <c:v>1.087</c:v>
                </c:pt>
                <c:pt idx="131">
                  <c:v>1.002</c:v>
                </c:pt>
                <c:pt idx="132">
                  <c:v>0.93020000000000003</c:v>
                </c:pt>
                <c:pt idx="133">
                  <c:v>0.86809999999999998</c:v>
                </c:pt>
                <c:pt idx="134">
                  <c:v>0.81420000000000003</c:v>
                </c:pt>
                <c:pt idx="135">
                  <c:v>0.76680000000000004</c:v>
                </c:pt>
                <c:pt idx="136">
                  <c:v>0.72499999999999998</c:v>
                </c:pt>
                <c:pt idx="137">
                  <c:v>0.6542</c:v>
                </c:pt>
                <c:pt idx="138">
                  <c:v>0.60680000000000001</c:v>
                </c:pt>
                <c:pt idx="139">
                  <c:v>0.56020000000000003</c:v>
                </c:pt>
                <c:pt idx="140">
                  <c:v>0.51990000000000003</c:v>
                </c:pt>
                <c:pt idx="141">
                  <c:v>0.48549999999999999</c:v>
                </c:pt>
                <c:pt idx="142">
                  <c:v>0.45579999999999998</c:v>
                </c:pt>
                <c:pt idx="143">
                  <c:v>0.4299</c:v>
                </c:pt>
                <c:pt idx="144">
                  <c:v>0.40710000000000002</c:v>
                </c:pt>
                <c:pt idx="145">
                  <c:v>0.38679999999999998</c:v>
                </c:pt>
                <c:pt idx="146">
                  <c:v>0.36859999999999998</c:v>
                </c:pt>
                <c:pt idx="147">
                  <c:v>0.35220000000000001</c:v>
                </c:pt>
                <c:pt idx="148">
                  <c:v>0.32369999999999999</c:v>
                </c:pt>
                <c:pt idx="149">
                  <c:v>0.29459999999999997</c:v>
                </c:pt>
                <c:pt idx="150">
                  <c:v>0.27060000000000001</c:v>
                </c:pt>
                <c:pt idx="151">
                  <c:v>0.25059999999999999</c:v>
                </c:pt>
                <c:pt idx="152">
                  <c:v>0.23350000000000001</c:v>
                </c:pt>
                <c:pt idx="153">
                  <c:v>0.21879999999999999</c:v>
                </c:pt>
                <c:pt idx="154">
                  <c:v>0.20610000000000001</c:v>
                </c:pt>
                <c:pt idx="155">
                  <c:v>0.1948</c:v>
                </c:pt>
                <c:pt idx="156">
                  <c:v>0.18479999999999999</c:v>
                </c:pt>
                <c:pt idx="157">
                  <c:v>0.16789999999999999</c:v>
                </c:pt>
                <c:pt idx="158">
                  <c:v>0.154</c:v>
                </c:pt>
                <c:pt idx="159">
                  <c:v>0.1424</c:v>
                </c:pt>
                <c:pt idx="160">
                  <c:v>0.1326</c:v>
                </c:pt>
                <c:pt idx="161">
                  <c:v>0.1242</c:v>
                </c:pt>
                <c:pt idx="162">
                  <c:v>0.1169</c:v>
                </c:pt>
                <c:pt idx="163">
                  <c:v>0.1047</c:v>
                </c:pt>
                <c:pt idx="164">
                  <c:v>9.5070000000000002E-2</c:v>
                </c:pt>
                <c:pt idx="165">
                  <c:v>8.72E-2</c:v>
                </c:pt>
                <c:pt idx="166">
                  <c:v>8.0659999999999996E-2</c:v>
                </c:pt>
                <c:pt idx="167">
                  <c:v>7.5120000000000006E-2</c:v>
                </c:pt>
                <c:pt idx="168">
                  <c:v>7.0370000000000002E-2</c:v>
                </c:pt>
                <c:pt idx="169">
                  <c:v>6.6259999999999999E-2</c:v>
                </c:pt>
                <c:pt idx="170">
                  <c:v>6.2649999999999997E-2</c:v>
                </c:pt>
                <c:pt idx="171">
                  <c:v>5.9459999999999999E-2</c:v>
                </c:pt>
                <c:pt idx="172">
                  <c:v>5.6619999999999997E-2</c:v>
                </c:pt>
                <c:pt idx="173">
                  <c:v>5.407E-2</c:v>
                </c:pt>
                <c:pt idx="174">
                  <c:v>4.9689999999999998E-2</c:v>
                </c:pt>
                <c:pt idx="175">
                  <c:v>4.5240000000000002E-2</c:v>
                </c:pt>
                <c:pt idx="176">
                  <c:v>4.1619999999999997E-2</c:v>
                </c:pt>
                <c:pt idx="177">
                  <c:v>3.8629999999999998E-2</c:v>
                </c:pt>
                <c:pt idx="178">
                  <c:v>3.61E-2</c:v>
                </c:pt>
                <c:pt idx="179">
                  <c:v>3.3939999999999998E-2</c:v>
                </c:pt>
                <c:pt idx="180">
                  <c:v>3.2070000000000001E-2</c:v>
                </c:pt>
                <c:pt idx="181">
                  <c:v>3.0439999999999998E-2</c:v>
                </c:pt>
                <c:pt idx="182">
                  <c:v>2.9000000000000001E-2</c:v>
                </c:pt>
                <c:pt idx="183">
                  <c:v>2.657E-2</c:v>
                </c:pt>
                <c:pt idx="184">
                  <c:v>2.461E-2</c:v>
                </c:pt>
                <c:pt idx="185">
                  <c:v>2.298E-2</c:v>
                </c:pt>
                <c:pt idx="186">
                  <c:v>2.162E-2</c:v>
                </c:pt>
                <c:pt idx="187">
                  <c:v>2.0459999999999999E-2</c:v>
                </c:pt>
                <c:pt idx="188">
                  <c:v>1.9460000000000002E-2</c:v>
                </c:pt>
                <c:pt idx="189">
                  <c:v>1.7809999999999999E-2</c:v>
                </c:pt>
                <c:pt idx="190">
                  <c:v>1.653E-2</c:v>
                </c:pt>
                <c:pt idx="191">
                  <c:v>1.549E-2</c:v>
                </c:pt>
                <c:pt idx="192">
                  <c:v>1.464E-2</c:v>
                </c:pt>
                <c:pt idx="193">
                  <c:v>1.393E-2</c:v>
                </c:pt>
                <c:pt idx="194">
                  <c:v>1.333E-2</c:v>
                </c:pt>
                <c:pt idx="195">
                  <c:v>1.281E-2</c:v>
                </c:pt>
                <c:pt idx="196">
                  <c:v>1.2359999999999999E-2</c:v>
                </c:pt>
                <c:pt idx="197">
                  <c:v>1.197E-2</c:v>
                </c:pt>
                <c:pt idx="198">
                  <c:v>1.163E-2</c:v>
                </c:pt>
                <c:pt idx="199">
                  <c:v>1.133E-2</c:v>
                </c:pt>
                <c:pt idx="200">
                  <c:v>1.081E-2</c:v>
                </c:pt>
                <c:pt idx="201">
                  <c:v>1.03E-2</c:v>
                </c:pt>
                <c:pt idx="202">
                  <c:v>9.9050000000000006E-3</c:v>
                </c:pt>
                <c:pt idx="203">
                  <c:v>9.5840000000000005E-3</c:v>
                </c:pt>
                <c:pt idx="204">
                  <c:v>9.3220000000000004E-3</c:v>
                </c:pt>
                <c:pt idx="205">
                  <c:v>9.1050000000000002E-3</c:v>
                </c:pt>
                <c:pt idx="206">
                  <c:v>8.9239999999999996E-3</c:v>
                </c:pt>
                <c:pt idx="207">
                  <c:v>8.7720000000000003E-3</c:v>
                </c:pt>
                <c:pt idx="208">
                  <c:v>8.6420000000000004E-3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srim4He_EJ212!$D$20:$D$228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srim4He_EJ212!$F$20:$F$228</c:f>
              <c:numCache>
                <c:formatCode>0.000E+00</c:formatCode>
                <c:ptCount val="209"/>
                <c:pt idx="0">
                  <c:v>0.1946</c:v>
                </c:pt>
                <c:pt idx="1">
                  <c:v>0.2006</c:v>
                </c:pt>
                <c:pt idx="2">
                  <c:v>0.20580000000000001</c:v>
                </c:pt>
                <c:pt idx="3">
                  <c:v>0.21049999999999999</c:v>
                </c:pt>
                <c:pt idx="4">
                  <c:v>0.21460000000000001</c:v>
                </c:pt>
                <c:pt idx="5">
                  <c:v>0.21840000000000001</c:v>
                </c:pt>
                <c:pt idx="6">
                  <c:v>0.2218</c:v>
                </c:pt>
                <c:pt idx="7">
                  <c:v>0.2276</c:v>
                </c:pt>
                <c:pt idx="8">
                  <c:v>0.2326</c:v>
                </c:pt>
                <c:pt idx="9">
                  <c:v>0.23669999999999999</c:v>
                </c:pt>
                <c:pt idx="10">
                  <c:v>0.24030000000000001</c:v>
                </c:pt>
                <c:pt idx="11">
                  <c:v>0.24340000000000001</c:v>
                </c:pt>
                <c:pt idx="12">
                  <c:v>0.246</c:v>
                </c:pt>
                <c:pt idx="13">
                  <c:v>0.24829999999999999</c:v>
                </c:pt>
                <c:pt idx="14">
                  <c:v>0.25030000000000002</c:v>
                </c:pt>
                <c:pt idx="15">
                  <c:v>0.252</c:v>
                </c:pt>
                <c:pt idx="16">
                  <c:v>0.2535</c:v>
                </c:pt>
                <c:pt idx="17">
                  <c:v>0.25480000000000003</c:v>
                </c:pt>
                <c:pt idx="18">
                  <c:v>0.25700000000000001</c:v>
                </c:pt>
                <c:pt idx="19">
                  <c:v>0.25890000000000002</c:v>
                </c:pt>
                <c:pt idx="20">
                  <c:v>0.2601</c:v>
                </c:pt>
                <c:pt idx="21">
                  <c:v>0.26090000000000002</c:v>
                </c:pt>
                <c:pt idx="22">
                  <c:v>0.26129999999999998</c:v>
                </c:pt>
                <c:pt idx="23">
                  <c:v>0.26129999999999998</c:v>
                </c:pt>
                <c:pt idx="24">
                  <c:v>0.26119999999999999</c:v>
                </c:pt>
                <c:pt idx="25">
                  <c:v>0.26079999999999998</c:v>
                </c:pt>
                <c:pt idx="26">
                  <c:v>0.26019999999999999</c:v>
                </c:pt>
                <c:pt idx="27">
                  <c:v>0.25879999999999997</c:v>
                </c:pt>
                <c:pt idx="28">
                  <c:v>0.25690000000000002</c:v>
                </c:pt>
                <c:pt idx="29">
                  <c:v>0.25490000000000002</c:v>
                </c:pt>
                <c:pt idx="30">
                  <c:v>0.25259999999999999</c:v>
                </c:pt>
                <c:pt idx="31">
                  <c:v>0.25019999999999998</c:v>
                </c:pt>
                <c:pt idx="32">
                  <c:v>0.24779999999999999</c:v>
                </c:pt>
                <c:pt idx="33">
                  <c:v>0.24279999999999999</c:v>
                </c:pt>
                <c:pt idx="34">
                  <c:v>0.2379</c:v>
                </c:pt>
                <c:pt idx="35">
                  <c:v>0.23300000000000001</c:v>
                </c:pt>
                <c:pt idx="36">
                  <c:v>0.22819999999999999</c:v>
                </c:pt>
                <c:pt idx="37">
                  <c:v>0.22359999999999999</c:v>
                </c:pt>
                <c:pt idx="38">
                  <c:v>0.21920000000000001</c:v>
                </c:pt>
                <c:pt idx="39">
                  <c:v>0.21490000000000001</c:v>
                </c:pt>
                <c:pt idx="40">
                  <c:v>0.21079999999999999</c:v>
                </c:pt>
                <c:pt idx="41">
                  <c:v>0.20680000000000001</c:v>
                </c:pt>
                <c:pt idx="42">
                  <c:v>0.20300000000000001</c:v>
                </c:pt>
                <c:pt idx="43">
                  <c:v>0.19939999999999999</c:v>
                </c:pt>
                <c:pt idx="44">
                  <c:v>0.19259999999999999</c:v>
                </c:pt>
                <c:pt idx="45">
                  <c:v>0.1847</c:v>
                </c:pt>
                <c:pt idx="46">
                  <c:v>0.17760000000000001</c:v>
                </c:pt>
                <c:pt idx="47">
                  <c:v>0.1711</c:v>
                </c:pt>
                <c:pt idx="48">
                  <c:v>0.1651</c:v>
                </c:pt>
                <c:pt idx="49">
                  <c:v>0.15959999999999999</c:v>
                </c:pt>
                <c:pt idx="50">
                  <c:v>0.15459999999999999</c:v>
                </c:pt>
                <c:pt idx="51">
                  <c:v>0.14990000000000001</c:v>
                </c:pt>
                <c:pt idx="52">
                  <c:v>0.14549999999999999</c:v>
                </c:pt>
                <c:pt idx="53">
                  <c:v>0.1376</c:v>
                </c:pt>
                <c:pt idx="54">
                  <c:v>0.13059999999999999</c:v>
                </c:pt>
                <c:pt idx="55">
                  <c:v>0.1245</c:v>
                </c:pt>
                <c:pt idx="56">
                  <c:v>0.11899999999999999</c:v>
                </c:pt>
                <c:pt idx="57">
                  <c:v>0.114</c:v>
                </c:pt>
                <c:pt idx="58">
                  <c:v>0.1095</c:v>
                </c:pt>
                <c:pt idx="59">
                  <c:v>0.1016</c:v>
                </c:pt>
                <c:pt idx="60">
                  <c:v>9.4979999999999995E-2</c:v>
                </c:pt>
                <c:pt idx="61">
                  <c:v>8.9270000000000002E-2</c:v>
                </c:pt>
                <c:pt idx="62">
                  <c:v>8.43E-2</c:v>
                </c:pt>
                <c:pt idx="63">
                  <c:v>7.9939999999999997E-2</c:v>
                </c:pt>
                <c:pt idx="64">
                  <c:v>7.6060000000000003E-2</c:v>
                </c:pt>
                <c:pt idx="65">
                  <c:v>7.2599999999999998E-2</c:v>
                </c:pt>
                <c:pt idx="66">
                  <c:v>6.948E-2</c:v>
                </c:pt>
                <c:pt idx="67">
                  <c:v>6.6650000000000001E-2</c:v>
                </c:pt>
                <c:pt idx="68">
                  <c:v>6.4079999999999998E-2</c:v>
                </c:pt>
                <c:pt idx="69">
                  <c:v>6.1719999999999997E-2</c:v>
                </c:pt>
                <c:pt idx="70">
                  <c:v>5.756E-2</c:v>
                </c:pt>
                <c:pt idx="71">
                  <c:v>5.3170000000000002E-2</c:v>
                </c:pt>
                <c:pt idx="72">
                  <c:v>4.947E-2</c:v>
                </c:pt>
                <c:pt idx="73">
                  <c:v>4.632E-2</c:v>
                </c:pt>
                <c:pt idx="74">
                  <c:v>4.3580000000000001E-2</c:v>
                </c:pt>
                <c:pt idx="75">
                  <c:v>4.1189999999999997E-2</c:v>
                </c:pt>
                <c:pt idx="76">
                  <c:v>3.9070000000000001E-2</c:v>
                </c:pt>
                <c:pt idx="77">
                  <c:v>3.7190000000000001E-2</c:v>
                </c:pt>
                <c:pt idx="78">
                  <c:v>3.5499999999999997E-2</c:v>
                </c:pt>
                <c:pt idx="79">
                  <c:v>3.2579999999999998E-2</c:v>
                </c:pt>
                <c:pt idx="80">
                  <c:v>3.015E-2</c:v>
                </c:pt>
                <c:pt idx="81">
                  <c:v>2.81E-2</c:v>
                </c:pt>
                <c:pt idx="82">
                  <c:v>2.6329999999999999E-2</c:v>
                </c:pt>
                <c:pt idx="83">
                  <c:v>2.479E-2</c:v>
                </c:pt>
                <c:pt idx="84">
                  <c:v>2.3439999999999999E-2</c:v>
                </c:pt>
                <c:pt idx="85">
                  <c:v>2.1170000000000001E-2</c:v>
                </c:pt>
                <c:pt idx="86">
                  <c:v>1.934E-2</c:v>
                </c:pt>
                <c:pt idx="87">
                  <c:v>1.7819999999999999E-2</c:v>
                </c:pt>
                <c:pt idx="88">
                  <c:v>1.6549999999999999E-2</c:v>
                </c:pt>
                <c:pt idx="89">
                  <c:v>1.546E-2</c:v>
                </c:pt>
                <c:pt idx="90">
                  <c:v>1.451E-2</c:v>
                </c:pt>
                <c:pt idx="91">
                  <c:v>1.3690000000000001E-2</c:v>
                </c:pt>
                <c:pt idx="92">
                  <c:v>1.2959999999999999E-2</c:v>
                </c:pt>
                <c:pt idx="93">
                  <c:v>1.231E-2</c:v>
                </c:pt>
                <c:pt idx="94">
                  <c:v>1.1730000000000001E-2</c:v>
                </c:pt>
                <c:pt idx="95">
                  <c:v>1.12E-2</c:v>
                </c:pt>
                <c:pt idx="96">
                  <c:v>1.0290000000000001E-2</c:v>
                </c:pt>
                <c:pt idx="97">
                  <c:v>9.358E-3</c:v>
                </c:pt>
                <c:pt idx="98">
                  <c:v>8.5900000000000004E-3</c:v>
                </c:pt>
                <c:pt idx="99">
                  <c:v>7.9480000000000002E-3</c:v>
                </c:pt>
                <c:pt idx="100">
                  <c:v>7.4009999999999996E-3</c:v>
                </c:pt>
                <c:pt idx="101">
                  <c:v>6.9300000000000004E-3</c:v>
                </c:pt>
                <c:pt idx="102">
                  <c:v>6.5189999999999996E-3</c:v>
                </c:pt>
                <c:pt idx="103">
                  <c:v>6.1580000000000003E-3</c:v>
                </c:pt>
                <c:pt idx="104">
                  <c:v>5.8370000000000002E-3</c:v>
                </c:pt>
                <c:pt idx="105">
                  <c:v>5.293E-3</c:v>
                </c:pt>
                <c:pt idx="106">
                  <c:v>4.8479999999999999E-3</c:v>
                </c:pt>
                <c:pt idx="107">
                  <c:v>4.4759999999999999E-3</c:v>
                </c:pt>
                <c:pt idx="108">
                  <c:v>4.1609999999999998E-3</c:v>
                </c:pt>
                <c:pt idx="109">
                  <c:v>3.8899999999999998E-3</c:v>
                </c:pt>
                <c:pt idx="110">
                  <c:v>3.6540000000000001E-3</c:v>
                </c:pt>
                <c:pt idx="111">
                  <c:v>3.2629999999999998E-3</c:v>
                </c:pt>
                <c:pt idx="112">
                  <c:v>2.9529999999999999E-3</c:v>
                </c:pt>
                <c:pt idx="113">
                  <c:v>2.699E-3</c:v>
                </c:pt>
                <c:pt idx="114">
                  <c:v>2.4880000000000002E-3</c:v>
                </c:pt>
                <c:pt idx="115">
                  <c:v>2.31E-3</c:v>
                </c:pt>
                <c:pt idx="116">
                  <c:v>2.1570000000000001E-3</c:v>
                </c:pt>
                <c:pt idx="117">
                  <c:v>2.0240000000000002E-3</c:v>
                </c:pt>
                <c:pt idx="118">
                  <c:v>1.9070000000000001E-3</c:v>
                </c:pt>
                <c:pt idx="119">
                  <c:v>1.804E-3</c:v>
                </c:pt>
                <c:pt idx="120">
                  <c:v>1.712E-3</c:v>
                </c:pt>
                <c:pt idx="121">
                  <c:v>1.629E-3</c:v>
                </c:pt>
                <c:pt idx="122">
                  <c:v>1.487E-3</c:v>
                </c:pt>
                <c:pt idx="123">
                  <c:v>1.343E-3</c:v>
                </c:pt>
                <c:pt idx="124">
                  <c:v>1.225E-3</c:v>
                </c:pt>
                <c:pt idx="125">
                  <c:v>1.127E-3</c:v>
                </c:pt>
                <c:pt idx="126">
                  <c:v>1.0449999999999999E-3</c:v>
                </c:pt>
                <c:pt idx="127">
                  <c:v>9.7429999999999999E-4</c:v>
                </c:pt>
                <c:pt idx="128">
                  <c:v>9.1310000000000002E-4</c:v>
                </c:pt>
                <c:pt idx="129">
                  <c:v>8.5950000000000002E-4</c:v>
                </c:pt>
                <c:pt idx="130">
                  <c:v>8.1220000000000001E-4</c:v>
                </c:pt>
                <c:pt idx="131">
                  <c:v>7.3229999999999996E-4</c:v>
                </c:pt>
                <c:pt idx="132">
                  <c:v>6.6739999999999996E-4</c:v>
                </c:pt>
                <c:pt idx="133">
                  <c:v>6.135E-4</c:v>
                </c:pt>
                <c:pt idx="134">
                  <c:v>5.6809999999999999E-4</c:v>
                </c:pt>
                <c:pt idx="135">
                  <c:v>5.2930000000000002E-4</c:v>
                </c:pt>
                <c:pt idx="136">
                  <c:v>4.9569999999999996E-4</c:v>
                </c:pt>
                <c:pt idx="137">
                  <c:v>4.4030000000000002E-4</c:v>
                </c:pt>
                <c:pt idx="138">
                  <c:v>3.9649999999999999E-4</c:v>
                </c:pt>
                <c:pt idx="139">
                  <c:v>3.6099999999999999E-4</c:v>
                </c:pt>
                <c:pt idx="140">
                  <c:v>3.3159999999999998E-4</c:v>
                </c:pt>
                <c:pt idx="141">
                  <c:v>3.0679999999999998E-4</c:v>
                </c:pt>
                <c:pt idx="142">
                  <c:v>2.8570000000000001E-4</c:v>
                </c:pt>
                <c:pt idx="143">
                  <c:v>2.6729999999999999E-4</c:v>
                </c:pt>
                <c:pt idx="144">
                  <c:v>2.5129999999999998E-4</c:v>
                </c:pt>
                <c:pt idx="145">
                  <c:v>2.3719999999999999E-4</c:v>
                </c:pt>
                <c:pt idx="146">
                  <c:v>2.2469999999999999E-4</c:v>
                </c:pt>
                <c:pt idx="147">
                  <c:v>2.1340000000000001E-4</c:v>
                </c:pt>
                <c:pt idx="148">
                  <c:v>1.942E-4</c:v>
                </c:pt>
                <c:pt idx="149">
                  <c:v>1.7459999999999999E-4</c:v>
                </c:pt>
                <c:pt idx="150">
                  <c:v>1.5880000000000001E-4</c:v>
                </c:pt>
                <c:pt idx="151">
                  <c:v>1.4579999999999999E-4</c:v>
                </c:pt>
                <c:pt idx="152">
                  <c:v>1.348E-4</c:v>
                </c:pt>
                <c:pt idx="153">
                  <c:v>1.2540000000000001E-4</c:v>
                </c:pt>
                <c:pt idx="154">
                  <c:v>1.172E-4</c:v>
                </c:pt>
                <c:pt idx="155">
                  <c:v>1.1010000000000001E-4</c:v>
                </c:pt>
                <c:pt idx="156">
                  <c:v>1.039E-4</c:v>
                </c:pt>
                <c:pt idx="157">
                  <c:v>9.3380000000000004E-5</c:v>
                </c:pt>
                <c:pt idx="158">
                  <c:v>8.4870000000000006E-5</c:v>
                </c:pt>
                <c:pt idx="159">
                  <c:v>7.784E-5</c:v>
                </c:pt>
                <c:pt idx="160">
                  <c:v>7.1920000000000003E-5</c:v>
                </c:pt>
                <c:pt idx="161">
                  <c:v>6.6870000000000002E-5</c:v>
                </c:pt>
                <c:pt idx="162">
                  <c:v>6.2509999999999996E-5</c:v>
                </c:pt>
                <c:pt idx="163">
                  <c:v>5.5349999999999997E-5</c:v>
                </c:pt>
                <c:pt idx="164">
                  <c:v>4.9709999999999997E-5</c:v>
                </c:pt>
                <c:pt idx="165">
                  <c:v>4.5160000000000001E-5</c:v>
                </c:pt>
                <c:pt idx="166">
                  <c:v>4.1390000000000002E-5</c:v>
                </c:pt>
                <c:pt idx="167">
                  <c:v>3.8229999999999998E-5</c:v>
                </c:pt>
                <c:pt idx="168">
                  <c:v>3.553E-5</c:v>
                </c:pt>
                <c:pt idx="169">
                  <c:v>3.3200000000000001E-5</c:v>
                </c:pt>
                <c:pt idx="170">
                  <c:v>3.1170000000000001E-5</c:v>
                </c:pt>
                <c:pt idx="171">
                  <c:v>2.938E-5</c:v>
                </c:pt>
                <c:pt idx="172">
                  <c:v>2.779E-5</c:v>
                </c:pt>
                <c:pt idx="173">
                  <c:v>2.637E-5</c:v>
                </c:pt>
                <c:pt idx="174">
                  <c:v>2.3940000000000001E-5</c:v>
                </c:pt>
                <c:pt idx="175">
                  <c:v>2.1480000000000001E-5</c:v>
                </c:pt>
                <c:pt idx="176">
                  <c:v>1.95E-5</c:v>
                </c:pt>
                <c:pt idx="177">
                  <c:v>1.7859999999999998E-5</c:v>
                </c:pt>
                <c:pt idx="178">
                  <c:v>1.649E-5</c:v>
                </c:pt>
                <c:pt idx="179">
                  <c:v>1.5319999999999999E-5</c:v>
                </c:pt>
                <c:pt idx="180">
                  <c:v>1.431E-5</c:v>
                </c:pt>
                <c:pt idx="181">
                  <c:v>1.342E-5</c:v>
                </c:pt>
                <c:pt idx="182">
                  <c:v>1.2649999999999999E-5</c:v>
                </c:pt>
                <c:pt idx="183">
                  <c:v>1.135E-5</c:v>
                </c:pt>
                <c:pt idx="184">
                  <c:v>1.029E-5</c:v>
                </c:pt>
                <c:pt idx="185">
                  <c:v>9.4259999999999992E-6</c:v>
                </c:pt>
                <c:pt idx="186">
                  <c:v>8.6969999999999999E-6</c:v>
                </c:pt>
                <c:pt idx="187">
                  <c:v>8.0760000000000003E-6</c:v>
                </c:pt>
                <c:pt idx="188">
                  <c:v>7.5410000000000003E-6</c:v>
                </c:pt>
                <c:pt idx="189">
                  <c:v>6.6640000000000001E-6</c:v>
                </c:pt>
                <c:pt idx="190">
                  <c:v>5.9750000000000004E-6</c:v>
                </c:pt>
                <c:pt idx="191">
                  <c:v>5.4179999999999996E-6</c:v>
                </c:pt>
                <c:pt idx="192">
                  <c:v>4.9599999999999999E-6</c:v>
                </c:pt>
                <c:pt idx="193">
                  <c:v>4.5750000000000002E-6</c:v>
                </c:pt>
                <c:pt idx="194">
                  <c:v>4.2470000000000002E-6</c:v>
                </c:pt>
                <c:pt idx="195">
                  <c:v>3.9639999999999997E-6</c:v>
                </c:pt>
                <c:pt idx="196">
                  <c:v>3.7179999999999998E-6</c:v>
                </c:pt>
                <c:pt idx="197">
                  <c:v>3.5020000000000001E-6</c:v>
                </c:pt>
                <c:pt idx="198">
                  <c:v>3.3100000000000001E-6</c:v>
                </c:pt>
                <c:pt idx="199">
                  <c:v>3.1379999999999999E-6</c:v>
                </c:pt>
                <c:pt idx="200">
                  <c:v>2.8449999999999999E-6</c:v>
                </c:pt>
                <c:pt idx="201">
                  <c:v>2.5490000000000001E-6</c:v>
                </c:pt>
                <c:pt idx="202">
                  <c:v>2.311E-6</c:v>
                </c:pt>
                <c:pt idx="203">
                  <c:v>2.114E-6</c:v>
                </c:pt>
                <c:pt idx="204">
                  <c:v>1.95E-6</c:v>
                </c:pt>
                <c:pt idx="205">
                  <c:v>1.809E-6</c:v>
                </c:pt>
                <c:pt idx="206">
                  <c:v>1.688E-6</c:v>
                </c:pt>
                <c:pt idx="207">
                  <c:v>1.5829999999999999E-6</c:v>
                </c:pt>
                <c:pt idx="208">
                  <c:v>1.4899999999999999E-6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srim4He_EJ212!$D$20:$D$228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srim4He_EJ212!$G$20:$G$228</c:f>
              <c:numCache>
                <c:formatCode>0.000E+00</c:formatCode>
                <c:ptCount val="209"/>
                <c:pt idx="0">
                  <c:v>0.22436999999999999</c:v>
                </c:pt>
                <c:pt idx="1">
                  <c:v>0.23218</c:v>
                </c:pt>
                <c:pt idx="2">
                  <c:v>0.23908000000000001</c:v>
                </c:pt>
                <c:pt idx="3">
                  <c:v>0.24540999999999999</c:v>
                </c:pt>
                <c:pt idx="4">
                  <c:v>0.25106000000000001</c:v>
                </c:pt>
                <c:pt idx="5">
                  <c:v>0.25635000000000002</c:v>
                </c:pt>
                <c:pt idx="6">
                  <c:v>0.26117999999999997</c:v>
                </c:pt>
                <c:pt idx="7">
                  <c:v>0.2697</c:v>
                </c:pt>
                <c:pt idx="8">
                  <c:v>0.27726000000000001</c:v>
                </c:pt>
                <c:pt idx="9">
                  <c:v>0.28376999999999997</c:v>
                </c:pt>
                <c:pt idx="10">
                  <c:v>0.28966999999999998</c:v>
                </c:pt>
                <c:pt idx="11">
                  <c:v>0.29496</c:v>
                </c:pt>
                <c:pt idx="12">
                  <c:v>0.29966999999999999</c:v>
                </c:pt>
                <c:pt idx="13">
                  <c:v>0.30399999999999999</c:v>
                </c:pt>
                <c:pt idx="14">
                  <c:v>0.30795</c:v>
                </c:pt>
                <c:pt idx="15">
                  <c:v>0.31153999999999998</c:v>
                </c:pt>
                <c:pt idx="16">
                  <c:v>0.31486999999999998</c:v>
                </c:pt>
                <c:pt idx="17">
                  <c:v>0.31795000000000001</c:v>
                </c:pt>
                <c:pt idx="18">
                  <c:v>0.32357000000000002</c:v>
                </c:pt>
                <c:pt idx="19">
                  <c:v>0.32951000000000003</c:v>
                </c:pt>
                <c:pt idx="20">
                  <c:v>0.33452999999999999</c:v>
                </c:pt>
                <c:pt idx="21">
                  <c:v>0.33896000000000004</c:v>
                </c:pt>
                <c:pt idx="22">
                  <c:v>0.34282999999999997</c:v>
                </c:pt>
                <c:pt idx="23">
                  <c:v>0.34615999999999997</c:v>
                </c:pt>
                <c:pt idx="24">
                  <c:v>0.34926000000000001</c:v>
                </c:pt>
                <c:pt idx="25">
                  <c:v>0.35194999999999999</c:v>
                </c:pt>
                <c:pt idx="26">
                  <c:v>0.35433999999999999</c:v>
                </c:pt>
                <c:pt idx="27">
                  <c:v>0.35864999999999997</c:v>
                </c:pt>
                <c:pt idx="28">
                  <c:v>0.36220000000000002</c:v>
                </c:pt>
                <c:pt idx="29">
                  <c:v>0.36530000000000001</c:v>
                </c:pt>
                <c:pt idx="30">
                  <c:v>0.3679</c:v>
                </c:pt>
                <c:pt idx="31">
                  <c:v>0.37019999999999997</c:v>
                </c:pt>
                <c:pt idx="32">
                  <c:v>0.37229999999999996</c:v>
                </c:pt>
                <c:pt idx="33">
                  <c:v>0.37590000000000001</c:v>
                </c:pt>
                <c:pt idx="34">
                  <c:v>0.37909999999999999</c:v>
                </c:pt>
                <c:pt idx="35">
                  <c:v>0.38190000000000002</c:v>
                </c:pt>
                <c:pt idx="36">
                  <c:v>0.38429999999999997</c:v>
                </c:pt>
                <c:pt idx="37">
                  <c:v>0.38669999999999999</c:v>
                </c:pt>
                <c:pt idx="38">
                  <c:v>0.38890000000000002</c:v>
                </c:pt>
                <c:pt idx="39">
                  <c:v>0.39100000000000001</c:v>
                </c:pt>
                <c:pt idx="40">
                  <c:v>0.3931</c:v>
                </c:pt>
                <c:pt idx="41">
                  <c:v>0.39510000000000001</c:v>
                </c:pt>
                <c:pt idx="42">
                  <c:v>0.39710000000000001</c:v>
                </c:pt>
                <c:pt idx="43">
                  <c:v>0.39910000000000001</c:v>
                </c:pt>
                <c:pt idx="44">
                  <c:v>0.40310000000000001</c:v>
                </c:pt>
                <c:pt idx="45">
                  <c:v>0.40800000000000003</c:v>
                </c:pt>
                <c:pt idx="46">
                  <c:v>0.41300000000000003</c:v>
                </c:pt>
                <c:pt idx="47">
                  <c:v>0.41800000000000004</c:v>
                </c:pt>
                <c:pt idx="48">
                  <c:v>0.42289999999999994</c:v>
                </c:pt>
                <c:pt idx="49">
                  <c:v>0.42800000000000005</c:v>
                </c:pt>
                <c:pt idx="50">
                  <c:v>0.43310000000000004</c:v>
                </c:pt>
                <c:pt idx="51">
                  <c:v>0.43820000000000003</c:v>
                </c:pt>
                <c:pt idx="52">
                  <c:v>0.44320000000000004</c:v>
                </c:pt>
                <c:pt idx="53">
                  <c:v>0.45340000000000003</c:v>
                </c:pt>
                <c:pt idx="54">
                  <c:v>0.46349999999999997</c:v>
                </c:pt>
                <c:pt idx="55">
                  <c:v>0.47360000000000002</c:v>
                </c:pt>
                <c:pt idx="56">
                  <c:v>0.48359999999999997</c:v>
                </c:pt>
                <c:pt idx="57">
                  <c:v>0.49349999999999999</c:v>
                </c:pt>
                <c:pt idx="58">
                  <c:v>0.50339999999999996</c:v>
                </c:pt>
                <c:pt idx="59">
                  <c:v>0.52269999999999994</c:v>
                </c:pt>
                <c:pt idx="60">
                  <c:v>0.54177999999999993</c:v>
                </c:pt>
                <c:pt idx="61">
                  <c:v>0.56047000000000002</c:v>
                </c:pt>
                <c:pt idx="62">
                  <c:v>0.57879999999999998</c:v>
                </c:pt>
                <c:pt idx="63">
                  <c:v>0.59674000000000005</c:v>
                </c:pt>
                <c:pt idx="64">
                  <c:v>0.61426000000000003</c:v>
                </c:pt>
                <c:pt idx="65">
                  <c:v>0.63149999999999995</c:v>
                </c:pt>
                <c:pt idx="66">
                  <c:v>0.64827999999999997</c:v>
                </c:pt>
                <c:pt idx="67">
                  <c:v>0.66474999999999995</c:v>
                </c:pt>
                <c:pt idx="68">
                  <c:v>0.68088000000000004</c:v>
                </c:pt>
                <c:pt idx="69">
                  <c:v>0.69662000000000002</c:v>
                </c:pt>
                <c:pt idx="70">
                  <c:v>0.72716000000000003</c:v>
                </c:pt>
                <c:pt idx="71">
                  <c:v>0.76357000000000008</c:v>
                </c:pt>
                <c:pt idx="72">
                  <c:v>0.79807000000000006</c:v>
                </c:pt>
                <c:pt idx="73">
                  <c:v>0.83072000000000001</c:v>
                </c:pt>
                <c:pt idx="74">
                  <c:v>0.86168</c:v>
                </c:pt>
                <c:pt idx="75">
                  <c:v>0.89088999999999996</c:v>
                </c:pt>
                <c:pt idx="76">
                  <c:v>0.91857</c:v>
                </c:pt>
                <c:pt idx="77">
                  <c:v>0.94479000000000002</c:v>
                </c:pt>
                <c:pt idx="78">
                  <c:v>0.96960000000000002</c:v>
                </c:pt>
                <c:pt idx="79">
                  <c:v>1.0153799999999999</c:v>
                </c:pt>
                <c:pt idx="80">
                  <c:v>1.0571499999999998</c:v>
                </c:pt>
                <c:pt idx="81">
                  <c:v>1.0951</c:v>
                </c:pt>
                <c:pt idx="82">
                  <c:v>1.1313299999999999</c:v>
                </c:pt>
                <c:pt idx="83">
                  <c:v>1.16679</c:v>
                </c:pt>
                <c:pt idx="84">
                  <c:v>1.1994399999999998</c:v>
                </c:pt>
                <c:pt idx="85">
                  <c:v>1.26417</c:v>
                </c:pt>
                <c:pt idx="86">
                  <c:v>1.3263399999999999</c:v>
                </c:pt>
                <c:pt idx="87">
                  <c:v>1.3858200000000001</c:v>
                </c:pt>
                <c:pt idx="88">
                  <c:v>1.44255</c:v>
                </c:pt>
                <c:pt idx="89">
                  <c:v>1.49746</c:v>
                </c:pt>
                <c:pt idx="90">
                  <c:v>1.5485100000000001</c:v>
                </c:pt>
                <c:pt idx="91">
                  <c:v>1.5976900000000001</c:v>
                </c:pt>
                <c:pt idx="92">
                  <c:v>1.64496</c:v>
                </c:pt>
                <c:pt idx="93">
                  <c:v>1.68831</c:v>
                </c:pt>
                <c:pt idx="94">
                  <c:v>1.7307300000000001</c:v>
                </c:pt>
                <c:pt idx="95">
                  <c:v>1.7702</c:v>
                </c:pt>
                <c:pt idx="96">
                  <c:v>1.8432899999999999</c:v>
                </c:pt>
                <c:pt idx="97">
                  <c:v>1.924358</c:v>
                </c:pt>
                <c:pt idx="98">
                  <c:v>1.9945900000000001</c:v>
                </c:pt>
                <c:pt idx="99">
                  <c:v>2.0559479999999999</c:v>
                </c:pt>
                <c:pt idx="100">
                  <c:v>2.1084010000000002</c:v>
                </c:pt>
                <c:pt idx="101">
                  <c:v>2.1539299999999999</c:v>
                </c:pt>
                <c:pt idx="102">
                  <c:v>2.191519</c:v>
                </c:pt>
                <c:pt idx="103">
                  <c:v>2.2241580000000001</c:v>
                </c:pt>
                <c:pt idx="104">
                  <c:v>2.2508370000000002</c:v>
                </c:pt>
                <c:pt idx="105">
                  <c:v>2.2892929999999998</c:v>
                </c:pt>
                <c:pt idx="106">
                  <c:v>2.3128479999999998</c:v>
                </c:pt>
                <c:pt idx="107">
                  <c:v>2.322476</c:v>
                </c:pt>
                <c:pt idx="108">
                  <c:v>2.3221609999999999</c:v>
                </c:pt>
                <c:pt idx="109">
                  <c:v>2.3138900000000002</c:v>
                </c:pt>
                <c:pt idx="110">
                  <c:v>2.2996539999999999</c:v>
                </c:pt>
                <c:pt idx="111">
                  <c:v>2.257263</c:v>
                </c:pt>
                <c:pt idx="112">
                  <c:v>2.2049530000000002</c:v>
                </c:pt>
                <c:pt idx="113">
                  <c:v>2.1476989999999998</c:v>
                </c:pt>
                <c:pt idx="114">
                  <c:v>2.0894880000000002</c:v>
                </c:pt>
                <c:pt idx="115">
                  <c:v>2.0313099999999999</c:v>
                </c:pt>
                <c:pt idx="116">
                  <c:v>1.9741569999999999</c:v>
                </c:pt>
                <c:pt idx="117">
                  <c:v>1.920024</c:v>
                </c:pt>
                <c:pt idx="118">
                  <c:v>1.8679070000000002</c:v>
                </c:pt>
                <c:pt idx="119">
                  <c:v>1.817804</c:v>
                </c:pt>
                <c:pt idx="120">
                  <c:v>1.769712</c:v>
                </c:pt>
                <c:pt idx="121">
                  <c:v>1.7246290000000002</c:v>
                </c:pt>
                <c:pt idx="122">
                  <c:v>1.6394869999999999</c:v>
                </c:pt>
                <c:pt idx="123">
                  <c:v>1.5433430000000001</c:v>
                </c:pt>
                <c:pt idx="124">
                  <c:v>1.457225</c:v>
                </c:pt>
                <c:pt idx="125">
                  <c:v>1.3801270000000001</c:v>
                </c:pt>
                <c:pt idx="126">
                  <c:v>1.3100449999999999</c:v>
                </c:pt>
                <c:pt idx="127">
                  <c:v>1.2459743000000001</c:v>
                </c:pt>
                <c:pt idx="128">
                  <c:v>1.1889130999999999</c:v>
                </c:pt>
                <c:pt idx="129">
                  <c:v>1.1358595</c:v>
                </c:pt>
                <c:pt idx="130">
                  <c:v>1.0878121999999999</c:v>
                </c:pt>
                <c:pt idx="131">
                  <c:v>1.0027322999999999</c:v>
                </c:pt>
                <c:pt idx="132">
                  <c:v>0.93086740000000001</c:v>
                </c:pt>
                <c:pt idx="133">
                  <c:v>0.86871350000000003</c:v>
                </c:pt>
                <c:pt idx="134">
                  <c:v>0.8147681</c:v>
                </c:pt>
                <c:pt idx="135">
                  <c:v>0.76732929999999999</c:v>
                </c:pt>
                <c:pt idx="136">
                  <c:v>0.72549569999999997</c:v>
                </c:pt>
                <c:pt idx="137">
                  <c:v>0.65464029999999995</c:v>
                </c:pt>
                <c:pt idx="138">
                  <c:v>0.60719650000000003</c:v>
                </c:pt>
                <c:pt idx="139">
                  <c:v>0.56056099999999998</c:v>
                </c:pt>
                <c:pt idx="140">
                  <c:v>0.52023160000000002</c:v>
                </c:pt>
                <c:pt idx="141">
                  <c:v>0.48580679999999998</c:v>
                </c:pt>
                <c:pt idx="142">
                  <c:v>0.45608569999999998</c:v>
                </c:pt>
                <c:pt idx="143">
                  <c:v>0.43016730000000003</c:v>
                </c:pt>
                <c:pt idx="144">
                  <c:v>0.40735130000000003</c:v>
                </c:pt>
                <c:pt idx="145">
                  <c:v>0.38703719999999997</c:v>
                </c:pt>
                <c:pt idx="146">
                  <c:v>0.36882470000000001</c:v>
                </c:pt>
                <c:pt idx="147">
                  <c:v>0.35241339999999999</c:v>
                </c:pt>
                <c:pt idx="148">
                  <c:v>0.32389419999999997</c:v>
                </c:pt>
                <c:pt idx="149">
                  <c:v>0.2947746</c:v>
                </c:pt>
                <c:pt idx="150">
                  <c:v>0.27075880000000002</c:v>
                </c:pt>
                <c:pt idx="151">
                  <c:v>0.25074579999999996</c:v>
                </c:pt>
                <c:pt idx="152">
                  <c:v>0.2336348</c:v>
                </c:pt>
                <c:pt idx="153">
                  <c:v>0.21892539999999999</c:v>
                </c:pt>
                <c:pt idx="154">
                  <c:v>0.20621720000000002</c:v>
                </c:pt>
                <c:pt idx="155">
                  <c:v>0.1949101</c:v>
                </c:pt>
                <c:pt idx="156">
                  <c:v>0.18490389999999998</c:v>
                </c:pt>
                <c:pt idx="157">
                  <c:v>0.16799338</c:v>
                </c:pt>
                <c:pt idx="158">
                  <c:v>0.15408486999999998</c:v>
                </c:pt>
                <c:pt idx="159">
                  <c:v>0.14247783999999999</c:v>
                </c:pt>
                <c:pt idx="160">
                  <c:v>0.13267192</c:v>
                </c:pt>
                <c:pt idx="161">
                  <c:v>0.12426687</c:v>
                </c:pt>
                <c:pt idx="162">
                  <c:v>0.11696251000000001</c:v>
                </c:pt>
                <c:pt idx="163">
                  <c:v>0.10475535</c:v>
                </c:pt>
                <c:pt idx="164">
                  <c:v>9.5119709999999996E-2</c:v>
                </c:pt>
                <c:pt idx="165">
                  <c:v>8.7245160000000002E-2</c:v>
                </c:pt>
                <c:pt idx="166">
                  <c:v>8.0701389999999998E-2</c:v>
                </c:pt>
                <c:pt idx="167">
                  <c:v>7.5158230000000006E-2</c:v>
                </c:pt>
                <c:pt idx="168">
                  <c:v>7.0405530000000008E-2</c:v>
                </c:pt>
                <c:pt idx="169">
                  <c:v>6.6293199999999997E-2</c:v>
                </c:pt>
                <c:pt idx="170">
                  <c:v>6.2681169999999994E-2</c:v>
                </c:pt>
                <c:pt idx="171">
                  <c:v>5.9489380000000001E-2</c:v>
                </c:pt>
                <c:pt idx="172">
                  <c:v>5.6647789999999996E-2</c:v>
                </c:pt>
                <c:pt idx="173">
                  <c:v>5.4096369999999998E-2</c:v>
                </c:pt>
                <c:pt idx="174">
                  <c:v>4.9713939999999998E-2</c:v>
                </c:pt>
                <c:pt idx="175">
                  <c:v>4.526148E-2</c:v>
                </c:pt>
                <c:pt idx="176">
                  <c:v>4.1639499999999996E-2</c:v>
                </c:pt>
                <c:pt idx="177">
                  <c:v>3.8647859999999999E-2</c:v>
                </c:pt>
                <c:pt idx="178">
                  <c:v>3.6116490000000001E-2</c:v>
                </c:pt>
                <c:pt idx="179">
                  <c:v>3.3955319999999997E-2</c:v>
                </c:pt>
                <c:pt idx="180">
                  <c:v>3.2084309999999998E-2</c:v>
                </c:pt>
                <c:pt idx="181">
                  <c:v>3.0453419999999998E-2</c:v>
                </c:pt>
                <c:pt idx="182">
                  <c:v>2.9012650000000001E-2</c:v>
                </c:pt>
                <c:pt idx="183">
                  <c:v>2.658135E-2</c:v>
                </c:pt>
                <c:pt idx="184">
                  <c:v>2.462029E-2</c:v>
                </c:pt>
                <c:pt idx="185">
                  <c:v>2.2989426E-2</c:v>
                </c:pt>
                <c:pt idx="186">
                  <c:v>2.1628696999999999E-2</c:v>
                </c:pt>
                <c:pt idx="187">
                  <c:v>2.0468075999999998E-2</c:v>
                </c:pt>
                <c:pt idx="188">
                  <c:v>1.9467541000000001E-2</c:v>
                </c:pt>
                <c:pt idx="189">
                  <c:v>1.7816663999999999E-2</c:v>
                </c:pt>
                <c:pt idx="190">
                  <c:v>1.6535974999999998E-2</c:v>
                </c:pt>
                <c:pt idx="191">
                  <c:v>1.5495418E-2</c:v>
                </c:pt>
                <c:pt idx="192">
                  <c:v>1.464496E-2</c:v>
                </c:pt>
                <c:pt idx="193">
                  <c:v>1.3934574999999999E-2</c:v>
                </c:pt>
                <c:pt idx="194">
                  <c:v>1.3334247E-2</c:v>
                </c:pt>
                <c:pt idx="195">
                  <c:v>1.2813964000000001E-2</c:v>
                </c:pt>
                <c:pt idx="196">
                  <c:v>1.2363717999999999E-2</c:v>
                </c:pt>
                <c:pt idx="197">
                  <c:v>1.1973502E-2</c:v>
                </c:pt>
                <c:pt idx="198">
                  <c:v>1.1633309999999999E-2</c:v>
                </c:pt>
                <c:pt idx="199">
                  <c:v>1.1333138E-2</c:v>
                </c:pt>
                <c:pt idx="200">
                  <c:v>1.0812845E-2</c:v>
                </c:pt>
                <c:pt idx="201">
                  <c:v>1.0302548999999999E-2</c:v>
                </c:pt>
                <c:pt idx="202">
                  <c:v>9.9073110000000002E-3</c:v>
                </c:pt>
                <c:pt idx="203">
                  <c:v>9.5861139999999997E-3</c:v>
                </c:pt>
                <c:pt idx="204">
                  <c:v>9.323950000000001E-3</c:v>
                </c:pt>
                <c:pt idx="205">
                  <c:v>9.1068090000000004E-3</c:v>
                </c:pt>
                <c:pt idx="206">
                  <c:v>8.9256879999999993E-3</c:v>
                </c:pt>
                <c:pt idx="207">
                  <c:v>8.7735829999999997E-3</c:v>
                </c:pt>
                <c:pt idx="208">
                  <c:v>8.6434900000000002E-3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9472"/>
        <c:axId val="474927120"/>
      </c:scatterChart>
      <c:valAx>
        <c:axId val="47492947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7120"/>
        <c:crosses val="autoZero"/>
        <c:crossBetween val="midCat"/>
        <c:majorUnit val="10"/>
      </c:valAx>
      <c:valAx>
        <c:axId val="47492712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947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srim4He_EJ212!$P$5</c:f>
          <c:strCache>
            <c:ptCount val="1"/>
            <c:pt idx="0">
              <c:v>srim4He_EJ212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srim4He_EJ212!$D$20:$D$228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srim4He_EJ212!$J$20:$J$228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1.9E-3</c:v>
                </c:pt>
                <c:pt idx="7">
                  <c:v>2E-3</c:v>
                </c:pt>
                <c:pt idx="8">
                  <c:v>2.1999999999999997E-3</c:v>
                </c:pt>
                <c:pt idx="9">
                  <c:v>2.4000000000000002E-3</c:v>
                </c:pt>
                <c:pt idx="10">
                  <c:v>2.5999999999999999E-3</c:v>
                </c:pt>
                <c:pt idx="11">
                  <c:v>2.8E-3</c:v>
                </c:pt>
                <c:pt idx="12">
                  <c:v>2.9000000000000002E-3</c:v>
                </c:pt>
                <c:pt idx="13">
                  <c:v>3.0999999999999999E-3</c:v>
                </c:pt>
                <c:pt idx="14">
                  <c:v>3.3E-3</c:v>
                </c:pt>
                <c:pt idx="15">
                  <c:v>3.4000000000000002E-3</c:v>
                </c:pt>
                <c:pt idx="16">
                  <c:v>3.5999999999999999E-3</c:v>
                </c:pt>
                <c:pt idx="17">
                  <c:v>3.8E-3</c:v>
                </c:pt>
                <c:pt idx="18">
                  <c:v>4.1000000000000003E-3</c:v>
                </c:pt>
                <c:pt idx="19">
                  <c:v>4.4999999999999997E-3</c:v>
                </c:pt>
                <c:pt idx="20">
                  <c:v>4.8999999999999998E-3</c:v>
                </c:pt>
                <c:pt idx="21">
                  <c:v>5.3E-3</c:v>
                </c:pt>
                <c:pt idx="22">
                  <c:v>5.7000000000000002E-3</c:v>
                </c:pt>
                <c:pt idx="23">
                  <c:v>6.1999999999999998E-3</c:v>
                </c:pt>
                <c:pt idx="24">
                  <c:v>6.6E-3</c:v>
                </c:pt>
                <c:pt idx="25">
                  <c:v>7.000000000000001E-3</c:v>
                </c:pt>
                <c:pt idx="26">
                  <c:v>7.3999999999999995E-3</c:v>
                </c:pt>
                <c:pt idx="27">
                  <c:v>8.2000000000000007E-3</c:v>
                </c:pt>
                <c:pt idx="28">
                  <c:v>8.9999999999999993E-3</c:v>
                </c:pt>
                <c:pt idx="29">
                  <c:v>9.7999999999999997E-3</c:v>
                </c:pt>
                <c:pt idx="30">
                  <c:v>1.06E-2</c:v>
                </c:pt>
                <c:pt idx="31">
                  <c:v>1.14E-2</c:v>
                </c:pt>
                <c:pt idx="32">
                  <c:v>1.2199999999999999E-2</c:v>
                </c:pt>
                <c:pt idx="33">
                  <c:v>1.3800000000000002E-2</c:v>
                </c:pt>
                <c:pt idx="34">
                  <c:v>1.55E-2</c:v>
                </c:pt>
                <c:pt idx="35">
                  <c:v>1.7100000000000001E-2</c:v>
                </c:pt>
                <c:pt idx="36">
                  <c:v>1.8800000000000001E-2</c:v>
                </c:pt>
                <c:pt idx="37">
                  <c:v>2.0399999999999998E-2</c:v>
                </c:pt>
                <c:pt idx="38">
                  <c:v>2.2100000000000002E-2</c:v>
                </c:pt>
                <c:pt idx="39">
                  <c:v>2.3799999999999998E-2</c:v>
                </c:pt>
                <c:pt idx="40">
                  <c:v>2.5500000000000002E-2</c:v>
                </c:pt>
                <c:pt idx="41">
                  <c:v>2.7100000000000003E-2</c:v>
                </c:pt>
                <c:pt idx="42">
                  <c:v>2.8799999999999999E-2</c:v>
                </c:pt>
                <c:pt idx="43">
                  <c:v>3.0499999999999999E-2</c:v>
                </c:pt>
                <c:pt idx="44">
                  <c:v>3.39E-2</c:v>
                </c:pt>
                <c:pt idx="45">
                  <c:v>3.8100000000000002E-2</c:v>
                </c:pt>
                <c:pt idx="46">
                  <c:v>4.24E-2</c:v>
                </c:pt>
                <c:pt idx="47">
                  <c:v>4.6700000000000005E-2</c:v>
                </c:pt>
                <c:pt idx="48">
                  <c:v>5.0900000000000001E-2</c:v>
                </c:pt>
                <c:pt idx="49">
                  <c:v>5.5200000000000006E-2</c:v>
                </c:pt>
                <c:pt idx="50">
                  <c:v>5.9399999999999994E-2</c:v>
                </c:pt>
                <c:pt idx="51">
                  <c:v>6.3600000000000004E-2</c:v>
                </c:pt>
                <c:pt idx="52">
                  <c:v>6.7900000000000002E-2</c:v>
                </c:pt>
                <c:pt idx="53">
                  <c:v>7.6200000000000004E-2</c:v>
                </c:pt>
                <c:pt idx="54">
                  <c:v>8.4599999999999995E-2</c:v>
                </c:pt>
                <c:pt idx="55">
                  <c:v>9.2800000000000007E-2</c:v>
                </c:pt>
                <c:pt idx="56">
                  <c:v>0.10100000000000001</c:v>
                </c:pt>
                <c:pt idx="57">
                  <c:v>0.10900000000000001</c:v>
                </c:pt>
                <c:pt idx="58">
                  <c:v>0.11699999999999999</c:v>
                </c:pt>
                <c:pt idx="59">
                  <c:v>0.13269999999999998</c:v>
                </c:pt>
                <c:pt idx="60">
                  <c:v>0.14810000000000001</c:v>
                </c:pt>
                <c:pt idx="61">
                  <c:v>0.16309999999999999</c:v>
                </c:pt>
                <c:pt idx="62">
                  <c:v>0.17780000000000001</c:v>
                </c:pt>
                <c:pt idx="63">
                  <c:v>0.19219999999999998</c:v>
                </c:pt>
                <c:pt idx="64">
                  <c:v>0.20630000000000001</c:v>
                </c:pt>
                <c:pt idx="65">
                  <c:v>0.22010000000000002</c:v>
                </c:pt>
                <c:pt idx="66">
                  <c:v>0.23359999999999997</c:v>
                </c:pt>
                <c:pt idx="67">
                  <c:v>0.24689999999999998</c:v>
                </c:pt>
                <c:pt idx="68">
                  <c:v>0.25990000000000002</c:v>
                </c:pt>
                <c:pt idx="69">
                  <c:v>0.27260000000000001</c:v>
                </c:pt>
                <c:pt idx="70">
                  <c:v>0.29749999999999999</c:v>
                </c:pt>
                <c:pt idx="71">
                  <c:v>0.32750000000000001</c:v>
                </c:pt>
                <c:pt idx="72">
                  <c:v>0.35630000000000001</c:v>
                </c:pt>
                <c:pt idx="73">
                  <c:v>0.38419999999999999</c:v>
                </c:pt>
                <c:pt idx="74">
                  <c:v>0.41109999999999997</c:v>
                </c:pt>
                <c:pt idx="75">
                  <c:v>0.43730000000000002</c:v>
                </c:pt>
                <c:pt idx="76">
                  <c:v>0.46279999999999999</c:v>
                </c:pt>
                <c:pt idx="77">
                  <c:v>0.48760000000000003</c:v>
                </c:pt>
                <c:pt idx="78">
                  <c:v>0.51180000000000003</c:v>
                </c:pt>
                <c:pt idx="79">
                  <c:v>0.55879999999999996</c:v>
                </c:pt>
                <c:pt idx="80">
                  <c:v>0.60399999999999998</c:v>
                </c:pt>
                <c:pt idx="81">
                  <c:v>0.64770000000000005</c:v>
                </c:pt>
                <c:pt idx="82">
                  <c:v>0.69000000000000006</c:v>
                </c:pt>
                <c:pt idx="83">
                  <c:v>0.73120000000000007</c:v>
                </c:pt>
                <c:pt idx="84" formatCode="0.00">
                  <c:v>0.77129999999999999</c:v>
                </c:pt>
                <c:pt idx="85" formatCode="0.00">
                  <c:v>0.84849999999999992</c:v>
                </c:pt>
                <c:pt idx="86" formatCode="0.00">
                  <c:v>0.92230000000000012</c:v>
                </c:pt>
                <c:pt idx="87" formatCode="0.00">
                  <c:v>0.99280000000000013</c:v>
                </c:pt>
                <c:pt idx="88" formatCode="0.00">
                  <c:v>1.06</c:v>
                </c:pt>
                <c:pt idx="89" formatCode="0.00">
                  <c:v>1.1299999999999999</c:v>
                </c:pt>
                <c:pt idx="90" formatCode="0.00">
                  <c:v>1.19</c:v>
                </c:pt>
                <c:pt idx="91" formatCode="0.00">
                  <c:v>1.25</c:v>
                </c:pt>
                <c:pt idx="92" formatCode="0.00">
                  <c:v>1.31</c:v>
                </c:pt>
                <c:pt idx="93" formatCode="0.00">
                  <c:v>1.37</c:v>
                </c:pt>
                <c:pt idx="94" formatCode="0.00">
                  <c:v>1.42</c:v>
                </c:pt>
                <c:pt idx="95" formatCode="0.00">
                  <c:v>1.48</c:v>
                </c:pt>
                <c:pt idx="96" formatCode="0.00">
                  <c:v>1.59</c:v>
                </c:pt>
                <c:pt idx="97" formatCode="0.00">
                  <c:v>1.72</c:v>
                </c:pt>
                <c:pt idx="98" formatCode="0.00">
                  <c:v>1.84</c:v>
                </c:pt>
                <c:pt idx="99" formatCode="0.00">
                  <c:v>1.96</c:v>
                </c:pt>
                <c:pt idx="100" formatCode="0.00">
                  <c:v>2.08</c:v>
                </c:pt>
                <c:pt idx="101" formatCode="0.00">
                  <c:v>2.19</c:v>
                </c:pt>
                <c:pt idx="102" formatCode="0.00">
                  <c:v>2.2999999999999998</c:v>
                </c:pt>
                <c:pt idx="103" formatCode="0.00">
                  <c:v>2.41</c:v>
                </c:pt>
                <c:pt idx="104" formatCode="0.00">
                  <c:v>2.52</c:v>
                </c:pt>
                <c:pt idx="105" formatCode="0.00">
                  <c:v>2.73</c:v>
                </c:pt>
                <c:pt idx="106" formatCode="0.00">
                  <c:v>2.95</c:v>
                </c:pt>
                <c:pt idx="107" formatCode="0.00">
                  <c:v>3.16</c:v>
                </c:pt>
                <c:pt idx="108" formatCode="0.00">
                  <c:v>3.37</c:v>
                </c:pt>
                <c:pt idx="109" formatCode="0.00">
                  <c:v>3.58</c:v>
                </c:pt>
                <c:pt idx="110" formatCode="0.00">
                  <c:v>3.79</c:v>
                </c:pt>
                <c:pt idx="111" formatCode="0.00">
                  <c:v>4.22</c:v>
                </c:pt>
                <c:pt idx="112" formatCode="0.00">
                  <c:v>4.6500000000000004</c:v>
                </c:pt>
                <c:pt idx="113" formatCode="0.00">
                  <c:v>5.0999999999999996</c:v>
                </c:pt>
                <c:pt idx="114" formatCode="0.00">
                  <c:v>5.56</c:v>
                </c:pt>
                <c:pt idx="115" formatCode="0.00">
                  <c:v>6.04</c:v>
                </c:pt>
                <c:pt idx="116" formatCode="0.00">
                  <c:v>6.53</c:v>
                </c:pt>
                <c:pt idx="117" formatCode="0.00">
                  <c:v>7.03</c:v>
                </c:pt>
                <c:pt idx="118" formatCode="0.00">
                  <c:v>7.54</c:v>
                </c:pt>
                <c:pt idx="119" formatCode="0.00">
                  <c:v>8.07</c:v>
                </c:pt>
                <c:pt idx="120" formatCode="0.00">
                  <c:v>8.6199999999999992</c:v>
                </c:pt>
                <c:pt idx="121" formatCode="0.00">
                  <c:v>9.18</c:v>
                </c:pt>
                <c:pt idx="122" formatCode="0.00">
                  <c:v>10.34</c:v>
                </c:pt>
                <c:pt idx="123" formatCode="0.00">
                  <c:v>11.87</c:v>
                </c:pt>
                <c:pt idx="124" formatCode="0.00">
                  <c:v>13.5</c:v>
                </c:pt>
                <c:pt idx="125" formatCode="0.00">
                  <c:v>15.23</c:v>
                </c:pt>
                <c:pt idx="126" formatCode="0.00">
                  <c:v>17.04</c:v>
                </c:pt>
                <c:pt idx="127" formatCode="0.00">
                  <c:v>18.95</c:v>
                </c:pt>
                <c:pt idx="128" formatCode="0.00">
                  <c:v>20.96</c:v>
                </c:pt>
                <c:pt idx="129" formatCode="0.00">
                  <c:v>23.06</c:v>
                </c:pt>
                <c:pt idx="130" formatCode="0.00">
                  <c:v>25.26</c:v>
                </c:pt>
                <c:pt idx="131" formatCode="0.00">
                  <c:v>29.94</c:v>
                </c:pt>
                <c:pt idx="132" formatCode="0.00">
                  <c:v>35</c:v>
                </c:pt>
                <c:pt idx="133" formatCode="0.00">
                  <c:v>40.43</c:v>
                </c:pt>
                <c:pt idx="134" formatCode="0.00">
                  <c:v>46.24</c:v>
                </c:pt>
                <c:pt idx="135" formatCode="0.00">
                  <c:v>52.43</c:v>
                </c:pt>
                <c:pt idx="136" formatCode="0.00">
                  <c:v>58.98</c:v>
                </c:pt>
                <c:pt idx="137" formatCode="0.00">
                  <c:v>73.16</c:v>
                </c:pt>
                <c:pt idx="138" formatCode="0.00">
                  <c:v>88.67</c:v>
                </c:pt>
                <c:pt idx="139" formatCode="0.00">
                  <c:v>105.42</c:v>
                </c:pt>
                <c:pt idx="140" formatCode="0.00">
                  <c:v>123.53</c:v>
                </c:pt>
                <c:pt idx="141" formatCode="0.00">
                  <c:v>142.97999999999999</c:v>
                </c:pt>
                <c:pt idx="142" formatCode="0.00">
                  <c:v>163.74</c:v>
                </c:pt>
                <c:pt idx="143" formatCode="0.00">
                  <c:v>185.81</c:v>
                </c:pt>
                <c:pt idx="144" formatCode="0.00">
                  <c:v>209.16</c:v>
                </c:pt>
                <c:pt idx="145" formatCode="0.00">
                  <c:v>233.78</c:v>
                </c:pt>
                <c:pt idx="146" formatCode="0.00">
                  <c:v>259.66000000000003</c:v>
                </c:pt>
                <c:pt idx="147" formatCode="0.00">
                  <c:v>286.77</c:v>
                </c:pt>
                <c:pt idx="148" formatCode="0.00">
                  <c:v>344.65</c:v>
                </c:pt>
                <c:pt idx="149" formatCode="0.00">
                  <c:v>423.76</c:v>
                </c:pt>
                <c:pt idx="150" formatCode="0.00">
                  <c:v>510.28</c:v>
                </c:pt>
                <c:pt idx="151" formatCode="0.00">
                  <c:v>604.09</c:v>
                </c:pt>
                <c:pt idx="152" formatCode="0.00">
                  <c:v>705.07</c:v>
                </c:pt>
                <c:pt idx="153" formatCode="0.00">
                  <c:v>813.12</c:v>
                </c:pt>
                <c:pt idx="154" formatCode="0.00">
                  <c:v>928.15</c:v>
                </c:pt>
                <c:pt idx="155" formatCode="0.00">
                  <c:v>1050</c:v>
                </c:pt>
                <c:pt idx="156" formatCode="0.00">
                  <c:v>1180</c:v>
                </c:pt>
                <c:pt idx="157" formatCode="0.00">
                  <c:v>1460</c:v>
                </c:pt>
                <c:pt idx="158" formatCode="0.00">
                  <c:v>1760</c:v>
                </c:pt>
                <c:pt idx="159" formatCode="0.00">
                  <c:v>2090</c:v>
                </c:pt>
                <c:pt idx="160" formatCode="0.00">
                  <c:v>2450</c:v>
                </c:pt>
                <c:pt idx="161" formatCode="0.00">
                  <c:v>2830</c:v>
                </c:pt>
                <c:pt idx="162" formatCode="0.00">
                  <c:v>3230</c:v>
                </c:pt>
                <c:pt idx="163" formatCode="0.00">
                  <c:v>4120</c:v>
                </c:pt>
                <c:pt idx="164" formatCode="0.00">
                  <c:v>5090</c:v>
                </c:pt>
                <c:pt idx="165" formatCode="0.00">
                  <c:v>6170</c:v>
                </c:pt>
                <c:pt idx="166" formatCode="0.0">
                  <c:v>7330</c:v>
                </c:pt>
                <c:pt idx="167" formatCode="0.0">
                  <c:v>8590</c:v>
                </c:pt>
                <c:pt idx="168" formatCode="0.0">
                  <c:v>9930</c:v>
                </c:pt>
                <c:pt idx="169" formatCode="0.0">
                  <c:v>11360</c:v>
                </c:pt>
                <c:pt idx="170" formatCode="0.0">
                  <c:v>12880</c:v>
                </c:pt>
                <c:pt idx="171" formatCode="0.0">
                  <c:v>14480</c:v>
                </c:pt>
                <c:pt idx="172" formatCode="0.0">
                  <c:v>16170.000000000002</c:v>
                </c:pt>
                <c:pt idx="173" formatCode="0.0">
                  <c:v>17930</c:v>
                </c:pt>
                <c:pt idx="174" formatCode="0.0">
                  <c:v>21700</c:v>
                </c:pt>
                <c:pt idx="175" formatCode="0.0">
                  <c:v>26860</c:v>
                </c:pt>
                <c:pt idx="176" formatCode="0.0">
                  <c:v>32490.000000000004</c:v>
                </c:pt>
                <c:pt idx="177" formatCode="0.0">
                  <c:v>38580</c:v>
                </c:pt>
                <c:pt idx="178" formatCode="0.0">
                  <c:v>45120</c:v>
                </c:pt>
                <c:pt idx="179" formatCode="0.0">
                  <c:v>52100</c:v>
                </c:pt>
                <c:pt idx="180" formatCode="0.0">
                  <c:v>59510</c:v>
                </c:pt>
                <c:pt idx="181" formatCode="0.0">
                  <c:v>67330</c:v>
                </c:pt>
                <c:pt idx="182" formatCode="0.0">
                  <c:v>75550</c:v>
                </c:pt>
                <c:pt idx="183" formatCode="0.0">
                  <c:v>93160</c:v>
                </c:pt>
                <c:pt idx="184" formatCode="0.0">
                  <c:v>112270</c:v>
                </c:pt>
                <c:pt idx="185" formatCode="0.0">
                  <c:v>132820</c:v>
                </c:pt>
                <c:pt idx="186" formatCode="0.0">
                  <c:v>154740</c:v>
                </c:pt>
                <c:pt idx="187" formatCode="0.0">
                  <c:v>177970</c:v>
                </c:pt>
                <c:pt idx="188" formatCode="0.0">
                  <c:v>202460</c:v>
                </c:pt>
                <c:pt idx="189" formatCode="0.0">
                  <c:v>254960</c:v>
                </c:pt>
                <c:pt idx="190" formatCode="0.0">
                  <c:v>311930</c:v>
                </c:pt>
                <c:pt idx="191" formatCode="0.0">
                  <c:v>373010</c:v>
                </c:pt>
                <c:pt idx="192" formatCode="0">
                  <c:v>437910</c:v>
                </c:pt>
                <c:pt idx="193" formatCode="0">
                  <c:v>506350</c:v>
                </c:pt>
                <c:pt idx="194" formatCode="0">
                  <c:v>578070</c:v>
                </c:pt>
                <c:pt idx="195" formatCode="0">
                  <c:v>652870</c:v>
                </c:pt>
                <c:pt idx="196" formatCode="0">
                  <c:v>730510</c:v>
                </c:pt>
                <c:pt idx="197" formatCode="0">
                  <c:v>810830</c:v>
                </c:pt>
                <c:pt idx="198" formatCode="0">
                  <c:v>893640</c:v>
                </c:pt>
                <c:pt idx="199" formatCode="0">
                  <c:v>978780</c:v>
                </c:pt>
                <c:pt idx="200" formatCode="0">
                  <c:v>1160000</c:v>
                </c:pt>
                <c:pt idx="201" formatCode="0">
                  <c:v>1390000</c:v>
                </c:pt>
                <c:pt idx="202" formatCode="0">
                  <c:v>1630000</c:v>
                </c:pt>
                <c:pt idx="203" formatCode="0">
                  <c:v>1880000</c:v>
                </c:pt>
                <c:pt idx="204" formatCode="0">
                  <c:v>2140000</c:v>
                </c:pt>
                <c:pt idx="205" formatCode="0">
                  <c:v>2400000</c:v>
                </c:pt>
                <c:pt idx="206" formatCode="0">
                  <c:v>2670000</c:v>
                </c:pt>
                <c:pt idx="207" formatCode="0">
                  <c:v>2950000</c:v>
                </c:pt>
                <c:pt idx="208" formatCode="0">
                  <c:v>3230000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srim4He_EJ212!$D$20:$D$228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srim4He_EJ212!$M$20:$M$228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2.7000000000000001E-3</c:v>
                </c:pt>
                <c:pt idx="19">
                  <c:v>3.0000000000000001E-3</c:v>
                </c:pt>
                <c:pt idx="20">
                  <c:v>3.2000000000000002E-3</c:v>
                </c:pt>
                <c:pt idx="21">
                  <c:v>3.5000000000000005E-3</c:v>
                </c:pt>
                <c:pt idx="22">
                  <c:v>3.6999999999999997E-3</c:v>
                </c:pt>
                <c:pt idx="23">
                  <c:v>3.8999999999999998E-3</c:v>
                </c:pt>
                <c:pt idx="24">
                  <c:v>4.1000000000000003E-3</c:v>
                </c:pt>
                <c:pt idx="25">
                  <c:v>4.3999999999999994E-3</c:v>
                </c:pt>
                <c:pt idx="26">
                  <c:v>4.5999999999999999E-3</c:v>
                </c:pt>
                <c:pt idx="27">
                  <c:v>5.0000000000000001E-3</c:v>
                </c:pt>
                <c:pt idx="28">
                  <c:v>5.4000000000000003E-3</c:v>
                </c:pt>
                <c:pt idx="29">
                  <c:v>5.8999999999999999E-3</c:v>
                </c:pt>
                <c:pt idx="30">
                  <c:v>6.3E-3</c:v>
                </c:pt>
                <c:pt idx="31">
                  <c:v>6.7000000000000002E-3</c:v>
                </c:pt>
                <c:pt idx="32">
                  <c:v>7.0999999999999995E-3</c:v>
                </c:pt>
                <c:pt idx="33">
                  <c:v>7.9000000000000008E-3</c:v>
                </c:pt>
                <c:pt idx="34">
                  <c:v>8.6999999999999994E-3</c:v>
                </c:pt>
                <c:pt idx="35">
                  <c:v>9.4999999999999998E-3</c:v>
                </c:pt>
                <c:pt idx="36">
                  <c:v>1.0199999999999999E-2</c:v>
                </c:pt>
                <c:pt idx="37">
                  <c:v>1.0999999999999999E-2</c:v>
                </c:pt>
                <c:pt idx="38">
                  <c:v>1.17E-2</c:v>
                </c:pt>
                <c:pt idx="39">
                  <c:v>1.2500000000000001E-2</c:v>
                </c:pt>
                <c:pt idx="40">
                  <c:v>1.32E-2</c:v>
                </c:pt>
                <c:pt idx="41">
                  <c:v>1.3900000000000001E-2</c:v>
                </c:pt>
                <c:pt idx="42">
                  <c:v>1.4599999999999998E-2</c:v>
                </c:pt>
                <c:pt idx="43">
                  <c:v>1.5299999999999999E-2</c:v>
                </c:pt>
                <c:pt idx="44">
                  <c:v>1.66E-2</c:v>
                </c:pt>
                <c:pt idx="45">
                  <c:v>1.8200000000000001E-2</c:v>
                </c:pt>
                <c:pt idx="46">
                  <c:v>1.9800000000000002E-2</c:v>
                </c:pt>
                <c:pt idx="47">
                  <c:v>2.1299999999999999E-2</c:v>
                </c:pt>
                <c:pt idx="48">
                  <c:v>2.2700000000000001E-2</c:v>
                </c:pt>
                <c:pt idx="49">
                  <c:v>2.41E-2</c:v>
                </c:pt>
                <c:pt idx="50">
                  <c:v>2.5500000000000002E-2</c:v>
                </c:pt>
                <c:pt idx="51">
                  <c:v>2.6800000000000001E-2</c:v>
                </c:pt>
                <c:pt idx="52">
                  <c:v>2.8100000000000003E-2</c:v>
                </c:pt>
                <c:pt idx="53">
                  <c:v>3.0499999999999999E-2</c:v>
                </c:pt>
                <c:pt idx="54">
                  <c:v>3.2800000000000003E-2</c:v>
                </c:pt>
                <c:pt idx="55">
                  <c:v>3.49E-2</c:v>
                </c:pt>
                <c:pt idx="56">
                  <c:v>3.6999999999999998E-2</c:v>
                </c:pt>
                <c:pt idx="57">
                  <c:v>3.8900000000000004E-2</c:v>
                </c:pt>
                <c:pt idx="58">
                  <c:v>4.07E-2</c:v>
                </c:pt>
                <c:pt idx="59">
                  <c:v>4.4200000000000003E-2</c:v>
                </c:pt>
                <c:pt idx="60">
                  <c:v>4.7199999999999999E-2</c:v>
                </c:pt>
                <c:pt idx="61">
                  <c:v>5.0099999999999999E-2</c:v>
                </c:pt>
                <c:pt idx="62">
                  <c:v>5.2700000000000004E-2</c:v>
                </c:pt>
                <c:pt idx="63">
                  <c:v>5.5100000000000003E-2</c:v>
                </c:pt>
                <c:pt idx="64">
                  <c:v>5.7299999999999997E-2</c:v>
                </c:pt>
                <c:pt idx="65">
                  <c:v>5.9299999999999999E-2</c:v>
                </c:pt>
                <c:pt idx="66">
                  <c:v>6.1199999999999997E-2</c:v>
                </c:pt>
                <c:pt idx="67">
                  <c:v>6.3E-2</c:v>
                </c:pt>
                <c:pt idx="68">
                  <c:v>6.4700000000000008E-2</c:v>
                </c:pt>
                <c:pt idx="69">
                  <c:v>6.6299999999999998E-2</c:v>
                </c:pt>
                <c:pt idx="70">
                  <c:v>6.9199999999999998E-2</c:v>
                </c:pt>
                <c:pt idx="71">
                  <c:v>7.2499999999999995E-2</c:v>
                </c:pt>
                <c:pt idx="72">
                  <c:v>7.5300000000000006E-2</c:v>
                </c:pt>
                <c:pt idx="73">
                  <c:v>7.7899999999999997E-2</c:v>
                </c:pt>
                <c:pt idx="74">
                  <c:v>8.0200000000000007E-2</c:v>
                </c:pt>
                <c:pt idx="75">
                  <c:v>8.2299999999999998E-2</c:v>
                </c:pt>
                <c:pt idx="76">
                  <c:v>8.4099999999999994E-2</c:v>
                </c:pt>
                <c:pt idx="77">
                  <c:v>8.5900000000000004E-2</c:v>
                </c:pt>
                <c:pt idx="78">
                  <c:v>8.7499999999999994E-2</c:v>
                </c:pt>
                <c:pt idx="79">
                  <c:v>9.0499999999999997E-2</c:v>
                </c:pt>
                <c:pt idx="80">
                  <c:v>9.3100000000000002E-2</c:v>
                </c:pt>
                <c:pt idx="81">
                  <c:v>9.5500000000000002E-2</c:v>
                </c:pt>
                <c:pt idx="82">
                  <c:v>9.7599999999999992E-2</c:v>
                </c:pt>
                <c:pt idx="83">
                  <c:v>9.9500000000000005E-2</c:v>
                </c:pt>
                <c:pt idx="84">
                  <c:v>0.1012</c:v>
                </c:pt>
                <c:pt idx="85">
                  <c:v>0.1045</c:v>
                </c:pt>
                <c:pt idx="86">
                  <c:v>0.10740000000000001</c:v>
                </c:pt>
                <c:pt idx="87">
                  <c:v>0.10980000000000001</c:v>
                </c:pt>
                <c:pt idx="88">
                  <c:v>0.11200000000000002</c:v>
                </c:pt>
                <c:pt idx="89">
                  <c:v>0.11399999999999999</c:v>
                </c:pt>
                <c:pt idx="90">
                  <c:v>0.1157</c:v>
                </c:pt>
                <c:pt idx="91">
                  <c:v>0.1173</c:v>
                </c:pt>
                <c:pt idx="92">
                  <c:v>0.11879999999999999</c:v>
                </c:pt>
                <c:pt idx="93">
                  <c:v>0.12010000000000001</c:v>
                </c:pt>
                <c:pt idx="94">
                  <c:v>0.12139999999999999</c:v>
                </c:pt>
                <c:pt idx="95">
                  <c:v>0.12250000000000001</c:v>
                </c:pt>
                <c:pt idx="96">
                  <c:v>0.12509999999999999</c:v>
                </c:pt>
                <c:pt idx="97">
                  <c:v>0.12809999999999999</c:v>
                </c:pt>
                <c:pt idx="98">
                  <c:v>0.1308</c:v>
                </c:pt>
                <c:pt idx="99">
                  <c:v>0.13320000000000001</c:v>
                </c:pt>
                <c:pt idx="100">
                  <c:v>0.13540000000000002</c:v>
                </c:pt>
                <c:pt idx="101">
                  <c:v>0.13750000000000001</c:v>
                </c:pt>
                <c:pt idx="102">
                  <c:v>0.1394</c:v>
                </c:pt>
                <c:pt idx="103">
                  <c:v>0.1411</c:v>
                </c:pt>
                <c:pt idx="104">
                  <c:v>0.14279999999999998</c:v>
                </c:pt>
                <c:pt idx="105">
                  <c:v>0.14760000000000001</c:v>
                </c:pt>
                <c:pt idx="106">
                  <c:v>0.15189999999999998</c:v>
                </c:pt>
                <c:pt idx="107">
                  <c:v>0.15609999999999999</c:v>
                </c:pt>
                <c:pt idx="108">
                  <c:v>0.16009999999999999</c:v>
                </c:pt>
                <c:pt idx="109">
                  <c:v>0.16389999999999999</c:v>
                </c:pt>
                <c:pt idx="110">
                  <c:v>0.16770000000000002</c:v>
                </c:pt>
                <c:pt idx="111">
                  <c:v>0.1802</c:v>
                </c:pt>
                <c:pt idx="112">
                  <c:v>0.19239999999999999</c:v>
                </c:pt>
                <c:pt idx="113">
                  <c:v>0.20430000000000001</c:v>
                </c:pt>
                <c:pt idx="114">
                  <c:v>0.21600000000000003</c:v>
                </c:pt>
                <c:pt idx="115">
                  <c:v>0.2278</c:v>
                </c:pt>
                <c:pt idx="116">
                  <c:v>0.23959999999999998</c:v>
                </c:pt>
                <c:pt idx="117">
                  <c:v>0.2515</c:v>
                </c:pt>
                <c:pt idx="118">
                  <c:v>0.26339999999999997</c:v>
                </c:pt>
                <c:pt idx="119">
                  <c:v>0.27539999999999998</c:v>
                </c:pt>
                <c:pt idx="120">
                  <c:v>0.28759999999999997</c:v>
                </c:pt>
                <c:pt idx="121">
                  <c:v>0.29980000000000001</c:v>
                </c:pt>
                <c:pt idx="122">
                  <c:v>0.34489999999999998</c:v>
                </c:pt>
                <c:pt idx="123">
                  <c:v>0.41100000000000003</c:v>
                </c:pt>
                <c:pt idx="124">
                  <c:v>0.47439999999999999</c:v>
                </c:pt>
                <c:pt idx="125">
                  <c:v>0.53669999999999995</c:v>
                </c:pt>
                <c:pt idx="126">
                  <c:v>0.59840000000000004</c:v>
                </c:pt>
                <c:pt idx="127">
                  <c:v>0.66010000000000002</c:v>
                </c:pt>
                <c:pt idx="128">
                  <c:v>0.72220000000000006</c:v>
                </c:pt>
                <c:pt idx="129">
                  <c:v>0.78459999999999996</c:v>
                </c:pt>
                <c:pt idx="130">
                  <c:v>0.84770000000000001</c:v>
                </c:pt>
                <c:pt idx="131">
                  <c:v>1.08</c:v>
                </c:pt>
                <c:pt idx="132">
                  <c:v>1.3</c:v>
                </c:pt>
                <c:pt idx="133">
                  <c:v>1.52</c:v>
                </c:pt>
                <c:pt idx="134">
                  <c:v>1.74</c:v>
                </c:pt>
                <c:pt idx="135">
                  <c:v>1.95</c:v>
                </c:pt>
                <c:pt idx="136">
                  <c:v>2.17</c:v>
                </c:pt>
                <c:pt idx="137">
                  <c:v>2.97</c:v>
                </c:pt>
                <c:pt idx="138" formatCode="0.00">
                  <c:v>3.71</c:v>
                </c:pt>
                <c:pt idx="139" formatCode="0.00">
                  <c:v>4.42</c:v>
                </c:pt>
                <c:pt idx="140" formatCode="0.00">
                  <c:v>5.12</c:v>
                </c:pt>
                <c:pt idx="141" formatCode="0.00">
                  <c:v>5.83</c:v>
                </c:pt>
                <c:pt idx="142" formatCode="0.00">
                  <c:v>6.55</c:v>
                </c:pt>
                <c:pt idx="143" formatCode="0.00">
                  <c:v>7.28</c:v>
                </c:pt>
                <c:pt idx="144" formatCode="0.00">
                  <c:v>8.01</c:v>
                </c:pt>
                <c:pt idx="145" formatCode="0.00">
                  <c:v>8.76</c:v>
                </c:pt>
                <c:pt idx="146" formatCode="0.00">
                  <c:v>9.52</c:v>
                </c:pt>
                <c:pt idx="147" formatCode="0.00">
                  <c:v>10.29</c:v>
                </c:pt>
                <c:pt idx="148" formatCode="0.00">
                  <c:v>13.2</c:v>
                </c:pt>
                <c:pt idx="149" formatCode="0.00">
                  <c:v>17.37</c:v>
                </c:pt>
                <c:pt idx="150" formatCode="0.00">
                  <c:v>21.31</c:v>
                </c:pt>
                <c:pt idx="151" formatCode="0.00">
                  <c:v>25.18</c:v>
                </c:pt>
                <c:pt idx="152" formatCode="0.00">
                  <c:v>29.02</c:v>
                </c:pt>
                <c:pt idx="153" formatCode="0.00">
                  <c:v>32.880000000000003</c:v>
                </c:pt>
                <c:pt idx="154" formatCode="0.00">
                  <c:v>36.78</c:v>
                </c:pt>
                <c:pt idx="155" formatCode="0.00">
                  <c:v>40.71</c:v>
                </c:pt>
                <c:pt idx="156" formatCode="0.00">
                  <c:v>44.7</c:v>
                </c:pt>
                <c:pt idx="157" formatCode="0.00">
                  <c:v>59.67</c:v>
                </c:pt>
                <c:pt idx="158" formatCode="0.00">
                  <c:v>73.75</c:v>
                </c:pt>
                <c:pt idx="159" formatCode="0.00">
                  <c:v>87.49</c:v>
                </c:pt>
                <c:pt idx="160" formatCode="0.00">
                  <c:v>101.14</c:v>
                </c:pt>
                <c:pt idx="161" formatCode="0.00">
                  <c:v>114.84</c:v>
                </c:pt>
                <c:pt idx="162" formatCode="0.00">
                  <c:v>128.63999999999999</c:v>
                </c:pt>
                <c:pt idx="163" formatCode="0.00">
                  <c:v>179.86</c:v>
                </c:pt>
                <c:pt idx="164" formatCode="0.00">
                  <c:v>227.58</c:v>
                </c:pt>
                <c:pt idx="165" formatCode="0.00">
                  <c:v>274.14999999999998</c:v>
                </c:pt>
                <c:pt idx="166" formatCode="0.00">
                  <c:v>320.52</c:v>
                </c:pt>
                <c:pt idx="167" formatCode="0.00">
                  <c:v>367.12</c:v>
                </c:pt>
                <c:pt idx="168" formatCode="0.00">
                  <c:v>414.18</c:v>
                </c:pt>
                <c:pt idx="169" formatCode="0.00">
                  <c:v>461.82</c:v>
                </c:pt>
                <c:pt idx="170" formatCode="0.00">
                  <c:v>510.1</c:v>
                </c:pt>
                <c:pt idx="171" formatCode="0.00">
                  <c:v>559.07000000000005</c:v>
                </c:pt>
                <c:pt idx="172" formatCode="0.00">
                  <c:v>608.72</c:v>
                </c:pt>
                <c:pt idx="173" formatCode="0.00">
                  <c:v>659.07</c:v>
                </c:pt>
                <c:pt idx="174" formatCode="0.00">
                  <c:v>849.94</c:v>
                </c:pt>
                <c:pt idx="175" formatCode="0.00">
                  <c:v>1120</c:v>
                </c:pt>
                <c:pt idx="176" formatCode="0.00">
                  <c:v>1380</c:v>
                </c:pt>
                <c:pt idx="177" formatCode="0.00">
                  <c:v>1630</c:v>
                </c:pt>
                <c:pt idx="178" formatCode="0.00">
                  <c:v>1880</c:v>
                </c:pt>
                <c:pt idx="179" formatCode="0.00">
                  <c:v>2120</c:v>
                </c:pt>
                <c:pt idx="180" formatCode="0.00">
                  <c:v>2370</c:v>
                </c:pt>
                <c:pt idx="181" formatCode="0.00">
                  <c:v>2620</c:v>
                </c:pt>
                <c:pt idx="182" formatCode="0.00">
                  <c:v>2870</c:v>
                </c:pt>
                <c:pt idx="183" formatCode="0.00">
                  <c:v>3810</c:v>
                </c:pt>
                <c:pt idx="184" formatCode="0.00">
                  <c:v>4680</c:v>
                </c:pt>
                <c:pt idx="185" formatCode="0.00">
                  <c:v>5520</c:v>
                </c:pt>
                <c:pt idx="186" formatCode="0.00">
                  <c:v>6340</c:v>
                </c:pt>
                <c:pt idx="187" formatCode="0.00">
                  <c:v>7150</c:v>
                </c:pt>
                <c:pt idx="188" formatCode="0.00">
                  <c:v>7950</c:v>
                </c:pt>
                <c:pt idx="189" formatCode="0.0">
                  <c:v>10900</c:v>
                </c:pt>
                <c:pt idx="190" formatCode="0.0">
                  <c:v>13570</c:v>
                </c:pt>
                <c:pt idx="191" formatCode="0.0">
                  <c:v>16110</c:v>
                </c:pt>
                <c:pt idx="192" formatCode="0.0">
                  <c:v>18560</c:v>
                </c:pt>
                <c:pt idx="193" formatCode="0.0">
                  <c:v>20960</c:v>
                </c:pt>
                <c:pt idx="194" formatCode="0.0">
                  <c:v>23310</c:v>
                </c:pt>
                <c:pt idx="195" formatCode="0.0">
                  <c:v>25620</c:v>
                </c:pt>
                <c:pt idx="196" formatCode="0.0">
                  <c:v>27900</c:v>
                </c:pt>
                <c:pt idx="197" formatCode="0.0">
                  <c:v>30150</c:v>
                </c:pt>
                <c:pt idx="198" formatCode="0.0">
                  <c:v>32369.999999999996</c:v>
                </c:pt>
                <c:pt idx="199" formatCode="0.0">
                  <c:v>34560</c:v>
                </c:pt>
                <c:pt idx="200" formatCode="0.0">
                  <c:v>42700</c:v>
                </c:pt>
                <c:pt idx="201" formatCode="0.0">
                  <c:v>53860</c:v>
                </c:pt>
                <c:pt idx="202" formatCode="0.0">
                  <c:v>63860</c:v>
                </c:pt>
                <c:pt idx="203" formatCode="0.0">
                  <c:v>73110</c:v>
                </c:pt>
                <c:pt idx="204" formatCode="0.0">
                  <c:v>81800</c:v>
                </c:pt>
                <c:pt idx="205" formatCode="0.0">
                  <c:v>90040</c:v>
                </c:pt>
                <c:pt idx="206" formatCode="0.0">
                  <c:v>97920</c:v>
                </c:pt>
                <c:pt idx="207" formatCode="0.0">
                  <c:v>105480</c:v>
                </c:pt>
                <c:pt idx="208" formatCode="0.0">
                  <c:v>112760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srim4He_EJ212!$D$20:$D$228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srim4He_EJ212!$P$20:$P$228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2.1999999999999997E-3</c:v>
                </c:pt>
                <c:pt idx="20">
                  <c:v>2.4000000000000002E-3</c:v>
                </c:pt>
                <c:pt idx="21">
                  <c:v>2.5999999999999999E-3</c:v>
                </c:pt>
                <c:pt idx="22">
                  <c:v>2.7000000000000001E-3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3.6999999999999997E-3</c:v>
                </c:pt>
                <c:pt idx="28">
                  <c:v>4.0000000000000001E-3</c:v>
                </c:pt>
                <c:pt idx="29">
                  <c:v>4.3999999999999994E-3</c:v>
                </c:pt>
                <c:pt idx="30">
                  <c:v>4.7000000000000002E-3</c:v>
                </c:pt>
                <c:pt idx="31">
                  <c:v>5.0000000000000001E-3</c:v>
                </c:pt>
                <c:pt idx="32">
                  <c:v>5.3E-3</c:v>
                </c:pt>
                <c:pt idx="33">
                  <c:v>5.8999999999999999E-3</c:v>
                </c:pt>
                <c:pt idx="34">
                  <c:v>6.5000000000000006E-3</c:v>
                </c:pt>
                <c:pt idx="35">
                  <c:v>7.0999999999999995E-3</c:v>
                </c:pt>
                <c:pt idx="36">
                  <c:v>7.7000000000000002E-3</c:v>
                </c:pt>
                <c:pt idx="37">
                  <c:v>8.3000000000000001E-3</c:v>
                </c:pt>
                <c:pt idx="38">
                  <c:v>8.7999999999999988E-3</c:v>
                </c:pt>
                <c:pt idx="39">
                  <c:v>9.4000000000000004E-3</c:v>
                </c:pt>
                <c:pt idx="40">
                  <c:v>0.01</c:v>
                </c:pt>
                <c:pt idx="41">
                  <c:v>1.0499999999999999E-2</c:v>
                </c:pt>
                <c:pt idx="42">
                  <c:v>1.11E-2</c:v>
                </c:pt>
                <c:pt idx="43">
                  <c:v>1.1600000000000001E-2</c:v>
                </c:pt>
                <c:pt idx="44">
                  <c:v>1.2699999999999999E-2</c:v>
                </c:pt>
                <c:pt idx="45">
                  <c:v>1.4099999999999998E-2</c:v>
                </c:pt>
                <c:pt idx="46">
                  <c:v>1.54E-2</c:v>
                </c:pt>
                <c:pt idx="47">
                  <c:v>1.67E-2</c:v>
                </c:pt>
                <c:pt idx="48">
                  <c:v>1.7999999999999999E-2</c:v>
                </c:pt>
                <c:pt idx="49">
                  <c:v>1.9200000000000002E-2</c:v>
                </c:pt>
                <c:pt idx="50">
                  <c:v>2.0499999999999997E-2</c:v>
                </c:pt>
                <c:pt idx="51">
                  <c:v>2.1700000000000001E-2</c:v>
                </c:pt>
                <c:pt idx="52">
                  <c:v>2.29E-2</c:v>
                </c:pt>
                <c:pt idx="53">
                  <c:v>2.52E-2</c:v>
                </c:pt>
                <c:pt idx="54">
                  <c:v>2.7400000000000001E-2</c:v>
                </c:pt>
                <c:pt idx="55">
                  <c:v>2.9499999999999998E-2</c:v>
                </c:pt>
                <c:pt idx="56">
                  <c:v>3.1600000000000003E-2</c:v>
                </c:pt>
                <c:pt idx="57">
                  <c:v>3.3600000000000005E-2</c:v>
                </c:pt>
                <c:pt idx="58">
                  <c:v>3.5499999999999997E-2</c:v>
                </c:pt>
                <c:pt idx="59">
                  <c:v>3.9199999999999999E-2</c:v>
                </c:pt>
                <c:pt idx="60">
                  <c:v>4.2599999999999999E-2</c:v>
                </c:pt>
                <c:pt idx="61">
                  <c:v>4.5900000000000003E-2</c:v>
                </c:pt>
                <c:pt idx="62">
                  <c:v>4.8899999999999999E-2</c:v>
                </c:pt>
                <c:pt idx="63">
                  <c:v>5.1799999999999999E-2</c:v>
                </c:pt>
                <c:pt idx="64">
                  <c:v>5.4500000000000007E-2</c:v>
                </c:pt>
                <c:pt idx="65">
                  <c:v>5.7099999999999998E-2</c:v>
                </c:pt>
                <c:pt idx="66">
                  <c:v>5.9499999999999997E-2</c:v>
                </c:pt>
                <c:pt idx="67">
                  <c:v>6.1800000000000001E-2</c:v>
                </c:pt>
                <c:pt idx="68">
                  <c:v>6.4100000000000004E-2</c:v>
                </c:pt>
                <c:pt idx="69">
                  <c:v>6.6200000000000009E-2</c:v>
                </c:pt>
                <c:pt idx="70">
                  <c:v>7.0199999999999999E-2</c:v>
                </c:pt>
                <c:pt idx="71">
                  <c:v>7.4700000000000003E-2</c:v>
                </c:pt>
                <c:pt idx="72">
                  <c:v>7.8800000000000009E-2</c:v>
                </c:pt>
                <c:pt idx="73">
                  <c:v>8.2599999999999993E-2</c:v>
                </c:pt>
                <c:pt idx="74">
                  <c:v>8.6099999999999996E-2</c:v>
                </c:pt>
                <c:pt idx="75">
                  <c:v>8.9300000000000004E-2</c:v>
                </c:pt>
                <c:pt idx="76">
                  <c:v>9.2300000000000007E-2</c:v>
                </c:pt>
                <c:pt idx="77">
                  <c:v>9.509999999999999E-2</c:v>
                </c:pt>
                <c:pt idx="78">
                  <c:v>9.7799999999999998E-2</c:v>
                </c:pt>
                <c:pt idx="79">
                  <c:v>0.1026</c:v>
                </c:pt>
                <c:pt idx="80">
                  <c:v>0.10700000000000001</c:v>
                </c:pt>
                <c:pt idx="81">
                  <c:v>0.11100000000000002</c:v>
                </c:pt>
                <c:pt idx="82">
                  <c:v>0.11459999999999999</c:v>
                </c:pt>
                <c:pt idx="83">
                  <c:v>0.11799999999999999</c:v>
                </c:pt>
                <c:pt idx="84">
                  <c:v>0.1212</c:v>
                </c:pt>
                <c:pt idx="85">
                  <c:v>0.1268</c:v>
                </c:pt>
                <c:pt idx="86">
                  <c:v>0.1318</c:v>
                </c:pt>
                <c:pt idx="87">
                  <c:v>0.1363</c:v>
                </c:pt>
                <c:pt idx="88">
                  <c:v>0.14030000000000001</c:v>
                </c:pt>
                <c:pt idx="89">
                  <c:v>0.14399999999999999</c:v>
                </c:pt>
                <c:pt idx="90">
                  <c:v>0.14730000000000001</c:v>
                </c:pt>
                <c:pt idx="91">
                  <c:v>0.15040000000000001</c:v>
                </c:pt>
                <c:pt idx="92">
                  <c:v>0.1532</c:v>
                </c:pt>
                <c:pt idx="93">
                  <c:v>0.15589999999999998</c:v>
                </c:pt>
                <c:pt idx="94">
                  <c:v>0.15840000000000001</c:v>
                </c:pt>
                <c:pt idx="95">
                  <c:v>0.16070000000000001</c:v>
                </c:pt>
                <c:pt idx="96">
                  <c:v>0.16499999999999998</c:v>
                </c:pt>
                <c:pt idx="97">
                  <c:v>0.16970000000000002</c:v>
                </c:pt>
                <c:pt idx="98">
                  <c:v>0.17399999999999999</c:v>
                </c:pt>
                <c:pt idx="99">
                  <c:v>0.17780000000000001</c:v>
                </c:pt>
                <c:pt idx="100">
                  <c:v>0.18129999999999999</c:v>
                </c:pt>
                <c:pt idx="101">
                  <c:v>0.1845</c:v>
                </c:pt>
                <c:pt idx="102">
                  <c:v>0.1875</c:v>
                </c:pt>
                <c:pt idx="103">
                  <c:v>0.19039999999999999</c:v>
                </c:pt>
                <c:pt idx="104">
                  <c:v>0.193</c:v>
                </c:pt>
                <c:pt idx="105">
                  <c:v>0.19800000000000001</c:v>
                </c:pt>
                <c:pt idx="106">
                  <c:v>0.20249999999999999</c:v>
                </c:pt>
                <c:pt idx="107">
                  <c:v>0.20680000000000001</c:v>
                </c:pt>
                <c:pt idx="108">
                  <c:v>0.21080000000000002</c:v>
                </c:pt>
                <c:pt idx="109">
                  <c:v>0.21459999999999999</c:v>
                </c:pt>
                <c:pt idx="110">
                  <c:v>0.21829999999999999</c:v>
                </c:pt>
                <c:pt idx="111">
                  <c:v>0.22549999999999998</c:v>
                </c:pt>
                <c:pt idx="112">
                  <c:v>0.23230000000000001</c:v>
                </c:pt>
                <c:pt idx="113">
                  <c:v>0.23900000000000002</c:v>
                </c:pt>
                <c:pt idx="114">
                  <c:v>0.24569999999999997</c:v>
                </c:pt>
                <c:pt idx="115">
                  <c:v>0.25230000000000002</c:v>
                </c:pt>
                <c:pt idx="116">
                  <c:v>0.25900000000000001</c:v>
                </c:pt>
                <c:pt idx="117">
                  <c:v>0.26569999999999999</c:v>
                </c:pt>
                <c:pt idx="118">
                  <c:v>0.27260000000000001</c:v>
                </c:pt>
                <c:pt idx="119">
                  <c:v>0.27949999999999997</c:v>
                </c:pt>
                <c:pt idx="120">
                  <c:v>0.28650000000000003</c:v>
                </c:pt>
                <c:pt idx="121">
                  <c:v>0.29369999999999996</c:v>
                </c:pt>
                <c:pt idx="122">
                  <c:v>0.3085</c:v>
                </c:pt>
                <c:pt idx="123">
                  <c:v>0.32799999999999996</c:v>
                </c:pt>
                <c:pt idx="124">
                  <c:v>0.34849999999999998</c:v>
                </c:pt>
                <c:pt idx="125">
                  <c:v>0.37009999999999998</c:v>
                </c:pt>
                <c:pt idx="126">
                  <c:v>0.39300000000000002</c:v>
                </c:pt>
                <c:pt idx="127">
                  <c:v>0.41710000000000003</c:v>
                </c:pt>
                <c:pt idx="128">
                  <c:v>0.44240000000000002</c:v>
                </c:pt>
                <c:pt idx="129">
                  <c:v>0.46900000000000003</c:v>
                </c:pt>
                <c:pt idx="130">
                  <c:v>0.49690000000000001</c:v>
                </c:pt>
                <c:pt idx="131">
                  <c:v>0.55640000000000001</c:v>
                </c:pt>
                <c:pt idx="132">
                  <c:v>0.621</c:v>
                </c:pt>
                <c:pt idx="133">
                  <c:v>0.6905</c:v>
                </c:pt>
                <c:pt idx="134">
                  <c:v>0.76500000000000001</c:v>
                </c:pt>
                <c:pt idx="135">
                  <c:v>0.84440000000000004</c:v>
                </c:pt>
                <c:pt idx="136">
                  <c:v>0.92849999999999999</c:v>
                </c:pt>
                <c:pt idx="137">
                  <c:v>1.1100000000000001</c:v>
                </c:pt>
                <c:pt idx="138">
                  <c:v>1.31</c:v>
                </c:pt>
                <c:pt idx="139">
                  <c:v>1.53</c:v>
                </c:pt>
                <c:pt idx="140">
                  <c:v>1.76</c:v>
                </c:pt>
                <c:pt idx="141">
                  <c:v>2</c:v>
                </c:pt>
                <c:pt idx="142">
                  <c:v>2.27</c:v>
                </c:pt>
                <c:pt idx="143">
                  <c:v>2.54</c:v>
                </c:pt>
                <c:pt idx="144">
                  <c:v>2.84</c:v>
                </c:pt>
                <c:pt idx="145">
                  <c:v>3.15</c:v>
                </c:pt>
                <c:pt idx="146">
                  <c:v>3.47</c:v>
                </c:pt>
                <c:pt idx="147">
                  <c:v>3.81</c:v>
                </c:pt>
                <c:pt idx="148">
                  <c:v>4.53</c:v>
                </c:pt>
                <c:pt idx="149">
                  <c:v>5.51</c:v>
                </c:pt>
                <c:pt idx="150">
                  <c:v>6.58</c:v>
                </c:pt>
                <c:pt idx="151">
                  <c:v>7.73</c:v>
                </c:pt>
                <c:pt idx="152">
                  <c:v>8.9700000000000006</c:v>
                </c:pt>
                <c:pt idx="153">
                  <c:v>10.29</c:v>
                </c:pt>
                <c:pt idx="154">
                  <c:v>11.69</c:v>
                </c:pt>
                <c:pt idx="155" formatCode="0.00">
                  <c:v>13.17</c:v>
                </c:pt>
                <c:pt idx="156" formatCode="0.00">
                  <c:v>14.72</c:v>
                </c:pt>
                <c:pt idx="157" formatCode="0.00">
                  <c:v>18.07</c:v>
                </c:pt>
                <c:pt idx="158" formatCode="0.00">
                  <c:v>21.72</c:v>
                </c:pt>
                <c:pt idx="159" formatCode="0.00">
                  <c:v>25.66</c:v>
                </c:pt>
                <c:pt idx="160" formatCode="0.00">
                  <c:v>29.89</c:v>
                </c:pt>
                <c:pt idx="161" formatCode="0.00">
                  <c:v>34.409999999999997</c:v>
                </c:pt>
                <c:pt idx="162" formatCode="0.00">
                  <c:v>39.21</c:v>
                </c:pt>
                <c:pt idx="163" formatCode="0.00">
                  <c:v>49.63</c:v>
                </c:pt>
                <c:pt idx="164" formatCode="0.00">
                  <c:v>61.12</c:v>
                </c:pt>
                <c:pt idx="165" formatCode="0.00">
                  <c:v>73.650000000000006</c:v>
                </c:pt>
                <c:pt idx="166" formatCode="0.00">
                  <c:v>87.2</c:v>
                </c:pt>
                <c:pt idx="167" formatCode="0.00">
                  <c:v>101.74</c:v>
                </c:pt>
                <c:pt idx="168" formatCode="0.00">
                  <c:v>117.25</c:v>
                </c:pt>
                <c:pt idx="169" formatCode="0.00">
                  <c:v>133.71</c:v>
                </c:pt>
                <c:pt idx="170" formatCode="0.00">
                  <c:v>151.1</c:v>
                </c:pt>
                <c:pt idx="171" formatCode="0.00">
                  <c:v>169.39</c:v>
                </c:pt>
                <c:pt idx="172" formatCode="0.00">
                  <c:v>188.59</c:v>
                </c:pt>
                <c:pt idx="173" formatCode="0.00">
                  <c:v>208.66</c:v>
                </c:pt>
                <c:pt idx="174" formatCode="0.00">
                  <c:v>251.4</c:v>
                </c:pt>
                <c:pt idx="175" formatCode="0.00">
                  <c:v>309.5</c:v>
                </c:pt>
                <c:pt idx="176" formatCode="0.00">
                  <c:v>372.61</c:v>
                </c:pt>
                <c:pt idx="177" formatCode="0.00">
                  <c:v>440.52</c:v>
                </c:pt>
                <c:pt idx="178" formatCode="0.00">
                  <c:v>513.04999999999995</c:v>
                </c:pt>
                <c:pt idx="179" formatCode="0.00">
                  <c:v>590.04</c:v>
                </c:pt>
                <c:pt idx="180" formatCode="0.00">
                  <c:v>671.33</c:v>
                </c:pt>
                <c:pt idx="181" formatCode="0.00">
                  <c:v>756.77</c:v>
                </c:pt>
                <c:pt idx="182" formatCode="0.00">
                  <c:v>846.21</c:v>
                </c:pt>
                <c:pt idx="183" formatCode="0.0">
                  <c:v>1040</c:v>
                </c:pt>
                <c:pt idx="184" formatCode="0.0">
                  <c:v>1240</c:v>
                </c:pt>
                <c:pt idx="185" formatCode="0.0">
                  <c:v>1460</c:v>
                </c:pt>
                <c:pt idx="186" formatCode="0.0">
                  <c:v>1690</c:v>
                </c:pt>
                <c:pt idx="187" formatCode="0.0">
                  <c:v>1930</c:v>
                </c:pt>
                <c:pt idx="188" formatCode="0.0">
                  <c:v>2190</c:v>
                </c:pt>
                <c:pt idx="189" formatCode="0.0">
                  <c:v>2730</c:v>
                </c:pt>
                <c:pt idx="190" formatCode="0.0">
                  <c:v>3310</c:v>
                </c:pt>
                <c:pt idx="191" formatCode="0.0">
                  <c:v>3920</c:v>
                </c:pt>
                <c:pt idx="192" formatCode="0.0">
                  <c:v>4560</c:v>
                </c:pt>
                <c:pt idx="193" formatCode="0.0">
                  <c:v>5230</c:v>
                </c:pt>
                <c:pt idx="194" formatCode="0.0">
                  <c:v>5920</c:v>
                </c:pt>
                <c:pt idx="195" formatCode="0.0">
                  <c:v>6630</c:v>
                </c:pt>
                <c:pt idx="196" formatCode="0.0">
                  <c:v>7360</c:v>
                </c:pt>
                <c:pt idx="197" formatCode="0.0">
                  <c:v>8109.9999999999991</c:v>
                </c:pt>
                <c:pt idx="198" formatCode="0.0">
                  <c:v>8870</c:v>
                </c:pt>
                <c:pt idx="199" formatCode="0.0">
                  <c:v>9640</c:v>
                </c:pt>
                <c:pt idx="200" formatCode="0.0">
                  <c:v>11220</c:v>
                </c:pt>
                <c:pt idx="201" formatCode="0.0">
                  <c:v>13250</c:v>
                </c:pt>
                <c:pt idx="202" formatCode="0.0">
                  <c:v>15310</c:v>
                </c:pt>
                <c:pt idx="203" formatCode="0.0">
                  <c:v>17400</c:v>
                </c:pt>
                <c:pt idx="204" formatCode="0.0">
                  <c:v>19500</c:v>
                </c:pt>
                <c:pt idx="205" formatCode="0.0">
                  <c:v>21610</c:v>
                </c:pt>
                <c:pt idx="206" formatCode="0.0">
                  <c:v>23720</c:v>
                </c:pt>
                <c:pt idx="207" formatCode="0.0">
                  <c:v>25820</c:v>
                </c:pt>
                <c:pt idx="208" formatCode="0.0">
                  <c:v>27910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7904"/>
        <c:axId val="480830000"/>
      </c:scatterChart>
      <c:valAx>
        <c:axId val="4749279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80830000"/>
        <c:crosses val="autoZero"/>
        <c:crossBetween val="midCat"/>
        <c:majorUnit val="10"/>
      </c:valAx>
      <c:valAx>
        <c:axId val="4808300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79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srim4He_Havar!$P$5</c:f>
          <c:strCache>
            <c:ptCount val="1"/>
            <c:pt idx="0">
              <c:v>srim4He_Havar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srim4He_Havar!$D$20:$D$228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srim4He_Havar!$E$20:$E$228</c:f>
              <c:numCache>
                <c:formatCode>0.000E+00</c:formatCode>
                <c:ptCount val="209"/>
                <c:pt idx="0">
                  <c:v>7.2110000000000004E-3</c:v>
                </c:pt>
                <c:pt idx="1">
                  <c:v>7.6480000000000003E-3</c:v>
                </c:pt>
                <c:pt idx="2">
                  <c:v>8.0619999999999997E-3</c:v>
                </c:pt>
                <c:pt idx="3">
                  <c:v>8.4550000000000007E-3</c:v>
                </c:pt>
                <c:pt idx="4">
                  <c:v>8.8310000000000003E-3</c:v>
                </c:pt>
                <c:pt idx="5">
                  <c:v>9.1920000000000005E-3</c:v>
                </c:pt>
                <c:pt idx="6">
                  <c:v>9.5390000000000006E-3</c:v>
                </c:pt>
                <c:pt idx="7">
                  <c:v>1.0200000000000001E-2</c:v>
                </c:pt>
                <c:pt idx="8">
                  <c:v>1.082E-2</c:v>
                </c:pt>
                <c:pt idx="9">
                  <c:v>1.14E-2</c:v>
                </c:pt>
                <c:pt idx="10">
                  <c:v>1.196E-2</c:v>
                </c:pt>
                <c:pt idx="11">
                  <c:v>1.2489999999999999E-2</c:v>
                </c:pt>
                <c:pt idx="12">
                  <c:v>1.2999999999999999E-2</c:v>
                </c:pt>
                <c:pt idx="13">
                  <c:v>1.349E-2</c:v>
                </c:pt>
                <c:pt idx="14">
                  <c:v>1.396E-2</c:v>
                </c:pt>
                <c:pt idx="15">
                  <c:v>1.4420000000000001E-2</c:v>
                </c:pt>
                <c:pt idx="16">
                  <c:v>1.487E-2</c:v>
                </c:pt>
                <c:pt idx="17">
                  <c:v>1.5299999999999999E-2</c:v>
                </c:pt>
                <c:pt idx="18">
                  <c:v>1.6119999999999999E-2</c:v>
                </c:pt>
                <c:pt idx="19">
                  <c:v>1.7100000000000001E-2</c:v>
                </c:pt>
                <c:pt idx="20">
                  <c:v>1.8030000000000001E-2</c:v>
                </c:pt>
                <c:pt idx="21">
                  <c:v>1.891E-2</c:v>
                </c:pt>
                <c:pt idx="22">
                  <c:v>1.975E-2</c:v>
                </c:pt>
                <c:pt idx="23">
                  <c:v>2.0549999999999999E-2</c:v>
                </c:pt>
                <c:pt idx="24">
                  <c:v>2.1329999999999998E-2</c:v>
                </c:pt>
                <c:pt idx="25">
                  <c:v>2.2079999999999999E-2</c:v>
                </c:pt>
                <c:pt idx="26">
                  <c:v>2.2800000000000001E-2</c:v>
                </c:pt>
                <c:pt idx="27">
                  <c:v>2.419E-2</c:v>
                </c:pt>
                <c:pt idx="28">
                  <c:v>2.5489999999999999E-2</c:v>
                </c:pt>
                <c:pt idx="29">
                  <c:v>2.674E-2</c:v>
                </c:pt>
                <c:pt idx="30">
                  <c:v>2.793E-2</c:v>
                </c:pt>
                <c:pt idx="31">
                  <c:v>2.9069999999999999E-2</c:v>
                </c:pt>
                <c:pt idx="32">
                  <c:v>3.0159999999999999E-2</c:v>
                </c:pt>
                <c:pt idx="33">
                  <c:v>3.2250000000000001E-2</c:v>
                </c:pt>
                <c:pt idx="34">
                  <c:v>3.4200000000000001E-2</c:v>
                </c:pt>
                <c:pt idx="35">
                  <c:v>3.6049999999999999E-2</c:v>
                </c:pt>
                <c:pt idx="36">
                  <c:v>3.7810000000000003E-2</c:v>
                </c:pt>
                <c:pt idx="37">
                  <c:v>3.9489999999999997E-2</c:v>
                </c:pt>
                <c:pt idx="38">
                  <c:v>4.1110000000000001E-2</c:v>
                </c:pt>
                <c:pt idx="39">
                  <c:v>4.2659999999999997E-2</c:v>
                </c:pt>
                <c:pt idx="40">
                  <c:v>4.4159999999999998E-2</c:v>
                </c:pt>
                <c:pt idx="41">
                  <c:v>4.5600000000000002E-2</c:v>
                </c:pt>
                <c:pt idx="42">
                  <c:v>4.7010000000000003E-2</c:v>
                </c:pt>
                <c:pt idx="43">
                  <c:v>4.8370000000000003E-2</c:v>
                </c:pt>
                <c:pt idx="44">
                  <c:v>5.0990000000000001E-2</c:v>
                </c:pt>
                <c:pt idx="45">
                  <c:v>5.4080000000000003E-2</c:v>
                </c:pt>
                <c:pt idx="46">
                  <c:v>5.7009999999999998E-2</c:v>
                </c:pt>
                <c:pt idx="47">
                  <c:v>5.9790000000000003E-2</c:v>
                </c:pt>
                <c:pt idx="48">
                  <c:v>6.2449999999999999E-2</c:v>
                </c:pt>
                <c:pt idx="49">
                  <c:v>6.5000000000000002E-2</c:v>
                </c:pt>
                <c:pt idx="50">
                  <c:v>6.7449999999999996E-2</c:v>
                </c:pt>
                <c:pt idx="51">
                  <c:v>6.9819999999999993E-2</c:v>
                </c:pt>
                <c:pt idx="52">
                  <c:v>7.2109999999999994E-2</c:v>
                </c:pt>
                <c:pt idx="53">
                  <c:v>7.6480000000000006E-2</c:v>
                </c:pt>
                <c:pt idx="54">
                  <c:v>8.0619999999999997E-2</c:v>
                </c:pt>
                <c:pt idx="55">
                  <c:v>8.455E-2</c:v>
                </c:pt>
                <c:pt idx="56">
                  <c:v>8.831E-2</c:v>
                </c:pt>
                <c:pt idx="57">
                  <c:v>9.1920000000000002E-2</c:v>
                </c:pt>
                <c:pt idx="58">
                  <c:v>9.5390000000000003E-2</c:v>
                </c:pt>
                <c:pt idx="59">
                  <c:v>0.10199999999999999</c:v>
                </c:pt>
                <c:pt idx="60">
                  <c:v>0.1086</c:v>
                </c:pt>
                <c:pt idx="61">
                  <c:v>0.1147</c:v>
                </c:pt>
                <c:pt idx="62">
                  <c:v>0.1206</c:v>
                </c:pt>
                <c:pt idx="63">
                  <c:v>0.12640000000000001</c:v>
                </c:pt>
                <c:pt idx="64">
                  <c:v>0.1323</c:v>
                </c:pt>
                <c:pt idx="65">
                  <c:v>0.13819999999999999</c:v>
                </c:pt>
                <c:pt idx="66">
                  <c:v>0.14419999999999999</c:v>
                </c:pt>
                <c:pt idx="67">
                  <c:v>0.15010000000000001</c:v>
                </c:pt>
                <c:pt idx="68">
                  <c:v>0.15579999999999999</c:v>
                </c:pt>
                <c:pt idx="69">
                  <c:v>0.16139999999999999</c:v>
                </c:pt>
                <c:pt idx="70">
                  <c:v>0.17230000000000001</c:v>
                </c:pt>
                <c:pt idx="71">
                  <c:v>0.18540000000000001</c:v>
                </c:pt>
                <c:pt idx="72">
                  <c:v>0.19789999999999999</c:v>
                </c:pt>
                <c:pt idx="73">
                  <c:v>0.21</c:v>
                </c:pt>
                <c:pt idx="74">
                  <c:v>0.22170000000000001</c:v>
                </c:pt>
                <c:pt idx="75">
                  <c:v>0.23300000000000001</c:v>
                </c:pt>
                <c:pt idx="76">
                  <c:v>0.24399999999999999</c:v>
                </c:pt>
                <c:pt idx="77">
                  <c:v>0.25480000000000003</c:v>
                </c:pt>
                <c:pt idx="78">
                  <c:v>0.26529999999999998</c:v>
                </c:pt>
                <c:pt idx="79">
                  <c:v>0.28539999999999999</c:v>
                </c:pt>
                <c:pt idx="80">
                  <c:v>0.30470000000000003</c:v>
                </c:pt>
                <c:pt idx="81">
                  <c:v>0.32319999999999999</c:v>
                </c:pt>
                <c:pt idx="82">
                  <c:v>0.34079999999999999</c:v>
                </c:pt>
                <c:pt idx="83">
                  <c:v>0.35780000000000001</c:v>
                </c:pt>
                <c:pt idx="84">
                  <c:v>0.374</c:v>
                </c:pt>
                <c:pt idx="85">
                  <c:v>0.40429999999999999</c:v>
                </c:pt>
                <c:pt idx="86">
                  <c:v>0.43219999999999997</c:v>
                </c:pt>
                <c:pt idx="87">
                  <c:v>0.45760000000000001</c:v>
                </c:pt>
                <c:pt idx="88">
                  <c:v>0.48089999999999999</c:v>
                </c:pt>
                <c:pt idx="89">
                  <c:v>0.50229999999999997</c:v>
                </c:pt>
                <c:pt idx="90">
                  <c:v>0.52200000000000002</c:v>
                </c:pt>
                <c:pt idx="91">
                  <c:v>0.54020000000000001</c:v>
                </c:pt>
                <c:pt idx="92">
                  <c:v>0.55710000000000004</c:v>
                </c:pt>
                <c:pt idx="93">
                  <c:v>0.57289999999999996</c:v>
                </c:pt>
                <c:pt idx="94">
                  <c:v>0.58779999999999999</c:v>
                </c:pt>
                <c:pt idx="95">
                  <c:v>0.6018</c:v>
                </c:pt>
                <c:pt idx="96">
                  <c:v>0.62770000000000004</c:v>
                </c:pt>
                <c:pt idx="97">
                  <c:v>0.65680000000000005</c:v>
                </c:pt>
                <c:pt idx="98">
                  <c:v>0.68289999999999995</c:v>
                </c:pt>
                <c:pt idx="99">
                  <c:v>0.70630000000000004</c:v>
                </c:pt>
                <c:pt idx="100">
                  <c:v>0.72750000000000004</c:v>
                </c:pt>
                <c:pt idx="101">
                  <c:v>0.74650000000000005</c:v>
                </c:pt>
                <c:pt idx="102">
                  <c:v>0.76359999999999995</c:v>
                </c:pt>
                <c:pt idx="103">
                  <c:v>0.77890000000000004</c:v>
                </c:pt>
                <c:pt idx="104">
                  <c:v>0.79259999999999997</c:v>
                </c:pt>
                <c:pt idx="105">
                  <c:v>0.8155</c:v>
                </c:pt>
                <c:pt idx="106">
                  <c:v>0.83330000000000004</c:v>
                </c:pt>
                <c:pt idx="107">
                  <c:v>0.84689999999999999</c:v>
                </c:pt>
                <c:pt idx="108">
                  <c:v>0.85680000000000001</c:v>
                </c:pt>
                <c:pt idx="109">
                  <c:v>0.86360000000000003</c:v>
                </c:pt>
                <c:pt idx="110">
                  <c:v>0.8679</c:v>
                </c:pt>
                <c:pt idx="111">
                  <c:v>0.87050000000000005</c:v>
                </c:pt>
                <c:pt idx="112">
                  <c:v>0.86719999999999997</c:v>
                </c:pt>
                <c:pt idx="113">
                  <c:v>0.85960000000000003</c:v>
                </c:pt>
                <c:pt idx="114">
                  <c:v>0.84930000000000005</c:v>
                </c:pt>
                <c:pt idx="115">
                  <c:v>0.83709999999999996</c:v>
                </c:pt>
                <c:pt idx="116">
                  <c:v>0.82369999999999999</c:v>
                </c:pt>
                <c:pt idx="117">
                  <c:v>0.8095</c:v>
                </c:pt>
                <c:pt idx="118">
                  <c:v>0.79500000000000004</c:v>
                </c:pt>
                <c:pt idx="119">
                  <c:v>0.78029999999999999</c:v>
                </c:pt>
                <c:pt idx="120">
                  <c:v>0.76570000000000005</c:v>
                </c:pt>
                <c:pt idx="121">
                  <c:v>0.75119999999999998</c:v>
                </c:pt>
                <c:pt idx="122">
                  <c:v>0.72299999999999998</c:v>
                </c:pt>
                <c:pt idx="123">
                  <c:v>0.68979999999999997</c:v>
                </c:pt>
                <c:pt idx="124">
                  <c:v>0.65890000000000004</c:v>
                </c:pt>
                <c:pt idx="125">
                  <c:v>0.63049999999999995</c:v>
                </c:pt>
                <c:pt idx="126">
                  <c:v>0.60440000000000005</c:v>
                </c:pt>
                <c:pt idx="127">
                  <c:v>0.58030000000000004</c:v>
                </c:pt>
                <c:pt idx="128">
                  <c:v>0.55810000000000004</c:v>
                </c:pt>
                <c:pt idx="129">
                  <c:v>0.53769999999999996</c:v>
                </c:pt>
                <c:pt idx="130">
                  <c:v>0.51880000000000004</c:v>
                </c:pt>
                <c:pt idx="131">
                  <c:v>0.48499999999999999</c:v>
                </c:pt>
                <c:pt idx="132">
                  <c:v>0.45569999999999999</c:v>
                </c:pt>
                <c:pt idx="133">
                  <c:v>0.43009999999999998</c:v>
                </c:pt>
                <c:pt idx="134">
                  <c:v>0.40749999999999997</c:v>
                </c:pt>
                <c:pt idx="135">
                  <c:v>0.38740000000000002</c:v>
                </c:pt>
                <c:pt idx="136">
                  <c:v>0.3695</c:v>
                </c:pt>
                <c:pt idx="137">
                  <c:v>0.33860000000000001</c:v>
                </c:pt>
                <c:pt idx="138">
                  <c:v>0.31619999999999998</c:v>
                </c:pt>
                <c:pt idx="139">
                  <c:v>0.2949</c:v>
                </c:pt>
                <c:pt idx="140">
                  <c:v>0.2772</c:v>
                </c:pt>
                <c:pt idx="141">
                  <c:v>0.26179999999999998</c:v>
                </c:pt>
                <c:pt idx="142">
                  <c:v>0.2482</c:v>
                </c:pt>
                <c:pt idx="143">
                  <c:v>0.23619999999999999</c:v>
                </c:pt>
                <c:pt idx="144">
                  <c:v>0.22539999999999999</c:v>
                </c:pt>
                <c:pt idx="145">
                  <c:v>0.2157</c:v>
                </c:pt>
                <c:pt idx="146">
                  <c:v>0.2069</c:v>
                </c:pt>
                <c:pt idx="147">
                  <c:v>0.19889999999999999</c:v>
                </c:pt>
                <c:pt idx="148">
                  <c:v>0.18479999999999999</c:v>
                </c:pt>
                <c:pt idx="149">
                  <c:v>0.1701</c:v>
                </c:pt>
                <c:pt idx="150">
                  <c:v>0.15790000000000001</c:v>
                </c:pt>
                <c:pt idx="151">
                  <c:v>0.1474</c:v>
                </c:pt>
                <c:pt idx="152">
                  <c:v>0.13850000000000001</c:v>
                </c:pt>
                <c:pt idx="153">
                  <c:v>0.13059999999999999</c:v>
                </c:pt>
                <c:pt idx="154">
                  <c:v>0.12379999999999999</c:v>
                </c:pt>
                <c:pt idx="155">
                  <c:v>0.1177</c:v>
                </c:pt>
                <c:pt idx="156">
                  <c:v>0.11219999999999999</c:v>
                </c:pt>
                <c:pt idx="157">
                  <c:v>0.1028</c:v>
                </c:pt>
                <c:pt idx="158">
                  <c:v>9.5030000000000003E-2</c:v>
                </c:pt>
                <c:pt idx="159">
                  <c:v>8.8469999999999993E-2</c:v>
                </c:pt>
                <c:pt idx="160">
                  <c:v>8.2860000000000003E-2</c:v>
                </c:pt>
                <c:pt idx="161">
                  <c:v>7.7990000000000004E-2</c:v>
                </c:pt>
                <c:pt idx="162">
                  <c:v>7.3730000000000004E-2</c:v>
                </c:pt>
                <c:pt idx="163">
                  <c:v>6.6610000000000003E-2</c:v>
                </c:pt>
                <c:pt idx="164">
                  <c:v>6.0879999999999997E-2</c:v>
                </c:pt>
                <c:pt idx="165">
                  <c:v>5.6160000000000002E-2</c:v>
                </c:pt>
                <c:pt idx="166">
                  <c:v>5.2209999999999999E-2</c:v>
                </c:pt>
                <c:pt idx="167">
                  <c:v>4.8840000000000001E-2</c:v>
                </c:pt>
                <c:pt idx="168">
                  <c:v>4.5929999999999999E-2</c:v>
                </c:pt>
                <c:pt idx="169">
                  <c:v>4.3389999999999998E-2</c:v>
                </c:pt>
                <c:pt idx="170">
                  <c:v>4.1160000000000002E-2</c:v>
                </c:pt>
                <c:pt idx="171">
                  <c:v>3.918E-2</c:v>
                </c:pt>
                <c:pt idx="172">
                  <c:v>3.7400000000000003E-2</c:v>
                </c:pt>
                <c:pt idx="173">
                  <c:v>3.5810000000000002E-2</c:v>
                </c:pt>
                <c:pt idx="174">
                  <c:v>3.3050000000000003E-2</c:v>
                </c:pt>
                <c:pt idx="175">
                  <c:v>3.023E-2</c:v>
                </c:pt>
                <c:pt idx="176">
                  <c:v>2.792E-2</c:v>
                </c:pt>
                <c:pt idx="177">
                  <c:v>2.5999999999999999E-2</c:v>
                </c:pt>
                <c:pt idx="178">
                  <c:v>2.4369999999999999E-2</c:v>
                </c:pt>
                <c:pt idx="179">
                  <c:v>2.2970000000000001E-2</c:v>
                </c:pt>
                <c:pt idx="180">
                  <c:v>2.1760000000000002E-2</c:v>
                </c:pt>
                <c:pt idx="181">
                  <c:v>2.069E-2</c:v>
                </c:pt>
                <c:pt idx="182">
                  <c:v>1.975E-2</c:v>
                </c:pt>
                <c:pt idx="183">
                  <c:v>1.8159999999999999E-2</c:v>
                </c:pt>
                <c:pt idx="184">
                  <c:v>1.687E-2</c:v>
                </c:pt>
                <c:pt idx="185">
                  <c:v>1.5789999999999998E-2</c:v>
                </c:pt>
                <c:pt idx="186">
                  <c:v>1.489E-2</c:v>
                </c:pt>
                <c:pt idx="187">
                  <c:v>1.4120000000000001E-2</c:v>
                </c:pt>
                <c:pt idx="188">
                  <c:v>1.345E-2</c:v>
                </c:pt>
                <c:pt idx="189">
                  <c:v>1.235E-2</c:v>
                </c:pt>
                <c:pt idx="190">
                  <c:v>1.149E-2</c:v>
                </c:pt>
                <c:pt idx="191">
                  <c:v>1.0789999999999999E-2</c:v>
                </c:pt>
                <c:pt idx="192">
                  <c:v>1.022E-2</c:v>
                </c:pt>
                <c:pt idx="193">
                  <c:v>9.7389999999999994E-3</c:v>
                </c:pt>
                <c:pt idx="194">
                  <c:v>9.3329999999999993E-3</c:v>
                </c:pt>
                <c:pt idx="195">
                  <c:v>8.9840000000000007E-3</c:v>
                </c:pt>
                <c:pt idx="196">
                  <c:v>8.6829999999999997E-3</c:v>
                </c:pt>
                <c:pt idx="197">
                  <c:v>8.4189999999999994E-3</c:v>
                </c:pt>
                <c:pt idx="198">
                  <c:v>8.1869999999999998E-3</c:v>
                </c:pt>
                <c:pt idx="199">
                  <c:v>7.9810000000000002E-3</c:v>
                </c:pt>
                <c:pt idx="200">
                  <c:v>7.6340000000000002E-3</c:v>
                </c:pt>
                <c:pt idx="201">
                  <c:v>7.2909999999999997E-3</c:v>
                </c:pt>
                <c:pt idx="202">
                  <c:v>7.0219999999999996E-3</c:v>
                </c:pt>
                <c:pt idx="203">
                  <c:v>6.8060000000000004E-3</c:v>
                </c:pt>
                <c:pt idx="204">
                  <c:v>6.6309999999999997E-3</c:v>
                </c:pt>
                <c:pt idx="205">
                  <c:v>6.4869999999999997E-3</c:v>
                </c:pt>
                <c:pt idx="206">
                  <c:v>6.3680000000000004E-3</c:v>
                </c:pt>
                <c:pt idx="207">
                  <c:v>6.267E-3</c:v>
                </c:pt>
                <c:pt idx="208">
                  <c:v>6.1830000000000001E-3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E2-456A-AA25-1EA939B2A60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srim4He_Havar!$D$20:$D$228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srim4He_Havar!$F$20:$F$228</c:f>
              <c:numCache>
                <c:formatCode>0.000E+00</c:formatCode>
                <c:ptCount val="209"/>
                <c:pt idx="0">
                  <c:v>1.315E-2</c:v>
                </c:pt>
                <c:pt idx="1">
                  <c:v>1.38E-2</c:v>
                </c:pt>
                <c:pt idx="2">
                  <c:v>1.44E-2</c:v>
                </c:pt>
                <c:pt idx="3">
                  <c:v>1.4959999999999999E-2</c:v>
                </c:pt>
                <c:pt idx="4">
                  <c:v>1.5469999999999999E-2</c:v>
                </c:pt>
                <c:pt idx="5">
                  <c:v>1.5949999999999999E-2</c:v>
                </c:pt>
                <c:pt idx="6">
                  <c:v>1.6400000000000001E-2</c:v>
                </c:pt>
                <c:pt idx="7">
                  <c:v>1.7219999999999999E-2</c:v>
                </c:pt>
                <c:pt idx="8">
                  <c:v>1.796E-2</c:v>
                </c:pt>
                <c:pt idx="9">
                  <c:v>1.8630000000000001E-2</c:v>
                </c:pt>
                <c:pt idx="10">
                  <c:v>1.924E-2</c:v>
                </c:pt>
                <c:pt idx="11">
                  <c:v>1.9800000000000002E-2</c:v>
                </c:pt>
                <c:pt idx="12">
                  <c:v>2.0320000000000001E-2</c:v>
                </c:pt>
                <c:pt idx="13">
                  <c:v>2.0799999999999999E-2</c:v>
                </c:pt>
                <c:pt idx="14">
                  <c:v>2.1250000000000002E-2</c:v>
                </c:pt>
                <c:pt idx="15">
                  <c:v>2.1669999999999998E-2</c:v>
                </c:pt>
                <c:pt idx="16">
                  <c:v>2.2069999999999999E-2</c:v>
                </c:pt>
                <c:pt idx="17">
                  <c:v>2.2440000000000002E-2</c:v>
                </c:pt>
                <c:pt idx="18">
                  <c:v>2.3120000000000002E-2</c:v>
                </c:pt>
                <c:pt idx="19">
                  <c:v>2.3869999999999999E-2</c:v>
                </c:pt>
                <c:pt idx="20">
                  <c:v>2.4539999999999999E-2</c:v>
                </c:pt>
                <c:pt idx="21">
                  <c:v>2.513E-2</c:v>
                </c:pt>
                <c:pt idx="22">
                  <c:v>2.5669999999999998E-2</c:v>
                </c:pt>
                <c:pt idx="23">
                  <c:v>2.615E-2</c:v>
                </c:pt>
                <c:pt idx="24">
                  <c:v>2.6589999999999999E-2</c:v>
                </c:pt>
                <c:pt idx="25">
                  <c:v>2.7E-2</c:v>
                </c:pt>
                <c:pt idx="26">
                  <c:v>2.7369999999999998E-2</c:v>
                </c:pt>
                <c:pt idx="27">
                  <c:v>2.802E-2</c:v>
                </c:pt>
                <c:pt idx="28">
                  <c:v>2.8580000000000001E-2</c:v>
                </c:pt>
                <c:pt idx="29">
                  <c:v>2.9059999999999999E-2</c:v>
                </c:pt>
                <c:pt idx="30">
                  <c:v>2.9479999999999999E-2</c:v>
                </c:pt>
                <c:pt idx="31">
                  <c:v>2.9850000000000002E-2</c:v>
                </c:pt>
                <c:pt idx="32">
                  <c:v>3.0169999999999999E-2</c:v>
                </c:pt>
                <c:pt idx="33">
                  <c:v>3.0710000000000001E-2</c:v>
                </c:pt>
                <c:pt idx="34">
                  <c:v>3.1130000000000001E-2</c:v>
                </c:pt>
                <c:pt idx="35">
                  <c:v>3.1460000000000002E-2</c:v>
                </c:pt>
                <c:pt idx="36">
                  <c:v>3.1719999999999998E-2</c:v>
                </c:pt>
                <c:pt idx="37">
                  <c:v>3.193E-2</c:v>
                </c:pt>
                <c:pt idx="38">
                  <c:v>3.209E-2</c:v>
                </c:pt>
                <c:pt idx="39">
                  <c:v>3.2199999999999999E-2</c:v>
                </c:pt>
                <c:pt idx="40">
                  <c:v>3.2289999999999999E-2</c:v>
                </c:pt>
                <c:pt idx="41">
                  <c:v>3.2349999999999997E-2</c:v>
                </c:pt>
                <c:pt idx="42">
                  <c:v>3.2390000000000002E-2</c:v>
                </c:pt>
                <c:pt idx="43">
                  <c:v>3.2410000000000001E-2</c:v>
                </c:pt>
                <c:pt idx="44">
                  <c:v>3.2390000000000002E-2</c:v>
                </c:pt>
                <c:pt idx="45">
                  <c:v>3.2309999999999998E-2</c:v>
                </c:pt>
                <c:pt idx="46">
                  <c:v>3.2160000000000001E-2</c:v>
                </c:pt>
                <c:pt idx="47">
                  <c:v>3.1980000000000001E-2</c:v>
                </c:pt>
                <c:pt idx="48">
                  <c:v>3.177E-2</c:v>
                </c:pt>
                <c:pt idx="49">
                  <c:v>3.1530000000000002E-2</c:v>
                </c:pt>
                <c:pt idx="50">
                  <c:v>3.1289999999999998E-2</c:v>
                </c:pt>
                <c:pt idx="51">
                  <c:v>3.1029999999999999E-2</c:v>
                </c:pt>
                <c:pt idx="52">
                  <c:v>3.0759999999999999E-2</c:v>
                </c:pt>
                <c:pt idx="53">
                  <c:v>3.022E-2</c:v>
                </c:pt>
                <c:pt idx="54">
                  <c:v>2.9680000000000002E-2</c:v>
                </c:pt>
                <c:pt idx="55">
                  <c:v>2.9139999999999999E-2</c:v>
                </c:pt>
                <c:pt idx="56">
                  <c:v>2.861E-2</c:v>
                </c:pt>
                <c:pt idx="57">
                  <c:v>2.809E-2</c:v>
                </c:pt>
                <c:pt idx="58">
                  <c:v>2.759E-2</c:v>
                </c:pt>
                <c:pt idx="59">
                  <c:v>2.6630000000000001E-2</c:v>
                </c:pt>
                <c:pt idx="60">
                  <c:v>2.5739999999999999E-2</c:v>
                </c:pt>
                <c:pt idx="61">
                  <c:v>2.4910000000000002E-2</c:v>
                </c:pt>
                <c:pt idx="62">
                  <c:v>2.4140000000000002E-2</c:v>
                </c:pt>
                <c:pt idx="63">
                  <c:v>2.342E-2</c:v>
                </c:pt>
                <c:pt idx="64">
                  <c:v>2.274E-2</c:v>
                </c:pt>
                <c:pt idx="65">
                  <c:v>2.2110000000000001E-2</c:v>
                </c:pt>
                <c:pt idx="66">
                  <c:v>2.1520000000000001E-2</c:v>
                </c:pt>
                <c:pt idx="67">
                  <c:v>2.0969999999999999E-2</c:v>
                </c:pt>
                <c:pt idx="68">
                  <c:v>2.0449999999999999E-2</c:v>
                </c:pt>
                <c:pt idx="69">
                  <c:v>1.9949999999999999E-2</c:v>
                </c:pt>
                <c:pt idx="70">
                  <c:v>1.9050000000000001E-2</c:v>
                </c:pt>
                <c:pt idx="71">
                  <c:v>1.804E-2</c:v>
                </c:pt>
                <c:pt idx="72">
                  <c:v>1.7160000000000002E-2</c:v>
                </c:pt>
                <c:pt idx="73">
                  <c:v>1.6369999999999999E-2</c:v>
                </c:pt>
                <c:pt idx="74">
                  <c:v>1.566E-2</c:v>
                </c:pt>
                <c:pt idx="75">
                  <c:v>1.502E-2</c:v>
                </c:pt>
                <c:pt idx="76">
                  <c:v>1.444E-2</c:v>
                </c:pt>
                <c:pt idx="77">
                  <c:v>1.391E-2</c:v>
                </c:pt>
                <c:pt idx="78">
                  <c:v>1.342E-2</c:v>
                </c:pt>
                <c:pt idx="79">
                  <c:v>1.256E-2</c:v>
                </c:pt>
                <c:pt idx="80">
                  <c:v>1.1820000000000001E-2</c:v>
                </c:pt>
                <c:pt idx="81">
                  <c:v>1.1169999999999999E-2</c:v>
                </c:pt>
                <c:pt idx="82">
                  <c:v>1.06E-2</c:v>
                </c:pt>
                <c:pt idx="83">
                  <c:v>1.009E-2</c:v>
                </c:pt>
                <c:pt idx="84">
                  <c:v>9.639E-3</c:v>
                </c:pt>
                <c:pt idx="85">
                  <c:v>8.8590000000000006E-3</c:v>
                </c:pt>
                <c:pt idx="86">
                  <c:v>8.2109999999999995E-3</c:v>
                </c:pt>
                <c:pt idx="87">
                  <c:v>7.6620000000000004E-3</c:v>
                </c:pt>
                <c:pt idx="88">
                  <c:v>7.1910000000000003E-3</c:v>
                </c:pt>
                <c:pt idx="89">
                  <c:v>6.7809999999999997E-3</c:v>
                </c:pt>
                <c:pt idx="90">
                  <c:v>6.4209999999999996E-3</c:v>
                </c:pt>
                <c:pt idx="91">
                  <c:v>6.1019999999999998E-3</c:v>
                </c:pt>
                <c:pt idx="92">
                  <c:v>5.8170000000000001E-3</c:v>
                </c:pt>
                <c:pt idx="93">
                  <c:v>5.5599999999999998E-3</c:v>
                </c:pt>
                <c:pt idx="94">
                  <c:v>5.3270000000000001E-3</c:v>
                </c:pt>
                <c:pt idx="95">
                  <c:v>5.1159999999999999E-3</c:v>
                </c:pt>
                <c:pt idx="96">
                  <c:v>4.7450000000000001E-3</c:v>
                </c:pt>
                <c:pt idx="97">
                  <c:v>4.3579999999999999E-3</c:v>
                </c:pt>
                <c:pt idx="98">
                  <c:v>4.0350000000000004E-3</c:v>
                </c:pt>
                <c:pt idx="99">
                  <c:v>3.761E-3</c:v>
                </c:pt>
                <c:pt idx="100">
                  <c:v>3.5260000000000001E-3</c:v>
                </c:pt>
                <c:pt idx="101">
                  <c:v>3.3210000000000002E-3</c:v>
                </c:pt>
                <c:pt idx="102">
                  <c:v>3.1410000000000001E-3</c:v>
                </c:pt>
                <c:pt idx="103">
                  <c:v>2.9810000000000001E-3</c:v>
                </c:pt>
                <c:pt idx="104">
                  <c:v>2.8379999999999998E-3</c:v>
                </c:pt>
                <c:pt idx="105">
                  <c:v>2.594E-3</c:v>
                </c:pt>
                <c:pt idx="106">
                  <c:v>2.392E-3</c:v>
                </c:pt>
                <c:pt idx="107">
                  <c:v>2.2209999999999999E-3</c:v>
                </c:pt>
                <c:pt idx="108">
                  <c:v>2.075E-3</c:v>
                </c:pt>
                <c:pt idx="109">
                  <c:v>1.949E-3</c:v>
                </c:pt>
                <c:pt idx="110">
                  <c:v>1.8389999999999999E-3</c:v>
                </c:pt>
                <c:pt idx="111">
                  <c:v>1.6540000000000001E-3</c:v>
                </c:pt>
                <c:pt idx="112">
                  <c:v>1.506E-3</c:v>
                </c:pt>
                <c:pt idx="113">
                  <c:v>1.384E-3</c:v>
                </c:pt>
                <c:pt idx="114">
                  <c:v>1.2819999999999999E-3</c:v>
                </c:pt>
                <c:pt idx="115">
                  <c:v>1.194E-3</c:v>
                </c:pt>
                <c:pt idx="116">
                  <c:v>1.119E-3</c:v>
                </c:pt>
                <c:pt idx="117">
                  <c:v>1.054E-3</c:v>
                </c:pt>
                <c:pt idx="118">
                  <c:v>9.9599999999999992E-4</c:v>
                </c:pt>
                <c:pt idx="119">
                  <c:v>9.4470000000000003E-4</c:v>
                </c:pt>
                <c:pt idx="120">
                  <c:v>8.9879999999999995E-4</c:v>
                </c:pt>
                <c:pt idx="121">
                  <c:v>8.5749999999999997E-4</c:v>
                </c:pt>
                <c:pt idx="122">
                  <c:v>7.8600000000000002E-4</c:v>
                </c:pt>
                <c:pt idx="123">
                  <c:v>7.1290000000000004E-4</c:v>
                </c:pt>
                <c:pt idx="124">
                  <c:v>6.5309999999999999E-4</c:v>
                </c:pt>
                <c:pt idx="125">
                  <c:v>6.0309999999999997E-4</c:v>
                </c:pt>
                <c:pt idx="126">
                  <c:v>5.6070000000000002E-4</c:v>
                </c:pt>
                <c:pt idx="127">
                  <c:v>5.2419999999999995E-4</c:v>
                </c:pt>
                <c:pt idx="128">
                  <c:v>4.9249999999999999E-4</c:v>
                </c:pt>
                <c:pt idx="129">
                  <c:v>4.6470000000000002E-4</c:v>
                </c:pt>
                <c:pt idx="130">
                  <c:v>4.4000000000000002E-4</c:v>
                </c:pt>
                <c:pt idx="131">
                  <c:v>3.9819999999999998E-4</c:v>
                </c:pt>
                <c:pt idx="132">
                  <c:v>3.6410000000000001E-4</c:v>
                </c:pt>
                <c:pt idx="133">
                  <c:v>3.3569999999999997E-4</c:v>
                </c:pt>
                <c:pt idx="134">
                  <c:v>3.1159999999999998E-4</c:v>
                </c:pt>
                <c:pt idx="135">
                  <c:v>2.9100000000000003E-4</c:v>
                </c:pt>
                <c:pt idx="136">
                  <c:v>2.7310000000000002E-4</c:v>
                </c:pt>
                <c:pt idx="137">
                  <c:v>2.4340000000000001E-4</c:v>
                </c:pt>
                <c:pt idx="138">
                  <c:v>2.1990000000000001E-4</c:v>
                </c:pt>
                <c:pt idx="139">
                  <c:v>2.008E-4</c:v>
                </c:pt>
                <c:pt idx="140">
                  <c:v>1.8489999999999999E-4</c:v>
                </c:pt>
                <c:pt idx="141">
                  <c:v>1.7139999999999999E-4</c:v>
                </c:pt>
                <c:pt idx="142">
                  <c:v>1.5990000000000001E-4</c:v>
                </c:pt>
                <c:pt idx="143">
                  <c:v>1.4990000000000001E-4</c:v>
                </c:pt>
                <c:pt idx="144">
                  <c:v>1.4109999999999999E-4</c:v>
                </c:pt>
                <c:pt idx="145">
                  <c:v>1.3339999999999999E-4</c:v>
                </c:pt>
                <c:pt idx="146">
                  <c:v>1.2650000000000001E-4</c:v>
                </c:pt>
                <c:pt idx="147">
                  <c:v>1.203E-4</c:v>
                </c:pt>
                <c:pt idx="148">
                  <c:v>1.097E-4</c:v>
                </c:pt>
                <c:pt idx="149">
                  <c:v>9.8950000000000006E-5</c:v>
                </c:pt>
                <c:pt idx="150">
                  <c:v>9.0190000000000002E-5</c:v>
                </c:pt>
                <c:pt idx="151">
                  <c:v>8.2919999999999999E-5</c:v>
                </c:pt>
                <c:pt idx="152">
                  <c:v>7.6790000000000002E-5</c:v>
                </c:pt>
                <c:pt idx="153">
                  <c:v>7.1550000000000004E-5</c:v>
                </c:pt>
                <c:pt idx="154">
                  <c:v>6.7009999999999997E-5</c:v>
                </c:pt>
                <c:pt idx="155">
                  <c:v>6.3029999999999998E-5</c:v>
                </c:pt>
                <c:pt idx="156">
                  <c:v>5.9530000000000001E-5</c:v>
                </c:pt>
                <c:pt idx="157">
                  <c:v>5.3619999999999998E-5</c:v>
                </c:pt>
                <c:pt idx="158">
                  <c:v>4.8819999999999997E-5</c:v>
                </c:pt>
                <c:pt idx="159">
                  <c:v>4.4849999999999999E-5</c:v>
                </c:pt>
                <c:pt idx="160">
                  <c:v>4.1499999999999999E-5</c:v>
                </c:pt>
                <c:pt idx="161">
                  <c:v>3.8640000000000003E-5</c:v>
                </c:pt>
                <c:pt idx="162">
                  <c:v>3.6159999999999999E-5</c:v>
                </c:pt>
                <c:pt idx="163">
                  <c:v>3.2089999999999999E-5</c:v>
                </c:pt>
                <c:pt idx="164">
                  <c:v>2.8880000000000001E-5</c:v>
                </c:pt>
                <c:pt idx="165">
                  <c:v>2.6270000000000001E-5</c:v>
                </c:pt>
                <c:pt idx="166">
                  <c:v>2.4110000000000001E-5</c:v>
                </c:pt>
                <c:pt idx="167">
                  <c:v>2.23E-5</c:v>
                </c:pt>
                <c:pt idx="168">
                  <c:v>2.075E-5</c:v>
                </c:pt>
                <c:pt idx="169">
                  <c:v>1.9409999999999999E-5</c:v>
                </c:pt>
                <c:pt idx="170">
                  <c:v>1.8240000000000002E-5</c:v>
                </c:pt>
                <c:pt idx="171">
                  <c:v>1.721E-5</c:v>
                </c:pt>
                <c:pt idx="172">
                  <c:v>1.6290000000000002E-5</c:v>
                </c:pt>
                <c:pt idx="173">
                  <c:v>1.5469999999999999E-5</c:v>
                </c:pt>
                <c:pt idx="174">
                  <c:v>1.4059999999999999E-5</c:v>
                </c:pt>
                <c:pt idx="175">
                  <c:v>1.2639999999999999E-5</c:v>
                </c:pt>
                <c:pt idx="176">
                  <c:v>1.149E-5</c:v>
                </c:pt>
                <c:pt idx="177">
                  <c:v>1.0540000000000001E-5</c:v>
                </c:pt>
                <c:pt idx="178">
                  <c:v>9.7380000000000006E-6</c:v>
                </c:pt>
                <c:pt idx="179">
                  <c:v>9.054E-6</c:v>
                </c:pt>
                <c:pt idx="180">
                  <c:v>8.4640000000000006E-6</c:v>
                </c:pt>
                <c:pt idx="181">
                  <c:v>7.9489999999999996E-6</c:v>
                </c:pt>
                <c:pt idx="182">
                  <c:v>7.4959999999999999E-6</c:v>
                </c:pt>
                <c:pt idx="183">
                  <c:v>6.7329999999999997E-6</c:v>
                </c:pt>
                <c:pt idx="184">
                  <c:v>6.1160000000000004E-6</c:v>
                </c:pt>
                <c:pt idx="185">
                  <c:v>5.6060000000000002E-6</c:v>
                </c:pt>
                <c:pt idx="186">
                  <c:v>5.1780000000000002E-6</c:v>
                </c:pt>
                <c:pt idx="187">
                  <c:v>4.8119999999999998E-6</c:v>
                </c:pt>
                <c:pt idx="188">
                  <c:v>4.4970000000000003E-6</c:v>
                </c:pt>
                <c:pt idx="189">
                  <c:v>3.9790000000000004E-6</c:v>
                </c:pt>
                <c:pt idx="190">
                  <c:v>3.5719999999999999E-6</c:v>
                </c:pt>
                <c:pt idx="191">
                  <c:v>3.2430000000000001E-6</c:v>
                </c:pt>
                <c:pt idx="192">
                  <c:v>2.971E-6</c:v>
                </c:pt>
                <c:pt idx="193">
                  <c:v>2.7429999999999998E-6</c:v>
                </c:pt>
                <c:pt idx="194">
                  <c:v>2.5490000000000001E-6</c:v>
                </c:pt>
                <c:pt idx="195">
                  <c:v>2.3810000000000002E-6</c:v>
                </c:pt>
                <c:pt idx="196">
                  <c:v>2.2340000000000001E-6</c:v>
                </c:pt>
                <c:pt idx="197">
                  <c:v>2.1050000000000002E-6</c:v>
                </c:pt>
                <c:pt idx="198">
                  <c:v>1.9910000000000001E-6</c:v>
                </c:pt>
                <c:pt idx="199">
                  <c:v>1.889E-6</c:v>
                </c:pt>
                <c:pt idx="200">
                  <c:v>1.714E-6</c:v>
                </c:pt>
                <c:pt idx="201">
                  <c:v>1.5379999999999999E-6</c:v>
                </c:pt>
                <c:pt idx="202">
                  <c:v>1.395E-6</c:v>
                </c:pt>
                <c:pt idx="203">
                  <c:v>1.2780000000000001E-6</c:v>
                </c:pt>
                <c:pt idx="204">
                  <c:v>1.1790000000000001E-6</c:v>
                </c:pt>
                <c:pt idx="205">
                  <c:v>1.0950000000000001E-6</c:v>
                </c:pt>
                <c:pt idx="206">
                  <c:v>1.0219999999999999E-6</c:v>
                </c:pt>
                <c:pt idx="207">
                  <c:v>9.5900000000000005E-7</c:v>
                </c:pt>
                <c:pt idx="208">
                  <c:v>9.033E-7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E2-456A-AA25-1EA939B2A60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srim4He_Havar!$D$20:$D$228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srim4He_Havar!$G$20:$G$228</c:f>
              <c:numCache>
                <c:formatCode>0.000E+00</c:formatCode>
                <c:ptCount val="209"/>
                <c:pt idx="0">
                  <c:v>2.0361000000000001E-2</c:v>
                </c:pt>
                <c:pt idx="1">
                  <c:v>2.1448000000000002E-2</c:v>
                </c:pt>
                <c:pt idx="2">
                  <c:v>2.2461999999999999E-2</c:v>
                </c:pt>
                <c:pt idx="3">
                  <c:v>2.3414999999999998E-2</c:v>
                </c:pt>
                <c:pt idx="4">
                  <c:v>2.4301E-2</c:v>
                </c:pt>
                <c:pt idx="5">
                  <c:v>2.5141999999999998E-2</c:v>
                </c:pt>
                <c:pt idx="6">
                  <c:v>2.5939000000000004E-2</c:v>
                </c:pt>
                <c:pt idx="7">
                  <c:v>2.742E-2</c:v>
                </c:pt>
                <c:pt idx="8">
                  <c:v>2.878E-2</c:v>
                </c:pt>
                <c:pt idx="9">
                  <c:v>3.0030000000000001E-2</c:v>
                </c:pt>
                <c:pt idx="10">
                  <c:v>3.1199999999999999E-2</c:v>
                </c:pt>
                <c:pt idx="11">
                  <c:v>3.2289999999999999E-2</c:v>
                </c:pt>
                <c:pt idx="12">
                  <c:v>3.3320000000000002E-2</c:v>
                </c:pt>
                <c:pt idx="13">
                  <c:v>3.4290000000000001E-2</c:v>
                </c:pt>
                <c:pt idx="14">
                  <c:v>3.5210000000000005E-2</c:v>
                </c:pt>
                <c:pt idx="15">
                  <c:v>3.6089999999999997E-2</c:v>
                </c:pt>
                <c:pt idx="16">
                  <c:v>3.6940000000000001E-2</c:v>
                </c:pt>
                <c:pt idx="17">
                  <c:v>3.7740000000000003E-2</c:v>
                </c:pt>
                <c:pt idx="18">
                  <c:v>3.9239999999999997E-2</c:v>
                </c:pt>
                <c:pt idx="19">
                  <c:v>4.0969999999999999E-2</c:v>
                </c:pt>
                <c:pt idx="20">
                  <c:v>4.2569999999999997E-2</c:v>
                </c:pt>
                <c:pt idx="21">
                  <c:v>4.4039999999999996E-2</c:v>
                </c:pt>
                <c:pt idx="22">
                  <c:v>4.5420000000000002E-2</c:v>
                </c:pt>
                <c:pt idx="23">
                  <c:v>4.6699999999999998E-2</c:v>
                </c:pt>
                <c:pt idx="24">
                  <c:v>4.7919999999999997E-2</c:v>
                </c:pt>
                <c:pt idx="25">
                  <c:v>4.9079999999999999E-2</c:v>
                </c:pt>
                <c:pt idx="26">
                  <c:v>5.0169999999999999E-2</c:v>
                </c:pt>
                <c:pt idx="27">
                  <c:v>5.2209999999999999E-2</c:v>
                </c:pt>
                <c:pt idx="28">
                  <c:v>5.407E-2</c:v>
                </c:pt>
                <c:pt idx="29">
                  <c:v>5.5800000000000002E-2</c:v>
                </c:pt>
                <c:pt idx="30">
                  <c:v>5.7410000000000003E-2</c:v>
                </c:pt>
                <c:pt idx="31">
                  <c:v>5.892E-2</c:v>
                </c:pt>
                <c:pt idx="32">
                  <c:v>6.0329999999999995E-2</c:v>
                </c:pt>
                <c:pt idx="33">
                  <c:v>6.2960000000000002E-2</c:v>
                </c:pt>
                <c:pt idx="34">
                  <c:v>6.5329999999999999E-2</c:v>
                </c:pt>
                <c:pt idx="35">
                  <c:v>6.7510000000000001E-2</c:v>
                </c:pt>
                <c:pt idx="36">
                  <c:v>6.9530000000000008E-2</c:v>
                </c:pt>
                <c:pt idx="37">
                  <c:v>7.1419999999999997E-2</c:v>
                </c:pt>
                <c:pt idx="38">
                  <c:v>7.3200000000000001E-2</c:v>
                </c:pt>
                <c:pt idx="39">
                  <c:v>7.4859999999999996E-2</c:v>
                </c:pt>
                <c:pt idx="40">
                  <c:v>7.644999999999999E-2</c:v>
                </c:pt>
                <c:pt idx="41">
                  <c:v>7.7949999999999992E-2</c:v>
                </c:pt>
                <c:pt idx="42">
                  <c:v>7.9399999999999998E-2</c:v>
                </c:pt>
                <c:pt idx="43">
                  <c:v>8.0780000000000005E-2</c:v>
                </c:pt>
                <c:pt idx="44">
                  <c:v>8.338000000000001E-2</c:v>
                </c:pt>
                <c:pt idx="45">
                  <c:v>8.6389999999999995E-2</c:v>
                </c:pt>
                <c:pt idx="46">
                  <c:v>8.9169999999999999E-2</c:v>
                </c:pt>
                <c:pt idx="47">
                  <c:v>9.1770000000000004E-2</c:v>
                </c:pt>
                <c:pt idx="48">
                  <c:v>9.4219999999999998E-2</c:v>
                </c:pt>
                <c:pt idx="49">
                  <c:v>9.6530000000000005E-2</c:v>
                </c:pt>
                <c:pt idx="50">
                  <c:v>9.8739999999999994E-2</c:v>
                </c:pt>
                <c:pt idx="51">
                  <c:v>0.10085</c:v>
                </c:pt>
                <c:pt idx="52">
                  <c:v>0.10286999999999999</c:v>
                </c:pt>
                <c:pt idx="53">
                  <c:v>0.1067</c:v>
                </c:pt>
                <c:pt idx="54">
                  <c:v>0.1103</c:v>
                </c:pt>
                <c:pt idx="55">
                  <c:v>0.11369</c:v>
                </c:pt>
                <c:pt idx="56">
                  <c:v>0.11692</c:v>
                </c:pt>
                <c:pt idx="57">
                  <c:v>0.12001000000000001</c:v>
                </c:pt>
                <c:pt idx="58">
                  <c:v>0.12298000000000001</c:v>
                </c:pt>
                <c:pt idx="59">
                  <c:v>0.12862999999999999</c:v>
                </c:pt>
                <c:pt idx="60">
                  <c:v>0.13434000000000001</c:v>
                </c:pt>
                <c:pt idx="61">
                  <c:v>0.13961000000000001</c:v>
                </c:pt>
                <c:pt idx="62">
                  <c:v>0.14474000000000001</c:v>
                </c:pt>
                <c:pt idx="63">
                  <c:v>0.14982000000000001</c:v>
                </c:pt>
                <c:pt idx="64">
                  <c:v>0.15504000000000001</c:v>
                </c:pt>
                <c:pt idx="65">
                  <c:v>0.16030999999999998</c:v>
                </c:pt>
                <c:pt idx="66">
                  <c:v>0.16572000000000001</c:v>
                </c:pt>
                <c:pt idx="67">
                  <c:v>0.17107</c:v>
                </c:pt>
                <c:pt idx="68">
                  <c:v>0.17624999999999999</c:v>
                </c:pt>
                <c:pt idx="69">
                  <c:v>0.18134999999999998</c:v>
                </c:pt>
                <c:pt idx="70">
                  <c:v>0.19135000000000002</c:v>
                </c:pt>
                <c:pt idx="71">
                  <c:v>0.20344000000000001</c:v>
                </c:pt>
                <c:pt idx="72">
                  <c:v>0.21506</c:v>
                </c:pt>
                <c:pt idx="73">
                  <c:v>0.22636999999999999</c:v>
                </c:pt>
                <c:pt idx="74">
                  <c:v>0.23736000000000002</c:v>
                </c:pt>
                <c:pt idx="75">
                  <c:v>0.24802000000000002</c:v>
                </c:pt>
                <c:pt idx="76">
                  <c:v>0.25844</c:v>
                </c:pt>
                <c:pt idx="77">
                  <c:v>0.26871</c:v>
                </c:pt>
                <c:pt idx="78">
                  <c:v>0.27871999999999997</c:v>
                </c:pt>
                <c:pt idx="79">
                  <c:v>0.29796</c:v>
                </c:pt>
                <c:pt idx="80">
                  <c:v>0.31652000000000002</c:v>
                </c:pt>
                <c:pt idx="81">
                  <c:v>0.33437</c:v>
                </c:pt>
                <c:pt idx="82">
                  <c:v>0.35139999999999999</c:v>
                </c:pt>
                <c:pt idx="83">
                  <c:v>0.36788999999999999</c:v>
                </c:pt>
                <c:pt idx="84">
                  <c:v>0.38363900000000001</c:v>
                </c:pt>
                <c:pt idx="85">
                  <c:v>0.413159</c:v>
                </c:pt>
                <c:pt idx="86">
                  <c:v>0.440411</c:v>
                </c:pt>
                <c:pt idx="87">
                  <c:v>0.46526200000000001</c:v>
                </c:pt>
                <c:pt idx="88">
                  <c:v>0.488091</c:v>
                </c:pt>
                <c:pt idx="89">
                  <c:v>0.50908100000000001</c:v>
                </c:pt>
                <c:pt idx="90">
                  <c:v>0.52842100000000003</c:v>
                </c:pt>
                <c:pt idx="91">
                  <c:v>0.54630200000000007</c:v>
                </c:pt>
                <c:pt idx="92">
                  <c:v>0.562917</c:v>
                </c:pt>
                <c:pt idx="93">
                  <c:v>0.57845999999999997</c:v>
                </c:pt>
                <c:pt idx="94">
                  <c:v>0.59312699999999996</c:v>
                </c:pt>
                <c:pt idx="95">
                  <c:v>0.60691600000000001</c:v>
                </c:pt>
                <c:pt idx="96">
                  <c:v>0.63244500000000003</c:v>
                </c:pt>
                <c:pt idx="97">
                  <c:v>0.66115800000000002</c:v>
                </c:pt>
                <c:pt idx="98">
                  <c:v>0.68693499999999996</c:v>
                </c:pt>
                <c:pt idx="99">
                  <c:v>0.71006100000000005</c:v>
                </c:pt>
                <c:pt idx="100">
                  <c:v>0.73102600000000006</c:v>
                </c:pt>
                <c:pt idx="101">
                  <c:v>0.74982100000000007</c:v>
                </c:pt>
                <c:pt idx="102">
                  <c:v>0.76674099999999989</c:v>
                </c:pt>
                <c:pt idx="103">
                  <c:v>0.78188100000000005</c:v>
                </c:pt>
                <c:pt idx="104">
                  <c:v>0.79543799999999998</c:v>
                </c:pt>
                <c:pt idx="105">
                  <c:v>0.81809399999999999</c:v>
                </c:pt>
                <c:pt idx="106">
                  <c:v>0.83569199999999999</c:v>
                </c:pt>
                <c:pt idx="107">
                  <c:v>0.84912100000000001</c:v>
                </c:pt>
                <c:pt idx="108">
                  <c:v>0.85887500000000006</c:v>
                </c:pt>
                <c:pt idx="109">
                  <c:v>0.86554900000000001</c:v>
                </c:pt>
                <c:pt idx="110">
                  <c:v>0.86973900000000004</c:v>
                </c:pt>
                <c:pt idx="111">
                  <c:v>0.8721540000000001</c:v>
                </c:pt>
                <c:pt idx="112">
                  <c:v>0.86870599999999998</c:v>
                </c:pt>
                <c:pt idx="113">
                  <c:v>0.86098400000000008</c:v>
                </c:pt>
                <c:pt idx="114">
                  <c:v>0.85058200000000006</c:v>
                </c:pt>
                <c:pt idx="115">
                  <c:v>0.83829399999999998</c:v>
                </c:pt>
                <c:pt idx="116">
                  <c:v>0.82481899999999997</c:v>
                </c:pt>
                <c:pt idx="117">
                  <c:v>0.810554</c:v>
                </c:pt>
                <c:pt idx="118">
                  <c:v>0.79599600000000004</c:v>
                </c:pt>
                <c:pt idx="119">
                  <c:v>0.78124470000000001</c:v>
                </c:pt>
                <c:pt idx="120">
                  <c:v>0.76659880000000002</c:v>
                </c:pt>
                <c:pt idx="121">
                  <c:v>0.75205749999999993</c:v>
                </c:pt>
                <c:pt idx="122">
                  <c:v>0.72378599999999993</c:v>
                </c:pt>
                <c:pt idx="123">
                  <c:v>0.69051289999999999</c:v>
                </c:pt>
                <c:pt idx="124">
                  <c:v>0.6595531</c:v>
                </c:pt>
                <c:pt idx="125">
                  <c:v>0.63110309999999992</c:v>
                </c:pt>
                <c:pt idx="126">
                  <c:v>0.60496070000000002</c:v>
                </c:pt>
                <c:pt idx="127">
                  <c:v>0.58082420000000001</c:v>
                </c:pt>
                <c:pt idx="128">
                  <c:v>0.55859250000000005</c:v>
                </c:pt>
                <c:pt idx="129">
                  <c:v>0.53816469999999994</c:v>
                </c:pt>
                <c:pt idx="130">
                  <c:v>0.51924000000000003</c:v>
                </c:pt>
                <c:pt idx="131">
                  <c:v>0.4853982</c:v>
                </c:pt>
                <c:pt idx="132">
                  <c:v>0.45606409999999997</c:v>
                </c:pt>
                <c:pt idx="133">
                  <c:v>0.43043569999999998</c:v>
                </c:pt>
                <c:pt idx="134">
                  <c:v>0.4078116</c:v>
                </c:pt>
                <c:pt idx="135">
                  <c:v>0.38769100000000001</c:v>
                </c:pt>
                <c:pt idx="136">
                  <c:v>0.36977310000000002</c:v>
                </c:pt>
                <c:pt idx="137">
                  <c:v>0.33884340000000002</c:v>
                </c:pt>
                <c:pt idx="138">
                  <c:v>0.31641989999999998</c:v>
                </c:pt>
                <c:pt idx="139">
                  <c:v>0.2951008</c:v>
                </c:pt>
                <c:pt idx="140">
                  <c:v>0.27738489999999999</c:v>
                </c:pt>
                <c:pt idx="141">
                  <c:v>0.26197139999999997</c:v>
                </c:pt>
                <c:pt idx="142">
                  <c:v>0.24835989999999999</c:v>
                </c:pt>
                <c:pt idx="143">
                  <c:v>0.2363499</c:v>
                </c:pt>
                <c:pt idx="144">
                  <c:v>0.22554109999999999</c:v>
                </c:pt>
                <c:pt idx="145">
                  <c:v>0.21583340000000001</c:v>
                </c:pt>
                <c:pt idx="146">
                  <c:v>0.2070265</c:v>
                </c:pt>
                <c:pt idx="147">
                  <c:v>0.19902029999999998</c:v>
                </c:pt>
                <c:pt idx="148">
                  <c:v>0.18490969999999998</c:v>
                </c:pt>
                <c:pt idx="149">
                  <c:v>0.17019894999999999</c:v>
                </c:pt>
                <c:pt idx="150">
                  <c:v>0.15799019</c:v>
                </c:pt>
                <c:pt idx="151">
                  <c:v>0.14748291999999999</c:v>
                </c:pt>
                <c:pt idx="152">
                  <c:v>0.13857679000000001</c:v>
                </c:pt>
                <c:pt idx="153">
                  <c:v>0.13067155</c:v>
                </c:pt>
                <c:pt idx="154">
                  <c:v>0.12386701</c:v>
                </c:pt>
                <c:pt idx="155">
                  <c:v>0.11776303</c:v>
                </c:pt>
                <c:pt idx="156">
                  <c:v>0.11225953</c:v>
                </c:pt>
                <c:pt idx="157">
                  <c:v>0.10285362000000001</c:v>
                </c:pt>
                <c:pt idx="158">
                  <c:v>9.5078820000000008E-2</c:v>
                </c:pt>
                <c:pt idx="159">
                  <c:v>8.8514849999999992E-2</c:v>
                </c:pt>
                <c:pt idx="160">
                  <c:v>8.2901500000000003E-2</c:v>
                </c:pt>
                <c:pt idx="161">
                  <c:v>7.802864000000001E-2</c:v>
                </c:pt>
                <c:pt idx="162">
                  <c:v>7.3766159999999997E-2</c:v>
                </c:pt>
                <c:pt idx="163">
                  <c:v>6.6642090000000001E-2</c:v>
                </c:pt>
                <c:pt idx="164">
                  <c:v>6.0908879999999999E-2</c:v>
                </c:pt>
                <c:pt idx="165">
                  <c:v>5.6186270000000003E-2</c:v>
                </c:pt>
                <c:pt idx="166">
                  <c:v>5.223411E-2</c:v>
                </c:pt>
                <c:pt idx="167">
                  <c:v>4.8862300000000004E-2</c:v>
                </c:pt>
                <c:pt idx="168">
                  <c:v>4.5950749999999999E-2</c:v>
                </c:pt>
                <c:pt idx="169">
                  <c:v>4.3409409999999995E-2</c:v>
                </c:pt>
                <c:pt idx="170">
                  <c:v>4.1178240000000005E-2</c:v>
                </c:pt>
                <c:pt idx="171">
                  <c:v>3.9197209999999996E-2</c:v>
                </c:pt>
                <c:pt idx="172">
                  <c:v>3.7416290000000005E-2</c:v>
                </c:pt>
                <c:pt idx="173">
                  <c:v>3.5825469999999998E-2</c:v>
                </c:pt>
                <c:pt idx="174">
                  <c:v>3.3064060000000006E-2</c:v>
                </c:pt>
                <c:pt idx="175">
                  <c:v>3.0242640000000001E-2</c:v>
                </c:pt>
                <c:pt idx="176">
                  <c:v>2.793149E-2</c:v>
                </c:pt>
                <c:pt idx="177">
                  <c:v>2.6010539999999999E-2</c:v>
                </c:pt>
                <c:pt idx="178">
                  <c:v>2.4379737999999998E-2</c:v>
                </c:pt>
                <c:pt idx="179">
                  <c:v>2.2979054000000002E-2</c:v>
                </c:pt>
                <c:pt idx="180">
                  <c:v>2.1768464000000001E-2</c:v>
                </c:pt>
                <c:pt idx="181">
                  <c:v>2.0697949E-2</c:v>
                </c:pt>
                <c:pt idx="182">
                  <c:v>1.9757495999999999E-2</c:v>
                </c:pt>
                <c:pt idx="183">
                  <c:v>1.8166732999999997E-2</c:v>
                </c:pt>
                <c:pt idx="184">
                  <c:v>1.6876116E-2</c:v>
                </c:pt>
                <c:pt idx="185">
                  <c:v>1.5795605999999997E-2</c:v>
                </c:pt>
                <c:pt idx="186">
                  <c:v>1.4895178E-2</c:v>
                </c:pt>
                <c:pt idx="187">
                  <c:v>1.4124812E-2</c:v>
                </c:pt>
                <c:pt idx="188">
                  <c:v>1.3454496999999999E-2</c:v>
                </c:pt>
                <c:pt idx="189">
                  <c:v>1.2353978999999999E-2</c:v>
                </c:pt>
                <c:pt idx="190">
                  <c:v>1.1493572000000001E-2</c:v>
                </c:pt>
                <c:pt idx="191">
                  <c:v>1.0793242999999999E-2</c:v>
                </c:pt>
                <c:pt idx="192">
                  <c:v>1.0222970999999999E-2</c:v>
                </c:pt>
                <c:pt idx="193">
                  <c:v>9.7417429999999989E-3</c:v>
                </c:pt>
                <c:pt idx="194">
                  <c:v>9.3355489999999985E-3</c:v>
                </c:pt>
                <c:pt idx="195">
                  <c:v>8.9863809999999999E-3</c:v>
                </c:pt>
                <c:pt idx="196">
                  <c:v>8.685234E-3</c:v>
                </c:pt>
                <c:pt idx="197">
                  <c:v>8.4211049999999999E-3</c:v>
                </c:pt>
                <c:pt idx="198">
                  <c:v>8.1889909999999996E-3</c:v>
                </c:pt>
                <c:pt idx="199">
                  <c:v>7.982889E-3</c:v>
                </c:pt>
                <c:pt idx="200">
                  <c:v>7.635714E-3</c:v>
                </c:pt>
                <c:pt idx="201">
                  <c:v>7.2925379999999995E-3</c:v>
                </c:pt>
                <c:pt idx="202">
                  <c:v>7.023395E-3</c:v>
                </c:pt>
                <c:pt idx="203">
                  <c:v>6.8072780000000008E-3</c:v>
                </c:pt>
                <c:pt idx="204">
                  <c:v>6.6321789999999993E-3</c:v>
                </c:pt>
                <c:pt idx="205">
                  <c:v>6.4880949999999993E-3</c:v>
                </c:pt>
                <c:pt idx="206">
                  <c:v>6.3690220000000002E-3</c:v>
                </c:pt>
                <c:pt idx="207">
                  <c:v>6.267959E-3</c:v>
                </c:pt>
                <c:pt idx="208">
                  <c:v>6.1839032999999998E-3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E2-456A-AA25-1EA939B2A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45152"/>
        <c:axId val="474921632"/>
      </c:scatterChart>
      <c:valAx>
        <c:axId val="4749451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1632"/>
        <c:crosses val="autoZero"/>
        <c:crossBetween val="midCat"/>
        <c:majorUnit val="10"/>
      </c:valAx>
      <c:valAx>
        <c:axId val="47492163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451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43117519884601"/>
          <c:y val="6.5700413351509543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srim4He_Si!$P$5</c:f>
          <c:strCache>
            <c:ptCount val="1"/>
            <c:pt idx="0">
              <c:v>srim4He_Si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srim4He_Si!$D$20:$D$228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srim4He_Si!$J$20:$J$228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2.9000000000000002E-3</c:v>
                </c:pt>
                <c:pt idx="18">
                  <c:v>3.0999999999999999E-3</c:v>
                </c:pt>
                <c:pt idx="19">
                  <c:v>3.4000000000000002E-3</c:v>
                </c:pt>
                <c:pt idx="20">
                  <c:v>3.5999999999999999E-3</c:v>
                </c:pt>
                <c:pt idx="21">
                  <c:v>3.8999999999999998E-3</c:v>
                </c:pt>
                <c:pt idx="22">
                  <c:v>4.2000000000000006E-3</c:v>
                </c:pt>
                <c:pt idx="23">
                  <c:v>4.4999999999999997E-3</c:v>
                </c:pt>
                <c:pt idx="24">
                  <c:v>4.7000000000000002E-3</c:v>
                </c:pt>
                <c:pt idx="25">
                  <c:v>5.0000000000000001E-3</c:v>
                </c:pt>
                <c:pt idx="26">
                  <c:v>5.3E-3</c:v>
                </c:pt>
                <c:pt idx="27">
                  <c:v>5.8000000000000005E-3</c:v>
                </c:pt>
                <c:pt idx="28">
                  <c:v>6.3E-3</c:v>
                </c:pt>
                <c:pt idx="29">
                  <c:v>6.8000000000000005E-3</c:v>
                </c:pt>
                <c:pt idx="30">
                  <c:v>7.2999999999999992E-3</c:v>
                </c:pt>
                <c:pt idx="31">
                  <c:v>7.9000000000000008E-3</c:v>
                </c:pt>
                <c:pt idx="32">
                  <c:v>8.4000000000000012E-3</c:v>
                </c:pt>
                <c:pt idx="33">
                  <c:v>9.4000000000000004E-3</c:v>
                </c:pt>
                <c:pt idx="34">
                  <c:v>1.04E-2</c:v>
                </c:pt>
                <c:pt idx="35">
                  <c:v>1.14E-2</c:v>
                </c:pt>
                <c:pt idx="36">
                  <c:v>1.24E-2</c:v>
                </c:pt>
                <c:pt idx="37">
                  <c:v>1.3500000000000002E-2</c:v>
                </c:pt>
                <c:pt idx="38">
                  <c:v>1.4499999999999999E-2</c:v>
                </c:pt>
                <c:pt idx="39">
                  <c:v>1.55E-2</c:v>
                </c:pt>
                <c:pt idx="40">
                  <c:v>1.6500000000000001E-2</c:v>
                </c:pt>
                <c:pt idx="41">
                  <c:v>1.7499999999999998E-2</c:v>
                </c:pt>
                <c:pt idx="42">
                  <c:v>1.8499999999999999E-2</c:v>
                </c:pt>
                <c:pt idx="43">
                  <c:v>1.9599999999999999E-2</c:v>
                </c:pt>
                <c:pt idx="44">
                  <c:v>2.1600000000000001E-2</c:v>
                </c:pt>
                <c:pt idx="45">
                  <c:v>2.4199999999999999E-2</c:v>
                </c:pt>
                <c:pt idx="46">
                  <c:v>2.6700000000000002E-2</c:v>
                </c:pt>
                <c:pt idx="47">
                  <c:v>2.93E-2</c:v>
                </c:pt>
                <c:pt idx="48">
                  <c:v>3.1899999999999998E-2</c:v>
                </c:pt>
                <c:pt idx="49">
                  <c:v>3.4499999999999996E-2</c:v>
                </c:pt>
                <c:pt idx="50">
                  <c:v>3.7100000000000001E-2</c:v>
                </c:pt>
                <c:pt idx="51">
                  <c:v>3.9699999999999999E-2</c:v>
                </c:pt>
                <c:pt idx="52">
                  <c:v>4.2299999999999997E-2</c:v>
                </c:pt>
                <c:pt idx="53">
                  <c:v>4.7500000000000001E-2</c:v>
                </c:pt>
                <c:pt idx="54">
                  <c:v>5.2700000000000004E-2</c:v>
                </c:pt>
                <c:pt idx="55">
                  <c:v>5.7899999999999993E-2</c:v>
                </c:pt>
                <c:pt idx="56">
                  <c:v>6.3100000000000003E-2</c:v>
                </c:pt>
                <c:pt idx="57">
                  <c:v>6.83E-2</c:v>
                </c:pt>
                <c:pt idx="58">
                  <c:v>7.3399999999999993E-2</c:v>
                </c:pt>
                <c:pt idx="59">
                  <c:v>8.3699999999999997E-2</c:v>
                </c:pt>
                <c:pt idx="60">
                  <c:v>9.3899999999999997E-2</c:v>
                </c:pt>
                <c:pt idx="61">
                  <c:v>0.10400000000000001</c:v>
                </c:pt>
                <c:pt idx="62">
                  <c:v>0.11399999999999999</c:v>
                </c:pt>
                <c:pt idx="63">
                  <c:v>0.124</c:v>
                </c:pt>
                <c:pt idx="64">
                  <c:v>0.1338</c:v>
                </c:pt>
                <c:pt idx="65">
                  <c:v>0.14350000000000002</c:v>
                </c:pt>
                <c:pt idx="66">
                  <c:v>0.1532</c:v>
                </c:pt>
                <c:pt idx="67">
                  <c:v>0.16270000000000001</c:v>
                </c:pt>
                <c:pt idx="68">
                  <c:v>0.17199999999999999</c:v>
                </c:pt>
                <c:pt idx="69">
                  <c:v>0.18129999999999999</c:v>
                </c:pt>
                <c:pt idx="70">
                  <c:v>0.1993</c:v>
                </c:pt>
                <c:pt idx="71">
                  <c:v>0.22109999999999999</c:v>
                </c:pt>
                <c:pt idx="72">
                  <c:v>0.24209999999999998</c:v>
                </c:pt>
                <c:pt idx="73">
                  <c:v>0.26240000000000002</c:v>
                </c:pt>
                <c:pt idx="74">
                  <c:v>0.28199999999999997</c:v>
                </c:pt>
                <c:pt idx="75">
                  <c:v>0.3009</c:v>
                </c:pt>
                <c:pt idx="76">
                  <c:v>0.31930000000000003</c:v>
                </c:pt>
                <c:pt idx="77">
                  <c:v>0.33710000000000001</c:v>
                </c:pt>
                <c:pt idx="78">
                  <c:v>0.35439999999999999</c:v>
                </c:pt>
                <c:pt idx="79">
                  <c:v>0.38769999999999999</c:v>
                </c:pt>
                <c:pt idx="80">
                  <c:v>0.41929999999999995</c:v>
                </c:pt>
                <c:pt idx="81">
                  <c:v>0.44960000000000006</c:v>
                </c:pt>
                <c:pt idx="82">
                  <c:v>0.47859999999999997</c:v>
                </c:pt>
                <c:pt idx="83">
                  <c:v>0.50650000000000006</c:v>
                </c:pt>
                <c:pt idx="84">
                  <c:v>0.53349999999999997</c:v>
                </c:pt>
                <c:pt idx="85">
                  <c:v>0.58479999999999999</c:v>
                </c:pt>
                <c:pt idx="86">
                  <c:v>0.63329999999999997</c:v>
                </c:pt>
                <c:pt idx="87">
                  <c:v>0.67930000000000001</c:v>
                </c:pt>
                <c:pt idx="88" formatCode="0.00">
                  <c:v>0.72329999999999994</c:v>
                </c:pt>
                <c:pt idx="89" formatCode="0.00">
                  <c:v>0.76559999999999995</c:v>
                </c:pt>
                <c:pt idx="90" formatCode="0.00">
                  <c:v>0.80640000000000001</c:v>
                </c:pt>
                <c:pt idx="91" formatCode="0.00">
                  <c:v>0.84589999999999999</c:v>
                </c:pt>
                <c:pt idx="92" formatCode="0.00">
                  <c:v>0.88429999999999997</c:v>
                </c:pt>
                <c:pt idx="93" formatCode="0.00">
                  <c:v>0.92159999999999997</c:v>
                </c:pt>
                <c:pt idx="94" formatCode="0.00">
                  <c:v>0.95809999999999995</c:v>
                </c:pt>
                <c:pt idx="95" formatCode="0.00">
                  <c:v>0.99380000000000002</c:v>
                </c:pt>
                <c:pt idx="96" formatCode="0.00">
                  <c:v>1.06</c:v>
                </c:pt>
                <c:pt idx="97" formatCode="0.00">
                  <c:v>1.1499999999999999</c:v>
                </c:pt>
                <c:pt idx="98" formatCode="0.00">
                  <c:v>1.23</c:v>
                </c:pt>
                <c:pt idx="99" formatCode="0.00">
                  <c:v>1.31</c:v>
                </c:pt>
                <c:pt idx="100" formatCode="0.00">
                  <c:v>1.38</c:v>
                </c:pt>
                <c:pt idx="101" formatCode="0.00">
                  <c:v>1.46</c:v>
                </c:pt>
                <c:pt idx="102" formatCode="0.00">
                  <c:v>1.54</c:v>
                </c:pt>
                <c:pt idx="103" formatCode="0.00">
                  <c:v>1.61</c:v>
                </c:pt>
                <c:pt idx="104" formatCode="0.00">
                  <c:v>1.68</c:v>
                </c:pt>
                <c:pt idx="105" formatCode="0.00">
                  <c:v>1.83</c:v>
                </c:pt>
                <c:pt idx="106" formatCode="0.00">
                  <c:v>1.98</c:v>
                </c:pt>
                <c:pt idx="107" formatCode="0.00">
                  <c:v>2.13</c:v>
                </c:pt>
                <c:pt idx="108" formatCode="0.00">
                  <c:v>2.27</c:v>
                </c:pt>
                <c:pt idx="109" formatCode="0.00">
                  <c:v>2.42</c:v>
                </c:pt>
                <c:pt idx="110" formatCode="0.00">
                  <c:v>2.57</c:v>
                </c:pt>
                <c:pt idx="111" formatCode="0.00">
                  <c:v>2.88</c:v>
                </c:pt>
                <c:pt idx="112" formatCode="0.00">
                  <c:v>3.19</c:v>
                </c:pt>
                <c:pt idx="113" formatCode="0.00">
                  <c:v>3.51</c:v>
                </c:pt>
                <c:pt idx="114" formatCode="0.00">
                  <c:v>3.84</c:v>
                </c:pt>
                <c:pt idx="115" formatCode="0.00">
                  <c:v>4.18</c:v>
                </c:pt>
                <c:pt idx="116" formatCode="0.00">
                  <c:v>4.53</c:v>
                </c:pt>
                <c:pt idx="117" formatCode="0.00">
                  <c:v>4.8899999999999997</c:v>
                </c:pt>
                <c:pt idx="118" formatCode="0.00">
                  <c:v>5.26</c:v>
                </c:pt>
                <c:pt idx="119" formatCode="0.00">
                  <c:v>5.65</c:v>
                </c:pt>
                <c:pt idx="120" formatCode="0.00">
                  <c:v>6.04</c:v>
                </c:pt>
                <c:pt idx="121" formatCode="0.00">
                  <c:v>6.44</c:v>
                </c:pt>
                <c:pt idx="122" formatCode="0.00">
                  <c:v>7.27</c:v>
                </c:pt>
                <c:pt idx="123" formatCode="0.00">
                  <c:v>8.3699999999999992</c:v>
                </c:pt>
                <c:pt idx="124" formatCode="0.00">
                  <c:v>9.5299999999999994</c:v>
                </c:pt>
                <c:pt idx="125" formatCode="0.00">
                  <c:v>10.76</c:v>
                </c:pt>
                <c:pt idx="126" formatCode="0.00">
                  <c:v>12.04</c:v>
                </c:pt>
                <c:pt idx="127" formatCode="0.00">
                  <c:v>13.38</c:v>
                </c:pt>
                <c:pt idx="128" formatCode="0.00">
                  <c:v>14.79</c:v>
                </c:pt>
                <c:pt idx="129" formatCode="0.00">
                  <c:v>16.25</c:v>
                </c:pt>
                <c:pt idx="130" formatCode="0.00">
                  <c:v>17.77</c:v>
                </c:pt>
                <c:pt idx="131" formatCode="0.00">
                  <c:v>20.97</c:v>
                </c:pt>
                <c:pt idx="132" formatCode="0.00">
                  <c:v>24.39</c:v>
                </c:pt>
                <c:pt idx="133" formatCode="0.00">
                  <c:v>28.02</c:v>
                </c:pt>
                <c:pt idx="134" formatCode="0.00">
                  <c:v>31.87</c:v>
                </c:pt>
                <c:pt idx="135" formatCode="0.00">
                  <c:v>35.92</c:v>
                </c:pt>
                <c:pt idx="136" formatCode="0.00">
                  <c:v>40.159999999999997</c:v>
                </c:pt>
                <c:pt idx="137" formatCode="0.00">
                  <c:v>49.23</c:v>
                </c:pt>
                <c:pt idx="138" formatCode="0.00">
                  <c:v>59.07</c:v>
                </c:pt>
                <c:pt idx="139" formatCode="0.00">
                  <c:v>69.72</c:v>
                </c:pt>
                <c:pt idx="140" formatCode="0.00">
                  <c:v>81.180000000000007</c:v>
                </c:pt>
                <c:pt idx="141" formatCode="0.00">
                  <c:v>93.4</c:v>
                </c:pt>
                <c:pt idx="142" formatCode="0.00">
                  <c:v>106.37</c:v>
                </c:pt>
                <c:pt idx="143" formatCode="0.00">
                  <c:v>120.07</c:v>
                </c:pt>
                <c:pt idx="144" formatCode="0.00">
                  <c:v>134.51</c:v>
                </c:pt>
                <c:pt idx="145" formatCode="0.00">
                  <c:v>149.66</c:v>
                </c:pt>
                <c:pt idx="146" formatCode="0.00">
                  <c:v>165.52</c:v>
                </c:pt>
                <c:pt idx="147" formatCode="0.00">
                  <c:v>182.08</c:v>
                </c:pt>
                <c:pt idx="148" formatCode="0.00">
                  <c:v>217.26</c:v>
                </c:pt>
                <c:pt idx="149" formatCode="0.00">
                  <c:v>265.02999999999997</c:v>
                </c:pt>
                <c:pt idx="150" formatCode="0.00">
                  <c:v>316.95</c:v>
                </c:pt>
                <c:pt idx="151" formatCode="0.00">
                  <c:v>372.94</c:v>
                </c:pt>
                <c:pt idx="152" formatCode="0.00">
                  <c:v>432.94</c:v>
                </c:pt>
                <c:pt idx="153" formatCode="0.00">
                  <c:v>496.86</c:v>
                </c:pt>
                <c:pt idx="154" formatCode="0.00">
                  <c:v>564.66</c:v>
                </c:pt>
                <c:pt idx="155" formatCode="0.00">
                  <c:v>636.28</c:v>
                </c:pt>
                <c:pt idx="156" formatCode="0.00">
                  <c:v>711.68</c:v>
                </c:pt>
                <c:pt idx="157" formatCode="0.00">
                  <c:v>873.49</c:v>
                </c:pt>
                <c:pt idx="158" formatCode="0.00">
                  <c:v>1050</c:v>
                </c:pt>
                <c:pt idx="159" formatCode="0.00">
                  <c:v>1240</c:v>
                </c:pt>
                <c:pt idx="160" formatCode="0.00">
                  <c:v>1450</c:v>
                </c:pt>
                <c:pt idx="161" formatCode="0.00">
                  <c:v>1660</c:v>
                </c:pt>
                <c:pt idx="162" formatCode="0.00">
                  <c:v>1900</c:v>
                </c:pt>
                <c:pt idx="163" formatCode="0.00">
                  <c:v>2400</c:v>
                </c:pt>
                <c:pt idx="164" formatCode="0.00">
                  <c:v>2960</c:v>
                </c:pt>
                <c:pt idx="165" formatCode="0.00">
                  <c:v>3560</c:v>
                </c:pt>
                <c:pt idx="166" formatCode="0.00">
                  <c:v>4220</c:v>
                </c:pt>
                <c:pt idx="167" formatCode="0.00">
                  <c:v>4930</c:v>
                </c:pt>
                <c:pt idx="168" formatCode="0.00">
                  <c:v>5680</c:v>
                </c:pt>
                <c:pt idx="169" formatCode="0.00">
                  <c:v>6480</c:v>
                </c:pt>
                <c:pt idx="170" formatCode="0.00">
                  <c:v>7330</c:v>
                </c:pt>
                <c:pt idx="171" formatCode="0.0">
                  <c:v>8230</c:v>
                </c:pt>
                <c:pt idx="172" formatCode="0.0">
                  <c:v>9170</c:v>
                </c:pt>
                <c:pt idx="173" formatCode="0.0">
                  <c:v>10150</c:v>
                </c:pt>
                <c:pt idx="174" formatCode="0.0">
                  <c:v>12240</c:v>
                </c:pt>
                <c:pt idx="175" formatCode="0.0">
                  <c:v>15100</c:v>
                </c:pt>
                <c:pt idx="176" formatCode="0.0">
                  <c:v>18210</c:v>
                </c:pt>
                <c:pt idx="177" formatCode="0.0">
                  <c:v>21570</c:v>
                </c:pt>
                <c:pt idx="178" formatCode="0.0">
                  <c:v>25180</c:v>
                </c:pt>
                <c:pt idx="179" formatCode="0.0">
                  <c:v>29010</c:v>
                </c:pt>
                <c:pt idx="180" formatCode="0.0">
                  <c:v>33080</c:v>
                </c:pt>
                <c:pt idx="181" formatCode="0.0">
                  <c:v>37370</c:v>
                </c:pt>
                <c:pt idx="182" formatCode="0.0">
                  <c:v>41870</c:v>
                </c:pt>
                <c:pt idx="183" formatCode="0.0">
                  <c:v>51500</c:v>
                </c:pt>
                <c:pt idx="184" formatCode="0.0">
                  <c:v>61930</c:v>
                </c:pt>
                <c:pt idx="185" formatCode="0.0">
                  <c:v>73120</c:v>
                </c:pt>
                <c:pt idx="186" formatCode="0.0">
                  <c:v>85050</c:v>
                </c:pt>
                <c:pt idx="187" formatCode="0.0">
                  <c:v>97670</c:v>
                </c:pt>
                <c:pt idx="188" formatCode="0">
                  <c:v>110960</c:v>
                </c:pt>
                <c:pt idx="189" formatCode="0">
                  <c:v>139410</c:v>
                </c:pt>
                <c:pt idx="190" formatCode="0">
                  <c:v>170230</c:v>
                </c:pt>
                <c:pt idx="191" formatCode="0">
                  <c:v>203210</c:v>
                </c:pt>
                <c:pt idx="192" formatCode="0">
                  <c:v>238210</c:v>
                </c:pt>
                <c:pt idx="193" formatCode="0">
                  <c:v>275060</c:v>
                </c:pt>
                <c:pt idx="194" formatCode="0">
                  <c:v>313640</c:v>
                </c:pt>
                <c:pt idx="195" formatCode="0">
                  <c:v>353830</c:v>
                </c:pt>
                <c:pt idx="196" formatCode="0">
                  <c:v>395500</c:v>
                </c:pt>
                <c:pt idx="197" formatCode="0">
                  <c:v>438560</c:v>
                </c:pt>
                <c:pt idx="198" formatCode="0">
                  <c:v>482920</c:v>
                </c:pt>
                <c:pt idx="199" formatCode="0">
                  <c:v>528490</c:v>
                </c:pt>
                <c:pt idx="200" formatCode="0">
                  <c:v>622900</c:v>
                </c:pt>
                <c:pt idx="201" formatCode="0">
                  <c:v>746430</c:v>
                </c:pt>
                <c:pt idx="202" formatCode="0">
                  <c:v>875260</c:v>
                </c:pt>
                <c:pt idx="203" formatCode="0">
                  <c:v>1010000</c:v>
                </c:pt>
                <c:pt idx="204" formatCode="0">
                  <c:v>1150000</c:v>
                </c:pt>
                <c:pt idx="205" formatCode="0">
                  <c:v>1290000</c:v>
                </c:pt>
                <c:pt idx="206" formatCode="0">
                  <c:v>1430000</c:v>
                </c:pt>
                <c:pt idx="207" formatCode="0">
                  <c:v>1580000</c:v>
                </c:pt>
                <c:pt idx="208" formatCode="0">
                  <c:v>1720000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srim4He_Si!$D$20:$D$228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srim4He_Si!$M$20:$M$228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1.7000000000000001E-3</c:v>
                </c:pt>
                <c:pt idx="3">
                  <c:v>1.8E-3</c:v>
                </c:pt>
                <c:pt idx="4">
                  <c:v>1.9E-3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2.3E-3</c:v>
                </c:pt>
                <c:pt idx="8">
                  <c:v>2.4000000000000002E-3</c:v>
                </c:pt>
                <c:pt idx="9">
                  <c:v>2.5999999999999999E-3</c:v>
                </c:pt>
                <c:pt idx="10">
                  <c:v>2.7000000000000001E-3</c:v>
                </c:pt>
                <c:pt idx="11">
                  <c:v>2.9000000000000002E-3</c:v>
                </c:pt>
                <c:pt idx="12">
                  <c:v>3.0000000000000001E-3</c:v>
                </c:pt>
                <c:pt idx="13">
                  <c:v>3.2000000000000002E-3</c:v>
                </c:pt>
                <c:pt idx="14">
                  <c:v>3.3E-3</c:v>
                </c:pt>
                <c:pt idx="15">
                  <c:v>3.4000000000000002E-3</c:v>
                </c:pt>
                <c:pt idx="16">
                  <c:v>3.5999999999999999E-3</c:v>
                </c:pt>
                <c:pt idx="17">
                  <c:v>3.6999999999999997E-3</c:v>
                </c:pt>
                <c:pt idx="18">
                  <c:v>4.0000000000000001E-3</c:v>
                </c:pt>
                <c:pt idx="19">
                  <c:v>4.3E-3</c:v>
                </c:pt>
                <c:pt idx="20">
                  <c:v>4.5999999999999999E-3</c:v>
                </c:pt>
                <c:pt idx="21">
                  <c:v>4.8000000000000004E-3</c:v>
                </c:pt>
                <c:pt idx="22">
                  <c:v>5.0999999999999995E-3</c:v>
                </c:pt>
                <c:pt idx="23">
                  <c:v>5.4000000000000003E-3</c:v>
                </c:pt>
                <c:pt idx="24">
                  <c:v>5.7000000000000002E-3</c:v>
                </c:pt>
                <c:pt idx="25">
                  <c:v>6.0000000000000001E-3</c:v>
                </c:pt>
                <c:pt idx="26">
                  <c:v>6.1999999999999998E-3</c:v>
                </c:pt>
                <c:pt idx="27">
                  <c:v>6.7000000000000002E-3</c:v>
                </c:pt>
                <c:pt idx="28">
                  <c:v>7.2999999999999992E-3</c:v>
                </c:pt>
                <c:pt idx="29">
                  <c:v>7.7999999999999996E-3</c:v>
                </c:pt>
                <c:pt idx="30">
                  <c:v>8.2000000000000007E-3</c:v>
                </c:pt>
                <c:pt idx="31">
                  <c:v>8.6999999999999994E-3</c:v>
                </c:pt>
                <c:pt idx="32">
                  <c:v>9.1999999999999998E-3</c:v>
                </c:pt>
                <c:pt idx="33">
                  <c:v>1.0100000000000001E-2</c:v>
                </c:pt>
                <c:pt idx="34">
                  <c:v>1.0999999999999999E-2</c:v>
                </c:pt>
                <c:pt idx="35">
                  <c:v>1.1899999999999999E-2</c:v>
                </c:pt>
                <c:pt idx="36">
                  <c:v>1.2699999999999999E-2</c:v>
                </c:pt>
                <c:pt idx="37">
                  <c:v>1.3600000000000001E-2</c:v>
                </c:pt>
                <c:pt idx="38">
                  <c:v>1.44E-2</c:v>
                </c:pt>
                <c:pt idx="39">
                  <c:v>1.52E-2</c:v>
                </c:pt>
                <c:pt idx="40">
                  <c:v>1.6E-2</c:v>
                </c:pt>
                <c:pt idx="41">
                  <c:v>1.6800000000000002E-2</c:v>
                </c:pt>
                <c:pt idx="42">
                  <c:v>1.7499999999999998E-2</c:v>
                </c:pt>
                <c:pt idx="43">
                  <c:v>1.83E-2</c:v>
                </c:pt>
                <c:pt idx="44">
                  <c:v>1.9700000000000002E-2</c:v>
                </c:pt>
                <c:pt idx="45">
                  <c:v>2.1499999999999998E-2</c:v>
                </c:pt>
                <c:pt idx="46">
                  <c:v>2.3200000000000002E-2</c:v>
                </c:pt>
                <c:pt idx="47">
                  <c:v>2.4899999999999999E-2</c:v>
                </c:pt>
                <c:pt idx="48">
                  <c:v>2.6600000000000002E-2</c:v>
                </c:pt>
                <c:pt idx="49">
                  <c:v>2.8199999999999996E-2</c:v>
                </c:pt>
                <c:pt idx="50">
                  <c:v>2.9699999999999997E-2</c:v>
                </c:pt>
                <c:pt idx="51">
                  <c:v>3.1199999999999999E-2</c:v>
                </c:pt>
                <c:pt idx="52">
                  <c:v>3.27E-2</c:v>
                </c:pt>
                <c:pt idx="53">
                  <c:v>3.56E-2</c:v>
                </c:pt>
                <c:pt idx="54">
                  <c:v>3.8300000000000001E-2</c:v>
                </c:pt>
                <c:pt idx="55">
                  <c:v>4.0899999999999999E-2</c:v>
                </c:pt>
                <c:pt idx="56">
                  <c:v>4.3400000000000001E-2</c:v>
                </c:pt>
                <c:pt idx="57">
                  <c:v>4.58E-2</c:v>
                </c:pt>
                <c:pt idx="58">
                  <c:v>4.82E-2</c:v>
                </c:pt>
                <c:pt idx="59">
                  <c:v>5.2600000000000001E-2</c:v>
                </c:pt>
                <c:pt idx="60">
                  <c:v>5.6699999999999993E-2</c:v>
                </c:pt>
                <c:pt idx="61">
                  <c:v>6.0499999999999998E-2</c:v>
                </c:pt>
                <c:pt idx="62">
                  <c:v>6.4100000000000004E-2</c:v>
                </c:pt>
                <c:pt idx="63">
                  <c:v>6.7600000000000007E-2</c:v>
                </c:pt>
                <c:pt idx="64">
                  <c:v>7.0800000000000002E-2</c:v>
                </c:pt>
                <c:pt idx="65">
                  <c:v>7.3899999999999993E-2</c:v>
                </c:pt>
                <c:pt idx="66">
                  <c:v>7.6700000000000004E-2</c:v>
                </c:pt>
                <c:pt idx="67">
                  <c:v>7.9500000000000001E-2</c:v>
                </c:pt>
                <c:pt idx="68">
                  <c:v>8.2099999999999992E-2</c:v>
                </c:pt>
                <c:pt idx="69">
                  <c:v>8.4599999999999995E-2</c:v>
                </c:pt>
                <c:pt idx="70">
                  <c:v>8.9099999999999999E-2</c:v>
                </c:pt>
                <c:pt idx="71">
                  <c:v>9.4199999999999992E-2</c:v>
                </c:pt>
                <c:pt idx="72">
                  <c:v>9.8799999999999999E-2</c:v>
                </c:pt>
                <c:pt idx="73">
                  <c:v>0.1028</c:v>
                </c:pt>
                <c:pt idx="74">
                  <c:v>0.1065</c:v>
                </c:pt>
                <c:pt idx="75">
                  <c:v>0.10980000000000001</c:v>
                </c:pt>
                <c:pt idx="76">
                  <c:v>0.11279999999999998</c:v>
                </c:pt>
                <c:pt idx="77">
                  <c:v>0.11559999999999999</c:v>
                </c:pt>
                <c:pt idx="78">
                  <c:v>0.11810000000000001</c:v>
                </c:pt>
                <c:pt idx="79">
                  <c:v>0.1227</c:v>
                </c:pt>
                <c:pt idx="80">
                  <c:v>0.12659999999999999</c:v>
                </c:pt>
                <c:pt idx="81">
                  <c:v>0.13</c:v>
                </c:pt>
                <c:pt idx="82">
                  <c:v>0.13300000000000001</c:v>
                </c:pt>
                <c:pt idx="83">
                  <c:v>0.13569999999999999</c:v>
                </c:pt>
                <c:pt idx="84">
                  <c:v>0.1381</c:v>
                </c:pt>
                <c:pt idx="85">
                  <c:v>0.14230000000000001</c:v>
                </c:pt>
                <c:pt idx="86">
                  <c:v>0.1459</c:v>
                </c:pt>
                <c:pt idx="87">
                  <c:v>0.1489</c:v>
                </c:pt>
                <c:pt idx="88">
                  <c:v>0.1515</c:v>
                </c:pt>
                <c:pt idx="89">
                  <c:v>0.15389999999999998</c:v>
                </c:pt>
                <c:pt idx="90">
                  <c:v>0.15589999999999998</c:v>
                </c:pt>
                <c:pt idx="91">
                  <c:v>0.1578</c:v>
                </c:pt>
                <c:pt idx="92">
                  <c:v>0.1595</c:v>
                </c:pt>
                <c:pt idx="93">
                  <c:v>0.161</c:v>
                </c:pt>
                <c:pt idx="94">
                  <c:v>0.16240000000000002</c:v>
                </c:pt>
                <c:pt idx="95">
                  <c:v>0.16370000000000001</c:v>
                </c:pt>
                <c:pt idx="96">
                  <c:v>0.16619999999999999</c:v>
                </c:pt>
                <c:pt idx="97">
                  <c:v>0.16899999999999998</c:v>
                </c:pt>
                <c:pt idx="98">
                  <c:v>0.17150000000000001</c:v>
                </c:pt>
                <c:pt idx="99">
                  <c:v>0.17370000000000002</c:v>
                </c:pt>
                <c:pt idx="100">
                  <c:v>0.1757</c:v>
                </c:pt>
                <c:pt idx="101">
                  <c:v>0.17749999999999999</c:v>
                </c:pt>
                <c:pt idx="102">
                  <c:v>0.1792</c:v>
                </c:pt>
                <c:pt idx="103">
                  <c:v>0.18080000000000002</c:v>
                </c:pt>
                <c:pt idx="104">
                  <c:v>0.18240000000000001</c:v>
                </c:pt>
                <c:pt idx="105">
                  <c:v>0.18580000000000002</c:v>
                </c:pt>
                <c:pt idx="106">
                  <c:v>0.189</c:v>
                </c:pt>
                <c:pt idx="107">
                  <c:v>0.19209999999999999</c:v>
                </c:pt>
                <c:pt idx="108">
                  <c:v>0.19500000000000001</c:v>
                </c:pt>
                <c:pt idx="109">
                  <c:v>0.1978</c:v>
                </c:pt>
                <c:pt idx="110">
                  <c:v>0.20059999999999997</c:v>
                </c:pt>
                <c:pt idx="111">
                  <c:v>0.2084</c:v>
                </c:pt>
                <c:pt idx="112">
                  <c:v>0.21600000000000003</c:v>
                </c:pt>
                <c:pt idx="113">
                  <c:v>0.22360000000000002</c:v>
                </c:pt>
                <c:pt idx="114">
                  <c:v>0.23130000000000001</c:v>
                </c:pt>
                <c:pt idx="115">
                  <c:v>0.23910000000000001</c:v>
                </c:pt>
                <c:pt idx="116">
                  <c:v>0.24700000000000003</c:v>
                </c:pt>
                <c:pt idx="117">
                  <c:v>0.25509999999999999</c:v>
                </c:pt>
                <c:pt idx="118">
                  <c:v>0.26329999999999998</c:v>
                </c:pt>
                <c:pt idx="119">
                  <c:v>0.27160000000000001</c:v>
                </c:pt>
                <c:pt idx="120">
                  <c:v>0.28010000000000002</c:v>
                </c:pt>
                <c:pt idx="121">
                  <c:v>0.2888</c:v>
                </c:pt>
                <c:pt idx="122">
                  <c:v>0.31759999999999999</c:v>
                </c:pt>
                <c:pt idx="123">
                  <c:v>0.36049999999999999</c:v>
                </c:pt>
                <c:pt idx="124">
                  <c:v>0.40309999999999996</c:v>
                </c:pt>
                <c:pt idx="125">
                  <c:v>0.44569999999999999</c:v>
                </c:pt>
                <c:pt idx="126">
                  <c:v>0.48840000000000006</c:v>
                </c:pt>
                <c:pt idx="127">
                  <c:v>0.53129999999999999</c:v>
                </c:pt>
                <c:pt idx="128">
                  <c:v>0.57450000000000001</c:v>
                </c:pt>
                <c:pt idx="129">
                  <c:v>0.61809999999999998</c:v>
                </c:pt>
                <c:pt idx="130">
                  <c:v>0.66210000000000002</c:v>
                </c:pt>
                <c:pt idx="131">
                  <c:v>0.81640000000000001</c:v>
                </c:pt>
                <c:pt idx="132">
                  <c:v>0.96329999999999993</c:v>
                </c:pt>
                <c:pt idx="133">
                  <c:v>1.1100000000000001</c:v>
                </c:pt>
                <c:pt idx="134">
                  <c:v>1.25</c:v>
                </c:pt>
                <c:pt idx="135">
                  <c:v>1.39</c:v>
                </c:pt>
                <c:pt idx="136">
                  <c:v>1.53</c:v>
                </c:pt>
                <c:pt idx="137">
                  <c:v>2.02</c:v>
                </c:pt>
                <c:pt idx="138">
                  <c:v>2.48</c:v>
                </c:pt>
                <c:pt idx="139">
                  <c:v>2.94</c:v>
                </c:pt>
                <c:pt idx="140">
                  <c:v>3.39</c:v>
                </c:pt>
                <c:pt idx="141" formatCode="0.00">
                  <c:v>3.83</c:v>
                </c:pt>
                <c:pt idx="142" formatCode="0.00">
                  <c:v>4.29</c:v>
                </c:pt>
                <c:pt idx="143" formatCode="0.00">
                  <c:v>4.74</c:v>
                </c:pt>
                <c:pt idx="144" formatCode="0.00">
                  <c:v>5.2</c:v>
                </c:pt>
                <c:pt idx="145" formatCode="0.00">
                  <c:v>5.67</c:v>
                </c:pt>
                <c:pt idx="146" formatCode="0.00">
                  <c:v>6.14</c:v>
                </c:pt>
                <c:pt idx="147" formatCode="0.00">
                  <c:v>6.62</c:v>
                </c:pt>
                <c:pt idx="148" formatCode="0.00">
                  <c:v>8.3699999999999992</c:v>
                </c:pt>
                <c:pt idx="149" formatCode="0.00">
                  <c:v>10.86</c:v>
                </c:pt>
                <c:pt idx="150" formatCode="0.00">
                  <c:v>13.22</c:v>
                </c:pt>
                <c:pt idx="151" formatCode="0.00">
                  <c:v>15.52</c:v>
                </c:pt>
                <c:pt idx="152" formatCode="0.00">
                  <c:v>17.82</c:v>
                </c:pt>
                <c:pt idx="153" formatCode="0.00">
                  <c:v>20.11</c:v>
                </c:pt>
                <c:pt idx="154" formatCode="0.00">
                  <c:v>22.42</c:v>
                </c:pt>
                <c:pt idx="155" formatCode="0.00">
                  <c:v>24.75</c:v>
                </c:pt>
                <c:pt idx="156" formatCode="0.00">
                  <c:v>27.11</c:v>
                </c:pt>
                <c:pt idx="157" formatCode="0.00">
                  <c:v>35.770000000000003</c:v>
                </c:pt>
                <c:pt idx="158" formatCode="0.00">
                  <c:v>43.92</c:v>
                </c:pt>
                <c:pt idx="159" formatCode="0.00">
                  <c:v>51.88</c:v>
                </c:pt>
                <c:pt idx="160" formatCode="0.00">
                  <c:v>59.77</c:v>
                </c:pt>
                <c:pt idx="161" formatCode="0.00">
                  <c:v>67.67</c:v>
                </c:pt>
                <c:pt idx="162" formatCode="0.00">
                  <c:v>75.62</c:v>
                </c:pt>
                <c:pt idx="163" formatCode="0.00">
                  <c:v>104.67</c:v>
                </c:pt>
                <c:pt idx="164" formatCode="0.00">
                  <c:v>131.74</c:v>
                </c:pt>
                <c:pt idx="165" formatCode="0.00">
                  <c:v>158.13</c:v>
                </c:pt>
                <c:pt idx="166" formatCode="0.00">
                  <c:v>184.37</c:v>
                </c:pt>
                <c:pt idx="167" formatCode="0.00">
                  <c:v>210.71</c:v>
                </c:pt>
                <c:pt idx="168" formatCode="0.00">
                  <c:v>237.28</c:v>
                </c:pt>
                <c:pt idx="169" formatCode="0.00">
                  <c:v>264.14999999999998</c:v>
                </c:pt>
                <c:pt idx="170" formatCode="0.00">
                  <c:v>291.37</c:v>
                </c:pt>
                <c:pt idx="171" formatCode="0.00">
                  <c:v>318.95999999999998</c:v>
                </c:pt>
                <c:pt idx="172" formatCode="0.00">
                  <c:v>346.92</c:v>
                </c:pt>
                <c:pt idx="173" formatCode="0.00">
                  <c:v>375.26</c:v>
                </c:pt>
                <c:pt idx="174" formatCode="0.00">
                  <c:v>480.98</c:v>
                </c:pt>
                <c:pt idx="175" formatCode="0.00">
                  <c:v>631.58000000000004</c:v>
                </c:pt>
                <c:pt idx="176" formatCode="0.00">
                  <c:v>773.56</c:v>
                </c:pt>
                <c:pt idx="177" formatCode="0.00">
                  <c:v>911.92</c:v>
                </c:pt>
                <c:pt idx="178" formatCode="0.00">
                  <c:v>1050</c:v>
                </c:pt>
                <c:pt idx="179" formatCode="0.00">
                  <c:v>1190</c:v>
                </c:pt>
                <c:pt idx="180" formatCode="0.00">
                  <c:v>1320</c:v>
                </c:pt>
                <c:pt idx="181" formatCode="0.00">
                  <c:v>1460</c:v>
                </c:pt>
                <c:pt idx="182" formatCode="0.00">
                  <c:v>1600</c:v>
                </c:pt>
                <c:pt idx="183" formatCode="0.00">
                  <c:v>2110</c:v>
                </c:pt>
                <c:pt idx="184" formatCode="0.00">
                  <c:v>2590</c:v>
                </c:pt>
                <c:pt idx="185" formatCode="0.00">
                  <c:v>3040</c:v>
                </c:pt>
                <c:pt idx="186" formatCode="0.00">
                  <c:v>3490</c:v>
                </c:pt>
                <c:pt idx="187" formatCode="0.00">
                  <c:v>3930</c:v>
                </c:pt>
                <c:pt idx="188" formatCode="0.00">
                  <c:v>4370</c:v>
                </c:pt>
                <c:pt idx="189" formatCode="0.00">
                  <c:v>5970</c:v>
                </c:pt>
                <c:pt idx="190" formatCode="0.00">
                  <c:v>7410</c:v>
                </c:pt>
                <c:pt idx="191" formatCode="0.0">
                  <c:v>8790</c:v>
                </c:pt>
                <c:pt idx="192" formatCode="0.0">
                  <c:v>10110</c:v>
                </c:pt>
                <c:pt idx="193" formatCode="0.0">
                  <c:v>11400</c:v>
                </c:pt>
                <c:pt idx="194" formatCode="0.0">
                  <c:v>12670</c:v>
                </c:pt>
                <c:pt idx="195" formatCode="0.0">
                  <c:v>13920</c:v>
                </c:pt>
                <c:pt idx="196" formatCode="0.0">
                  <c:v>15150</c:v>
                </c:pt>
                <c:pt idx="197" formatCode="0.0">
                  <c:v>16360</c:v>
                </c:pt>
                <c:pt idx="198" formatCode="0.0">
                  <c:v>17560</c:v>
                </c:pt>
                <c:pt idx="199" formatCode="0.0">
                  <c:v>18740</c:v>
                </c:pt>
                <c:pt idx="200" formatCode="0.0">
                  <c:v>23080</c:v>
                </c:pt>
                <c:pt idx="201" formatCode="0.0">
                  <c:v>29020</c:v>
                </c:pt>
                <c:pt idx="202" formatCode="0.0">
                  <c:v>34340</c:v>
                </c:pt>
                <c:pt idx="203" formatCode="0.0">
                  <c:v>39250</c:v>
                </c:pt>
                <c:pt idx="204" formatCode="0.0">
                  <c:v>43860</c:v>
                </c:pt>
                <c:pt idx="205" formatCode="0.0">
                  <c:v>48230</c:v>
                </c:pt>
                <c:pt idx="206" formatCode="0.0">
                  <c:v>52400</c:v>
                </c:pt>
                <c:pt idx="207" formatCode="0.0">
                  <c:v>56400</c:v>
                </c:pt>
                <c:pt idx="208" formatCode="0.0">
                  <c:v>60240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srim4He_Si!$D$20:$D$228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srim4He_Si!$P$20:$P$228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3.0000000000000001E-3</c:v>
                </c:pt>
                <c:pt idx="19">
                  <c:v>3.2000000000000002E-3</c:v>
                </c:pt>
                <c:pt idx="20">
                  <c:v>3.4000000000000002E-3</c:v>
                </c:pt>
                <c:pt idx="21">
                  <c:v>3.5999999999999999E-3</c:v>
                </c:pt>
                <c:pt idx="22">
                  <c:v>3.8E-3</c:v>
                </c:pt>
                <c:pt idx="23">
                  <c:v>4.1000000000000003E-3</c:v>
                </c:pt>
                <c:pt idx="24">
                  <c:v>4.3E-3</c:v>
                </c:pt>
                <c:pt idx="25">
                  <c:v>4.4999999999999997E-3</c:v>
                </c:pt>
                <c:pt idx="26">
                  <c:v>4.7000000000000002E-3</c:v>
                </c:pt>
                <c:pt idx="27">
                  <c:v>5.0999999999999995E-3</c:v>
                </c:pt>
                <c:pt idx="28">
                  <c:v>5.4000000000000003E-3</c:v>
                </c:pt>
                <c:pt idx="29">
                  <c:v>5.8000000000000005E-3</c:v>
                </c:pt>
                <c:pt idx="30">
                  <c:v>6.1999999999999998E-3</c:v>
                </c:pt>
                <c:pt idx="31">
                  <c:v>6.5000000000000006E-3</c:v>
                </c:pt>
                <c:pt idx="32">
                  <c:v>6.9000000000000008E-3</c:v>
                </c:pt>
                <c:pt idx="33">
                  <c:v>7.6E-3</c:v>
                </c:pt>
                <c:pt idx="34">
                  <c:v>8.2000000000000007E-3</c:v>
                </c:pt>
                <c:pt idx="35">
                  <c:v>8.8999999999999999E-3</c:v>
                </c:pt>
                <c:pt idx="36">
                  <c:v>9.4999999999999998E-3</c:v>
                </c:pt>
                <c:pt idx="37">
                  <c:v>1.0199999999999999E-2</c:v>
                </c:pt>
                <c:pt idx="38">
                  <c:v>1.0800000000000001E-2</c:v>
                </c:pt>
                <c:pt idx="39">
                  <c:v>1.14E-2</c:v>
                </c:pt>
                <c:pt idx="40">
                  <c:v>1.2E-2</c:v>
                </c:pt>
                <c:pt idx="41">
                  <c:v>1.26E-2</c:v>
                </c:pt>
                <c:pt idx="42">
                  <c:v>1.32E-2</c:v>
                </c:pt>
                <c:pt idx="43">
                  <c:v>1.3800000000000002E-2</c:v>
                </c:pt>
                <c:pt idx="44">
                  <c:v>1.4999999999999999E-2</c:v>
                </c:pt>
                <c:pt idx="45">
                  <c:v>1.6400000000000001E-2</c:v>
                </c:pt>
                <c:pt idx="46">
                  <c:v>1.77E-2</c:v>
                </c:pt>
                <c:pt idx="47">
                  <c:v>1.9099999999999999E-2</c:v>
                </c:pt>
                <c:pt idx="48">
                  <c:v>2.0399999999999998E-2</c:v>
                </c:pt>
                <c:pt idx="49">
                  <c:v>2.1700000000000001E-2</c:v>
                </c:pt>
                <c:pt idx="50">
                  <c:v>2.29E-2</c:v>
                </c:pt>
                <c:pt idx="51">
                  <c:v>2.4199999999999999E-2</c:v>
                </c:pt>
                <c:pt idx="52">
                  <c:v>2.5399999999999999E-2</c:v>
                </c:pt>
                <c:pt idx="53">
                  <c:v>2.7800000000000002E-2</c:v>
                </c:pt>
                <c:pt idx="54">
                  <c:v>3.0099999999999998E-2</c:v>
                </c:pt>
                <c:pt idx="55">
                  <c:v>3.2399999999999998E-2</c:v>
                </c:pt>
                <c:pt idx="56">
                  <c:v>3.4499999999999996E-2</c:v>
                </c:pt>
                <c:pt idx="57">
                  <c:v>3.6699999999999997E-2</c:v>
                </c:pt>
                <c:pt idx="58">
                  <c:v>3.8699999999999998E-2</c:v>
                </c:pt>
                <c:pt idx="59">
                  <c:v>4.2700000000000002E-2</c:v>
                </c:pt>
                <c:pt idx="60">
                  <c:v>4.65E-2</c:v>
                </c:pt>
                <c:pt idx="61">
                  <c:v>5.0200000000000002E-2</c:v>
                </c:pt>
                <c:pt idx="62">
                  <c:v>5.3600000000000002E-2</c:v>
                </c:pt>
                <c:pt idx="63">
                  <c:v>5.6899999999999992E-2</c:v>
                </c:pt>
                <c:pt idx="64">
                  <c:v>6.0100000000000001E-2</c:v>
                </c:pt>
                <c:pt idx="65">
                  <c:v>6.3200000000000006E-2</c:v>
                </c:pt>
                <c:pt idx="66">
                  <c:v>6.6200000000000009E-2</c:v>
                </c:pt>
                <c:pt idx="67">
                  <c:v>6.8999999999999992E-2</c:v>
                </c:pt>
                <c:pt idx="68">
                  <c:v>7.1800000000000003E-2</c:v>
                </c:pt>
                <c:pt idx="69">
                  <c:v>7.4399999999999994E-2</c:v>
                </c:pt>
                <c:pt idx="70">
                  <c:v>7.9399999999999998E-2</c:v>
                </c:pt>
                <c:pt idx="71">
                  <c:v>8.5199999999999998E-2</c:v>
                </c:pt>
                <c:pt idx="72">
                  <c:v>9.0499999999999997E-2</c:v>
                </c:pt>
                <c:pt idx="73">
                  <c:v>9.5299999999999996E-2</c:v>
                </c:pt>
                <c:pt idx="74">
                  <c:v>9.98E-2</c:v>
                </c:pt>
                <c:pt idx="75">
                  <c:v>0.10389999999999999</c:v>
                </c:pt>
                <c:pt idx="76">
                  <c:v>0.10780000000000001</c:v>
                </c:pt>
                <c:pt idx="77">
                  <c:v>0.11140000000000001</c:v>
                </c:pt>
                <c:pt idx="78">
                  <c:v>0.11479999999999999</c:v>
                </c:pt>
                <c:pt idx="79">
                  <c:v>0.12090000000000001</c:v>
                </c:pt>
                <c:pt idx="80">
                  <c:v>0.12640000000000001</c:v>
                </c:pt>
                <c:pt idx="81">
                  <c:v>0.13140000000000002</c:v>
                </c:pt>
                <c:pt idx="82">
                  <c:v>0.13589999999999999</c:v>
                </c:pt>
                <c:pt idx="83">
                  <c:v>0.13999999999999999</c:v>
                </c:pt>
                <c:pt idx="84">
                  <c:v>0.14379999999999998</c:v>
                </c:pt>
                <c:pt idx="85">
                  <c:v>0.15049999999999999</c:v>
                </c:pt>
                <c:pt idx="86">
                  <c:v>0.15629999999999999</c:v>
                </c:pt>
                <c:pt idx="87">
                  <c:v>0.1615</c:v>
                </c:pt>
                <c:pt idx="88">
                  <c:v>0.1661</c:v>
                </c:pt>
                <c:pt idx="89">
                  <c:v>0.17030000000000001</c:v>
                </c:pt>
                <c:pt idx="90">
                  <c:v>0.1741</c:v>
                </c:pt>
                <c:pt idx="91">
                  <c:v>0.17760000000000001</c:v>
                </c:pt>
                <c:pt idx="92">
                  <c:v>0.18080000000000002</c:v>
                </c:pt>
                <c:pt idx="93">
                  <c:v>0.18380000000000002</c:v>
                </c:pt>
                <c:pt idx="94">
                  <c:v>0.18660000000000002</c:v>
                </c:pt>
                <c:pt idx="95">
                  <c:v>0.1893</c:v>
                </c:pt>
                <c:pt idx="96">
                  <c:v>0.19409999999999999</c:v>
                </c:pt>
                <c:pt idx="97">
                  <c:v>0.1996</c:v>
                </c:pt>
                <c:pt idx="98">
                  <c:v>0.2044</c:v>
                </c:pt>
                <c:pt idx="99">
                  <c:v>0.2089</c:v>
                </c:pt>
                <c:pt idx="100">
                  <c:v>0.21290000000000001</c:v>
                </c:pt>
                <c:pt idx="101">
                  <c:v>0.21680000000000002</c:v>
                </c:pt>
                <c:pt idx="102">
                  <c:v>0.2203</c:v>
                </c:pt>
                <c:pt idx="103">
                  <c:v>0.22370000000000001</c:v>
                </c:pt>
                <c:pt idx="104">
                  <c:v>0.22700000000000001</c:v>
                </c:pt>
                <c:pt idx="105">
                  <c:v>0.2331</c:v>
                </c:pt>
                <c:pt idx="106">
                  <c:v>0.23879999999999998</c:v>
                </c:pt>
                <c:pt idx="107">
                  <c:v>0.24420000000000003</c:v>
                </c:pt>
                <c:pt idx="108">
                  <c:v>0.24940000000000001</c:v>
                </c:pt>
                <c:pt idx="109">
                  <c:v>0.25440000000000002</c:v>
                </c:pt>
                <c:pt idx="110">
                  <c:v>0.25929999999999997</c:v>
                </c:pt>
                <c:pt idx="111">
                  <c:v>0.26880000000000004</c:v>
                </c:pt>
                <c:pt idx="112">
                  <c:v>0.27810000000000001</c:v>
                </c:pt>
                <c:pt idx="113">
                  <c:v>0.28739999999999999</c:v>
                </c:pt>
                <c:pt idx="114">
                  <c:v>0.29660000000000003</c:v>
                </c:pt>
                <c:pt idx="115">
                  <c:v>0.30590000000000001</c:v>
                </c:pt>
                <c:pt idx="116">
                  <c:v>0.31530000000000002</c:v>
                </c:pt>
                <c:pt idx="117">
                  <c:v>0.32480000000000003</c:v>
                </c:pt>
                <c:pt idx="118">
                  <c:v>0.33450000000000002</c:v>
                </c:pt>
                <c:pt idx="119">
                  <c:v>0.34429999999999999</c:v>
                </c:pt>
                <c:pt idx="120">
                  <c:v>0.35439999999999999</c:v>
                </c:pt>
                <c:pt idx="121">
                  <c:v>0.36459999999999998</c:v>
                </c:pt>
                <c:pt idx="122">
                  <c:v>0.38580000000000003</c:v>
                </c:pt>
                <c:pt idx="123">
                  <c:v>0.41349999999999998</c:v>
                </c:pt>
                <c:pt idx="124">
                  <c:v>0.44259999999999999</c:v>
                </c:pt>
                <c:pt idx="125">
                  <c:v>0.47329999999999994</c:v>
                </c:pt>
                <c:pt idx="126">
                  <c:v>0.50529999999999997</c:v>
                </c:pt>
                <c:pt idx="127">
                  <c:v>0.53890000000000005</c:v>
                </c:pt>
                <c:pt idx="128">
                  <c:v>0.57389999999999997</c:v>
                </c:pt>
                <c:pt idx="129">
                  <c:v>0.61020000000000008</c:v>
                </c:pt>
                <c:pt idx="130">
                  <c:v>0.64800000000000002</c:v>
                </c:pt>
                <c:pt idx="131">
                  <c:v>0.72750000000000004</c:v>
                </c:pt>
                <c:pt idx="132">
                  <c:v>0.81210000000000004</c:v>
                </c:pt>
                <c:pt idx="133">
                  <c:v>0.90169999999999995</c:v>
                </c:pt>
                <c:pt idx="134">
                  <c:v>0.99600000000000011</c:v>
                </c:pt>
                <c:pt idx="135">
                  <c:v>1.0900000000000001</c:v>
                </c:pt>
                <c:pt idx="136">
                  <c:v>1.2</c:v>
                </c:pt>
                <c:pt idx="137">
                  <c:v>1.42</c:v>
                </c:pt>
                <c:pt idx="138">
                  <c:v>1.65</c:v>
                </c:pt>
                <c:pt idx="139">
                  <c:v>1.9</c:v>
                </c:pt>
                <c:pt idx="140">
                  <c:v>2.17</c:v>
                </c:pt>
                <c:pt idx="141">
                  <c:v>2.46</c:v>
                </c:pt>
                <c:pt idx="142">
                  <c:v>2.76</c:v>
                </c:pt>
                <c:pt idx="143">
                  <c:v>3.08</c:v>
                </c:pt>
                <c:pt idx="144">
                  <c:v>3.41</c:v>
                </c:pt>
                <c:pt idx="145">
                  <c:v>3.76</c:v>
                </c:pt>
                <c:pt idx="146">
                  <c:v>4.12</c:v>
                </c:pt>
                <c:pt idx="147">
                  <c:v>4.49</c:v>
                </c:pt>
                <c:pt idx="148">
                  <c:v>5.29</c:v>
                </c:pt>
                <c:pt idx="149">
                  <c:v>6.36</c:v>
                </c:pt>
                <c:pt idx="150">
                  <c:v>7.52</c:v>
                </c:pt>
                <c:pt idx="151">
                  <c:v>8.75</c:v>
                </c:pt>
                <c:pt idx="152" formatCode="0.00">
                  <c:v>10.07</c:v>
                </c:pt>
                <c:pt idx="153" formatCode="0.00">
                  <c:v>11.47</c:v>
                </c:pt>
                <c:pt idx="154" formatCode="0.00">
                  <c:v>12.94</c:v>
                </c:pt>
                <c:pt idx="155" formatCode="0.00">
                  <c:v>14.49</c:v>
                </c:pt>
                <c:pt idx="156" formatCode="0.00">
                  <c:v>16.11</c:v>
                </c:pt>
                <c:pt idx="157" formatCode="0.00">
                  <c:v>19.579999999999998</c:v>
                </c:pt>
                <c:pt idx="158" formatCode="0.00">
                  <c:v>23.34</c:v>
                </c:pt>
                <c:pt idx="159" formatCode="0.00">
                  <c:v>27.37</c:v>
                </c:pt>
                <c:pt idx="160" formatCode="0.00">
                  <c:v>31.68</c:v>
                </c:pt>
                <c:pt idx="161" formatCode="0.00">
                  <c:v>36.26</c:v>
                </c:pt>
                <c:pt idx="162" formatCode="0.00">
                  <c:v>41.1</c:v>
                </c:pt>
                <c:pt idx="163" formatCode="0.00">
                  <c:v>51.56</c:v>
                </c:pt>
                <c:pt idx="164" formatCode="0.00">
                  <c:v>63.01</c:v>
                </c:pt>
                <c:pt idx="165" formatCode="0.00">
                  <c:v>75.44</c:v>
                </c:pt>
                <c:pt idx="166" formatCode="0.00">
                  <c:v>88.81</c:v>
                </c:pt>
                <c:pt idx="167" formatCode="0.00">
                  <c:v>103.11</c:v>
                </c:pt>
                <c:pt idx="168" formatCode="0.00">
                  <c:v>118.3</c:v>
                </c:pt>
                <c:pt idx="169" formatCode="0.00">
                  <c:v>134.37</c:v>
                </c:pt>
                <c:pt idx="170" formatCode="0.00">
                  <c:v>151.30000000000001</c:v>
                </c:pt>
                <c:pt idx="171" formatCode="0.00">
                  <c:v>169.08</c:v>
                </c:pt>
                <c:pt idx="172" formatCode="0.00">
                  <c:v>187.68</c:v>
                </c:pt>
                <c:pt idx="173" formatCode="0.00">
                  <c:v>207.08</c:v>
                </c:pt>
                <c:pt idx="174" formatCode="0.00">
                  <c:v>248.28</c:v>
                </c:pt>
                <c:pt idx="175" formatCode="0.00">
                  <c:v>304.08</c:v>
                </c:pt>
                <c:pt idx="176" formatCode="0.00">
                  <c:v>364.47</c:v>
                </c:pt>
                <c:pt idx="177" formatCode="0.00">
                  <c:v>429.25</c:v>
                </c:pt>
                <c:pt idx="178" formatCode="0.00">
                  <c:v>498.25</c:v>
                </c:pt>
                <c:pt idx="179" formatCode="0.00">
                  <c:v>571.30999999999995</c:v>
                </c:pt>
                <c:pt idx="180" formatCode="0.00">
                  <c:v>648.29</c:v>
                </c:pt>
                <c:pt idx="181" formatCode="0.00">
                  <c:v>729.03</c:v>
                </c:pt>
                <c:pt idx="182" formatCode="0.00">
                  <c:v>813.41</c:v>
                </c:pt>
                <c:pt idx="183" formatCode="0.00">
                  <c:v>992.64</c:v>
                </c:pt>
                <c:pt idx="184" formatCode="0.0">
                  <c:v>1180</c:v>
                </c:pt>
                <c:pt idx="185" formatCode="0.0">
                  <c:v>1390</c:v>
                </c:pt>
                <c:pt idx="186" formatCode="0.0">
                  <c:v>1610</c:v>
                </c:pt>
                <c:pt idx="187" formatCode="0.0">
                  <c:v>1830</c:v>
                </c:pt>
                <c:pt idx="188" formatCode="0.0">
                  <c:v>2070</c:v>
                </c:pt>
                <c:pt idx="189" formatCode="0.0">
                  <c:v>2570</c:v>
                </c:pt>
                <c:pt idx="190" formatCode="0.0">
                  <c:v>3110</c:v>
                </c:pt>
                <c:pt idx="191" formatCode="0.0">
                  <c:v>3670</c:v>
                </c:pt>
                <c:pt idx="192" formatCode="0.0">
                  <c:v>4260</c:v>
                </c:pt>
                <c:pt idx="193" formatCode="0.0">
                  <c:v>4870</c:v>
                </c:pt>
                <c:pt idx="194" formatCode="0.0">
                  <c:v>5510</c:v>
                </c:pt>
                <c:pt idx="195" formatCode="0.0">
                  <c:v>6160</c:v>
                </c:pt>
                <c:pt idx="196" formatCode="0.0">
                  <c:v>6830</c:v>
                </c:pt>
                <c:pt idx="197" formatCode="0.0">
                  <c:v>7510</c:v>
                </c:pt>
                <c:pt idx="198" formatCode="0.0">
                  <c:v>8200</c:v>
                </c:pt>
                <c:pt idx="199" formatCode="0.0">
                  <c:v>8910</c:v>
                </c:pt>
                <c:pt idx="200" formatCode="0.0">
                  <c:v>10350</c:v>
                </c:pt>
                <c:pt idx="201" formatCode="0.0">
                  <c:v>12180</c:v>
                </c:pt>
                <c:pt idx="202" formatCode="0.0">
                  <c:v>14040</c:v>
                </c:pt>
                <c:pt idx="203" formatCode="0.0">
                  <c:v>15920</c:v>
                </c:pt>
                <c:pt idx="204" formatCode="0.0">
                  <c:v>17810</c:v>
                </c:pt>
                <c:pt idx="205" formatCode="0.0">
                  <c:v>19710</c:v>
                </c:pt>
                <c:pt idx="206" formatCode="0.0">
                  <c:v>21590</c:v>
                </c:pt>
                <c:pt idx="207" formatCode="0.0">
                  <c:v>23470</c:v>
                </c:pt>
                <c:pt idx="208" formatCode="0.0">
                  <c:v>25340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44760"/>
        <c:axId val="474940056"/>
      </c:scatterChart>
      <c:valAx>
        <c:axId val="4749447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40056"/>
        <c:crosses val="autoZero"/>
        <c:crossBetween val="midCat"/>
        <c:majorUnit val="10"/>
      </c:valAx>
      <c:valAx>
        <c:axId val="47494005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447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srim4He_Havar!$P$5</c:f>
          <c:strCache>
            <c:ptCount val="1"/>
            <c:pt idx="0">
              <c:v>srim4He_Havar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srim4He_Havar!$D$20:$D$228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srim4He_Havar!$J$20:$J$228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1.0999999999999998E-3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1.5E-3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2.3E-3</c:v>
                </c:pt>
                <c:pt idx="28">
                  <c:v>2.5000000000000001E-3</c:v>
                </c:pt>
                <c:pt idx="29">
                  <c:v>2.7000000000000001E-3</c:v>
                </c:pt>
                <c:pt idx="30">
                  <c:v>2.9000000000000002E-3</c:v>
                </c:pt>
                <c:pt idx="31">
                  <c:v>3.0999999999999999E-3</c:v>
                </c:pt>
                <c:pt idx="32">
                  <c:v>3.3E-3</c:v>
                </c:pt>
                <c:pt idx="33">
                  <c:v>3.5999999999999999E-3</c:v>
                </c:pt>
                <c:pt idx="34">
                  <c:v>4.0000000000000001E-3</c:v>
                </c:pt>
                <c:pt idx="35">
                  <c:v>4.3999999999999994E-3</c:v>
                </c:pt>
                <c:pt idx="36">
                  <c:v>4.7000000000000002E-3</c:v>
                </c:pt>
                <c:pt idx="37">
                  <c:v>5.0999999999999995E-3</c:v>
                </c:pt>
                <c:pt idx="38">
                  <c:v>5.4999999999999997E-3</c:v>
                </c:pt>
                <c:pt idx="39">
                  <c:v>5.8000000000000005E-3</c:v>
                </c:pt>
                <c:pt idx="40">
                  <c:v>6.1999999999999998E-3</c:v>
                </c:pt>
                <c:pt idx="41">
                  <c:v>6.6E-3</c:v>
                </c:pt>
                <c:pt idx="42">
                  <c:v>6.9000000000000008E-3</c:v>
                </c:pt>
                <c:pt idx="43">
                  <c:v>7.2999999999999992E-3</c:v>
                </c:pt>
                <c:pt idx="44">
                  <c:v>8.0000000000000002E-3</c:v>
                </c:pt>
                <c:pt idx="45">
                  <c:v>8.8999999999999999E-3</c:v>
                </c:pt>
                <c:pt idx="46">
                  <c:v>9.7999999999999997E-3</c:v>
                </c:pt>
                <c:pt idx="47">
                  <c:v>1.0699999999999999E-2</c:v>
                </c:pt>
                <c:pt idx="48">
                  <c:v>1.17E-2</c:v>
                </c:pt>
                <c:pt idx="49">
                  <c:v>1.26E-2</c:v>
                </c:pt>
                <c:pt idx="50">
                  <c:v>1.3500000000000002E-2</c:v>
                </c:pt>
                <c:pt idx="51">
                  <c:v>1.44E-2</c:v>
                </c:pt>
                <c:pt idx="52">
                  <c:v>1.5299999999999999E-2</c:v>
                </c:pt>
                <c:pt idx="53">
                  <c:v>1.72E-2</c:v>
                </c:pt>
                <c:pt idx="54">
                  <c:v>1.9099999999999999E-2</c:v>
                </c:pt>
                <c:pt idx="55">
                  <c:v>2.0999999999999998E-2</c:v>
                </c:pt>
                <c:pt idx="56">
                  <c:v>2.29E-2</c:v>
                </c:pt>
                <c:pt idx="57">
                  <c:v>2.4799999999999999E-2</c:v>
                </c:pt>
                <c:pt idx="58">
                  <c:v>2.6700000000000002E-2</c:v>
                </c:pt>
                <c:pt idx="59">
                  <c:v>3.0499999999999999E-2</c:v>
                </c:pt>
                <c:pt idx="60">
                  <c:v>3.44E-2</c:v>
                </c:pt>
                <c:pt idx="61">
                  <c:v>3.8199999999999998E-2</c:v>
                </c:pt>
                <c:pt idx="62">
                  <c:v>4.2099999999999999E-2</c:v>
                </c:pt>
                <c:pt idx="63">
                  <c:v>4.5900000000000003E-2</c:v>
                </c:pt>
                <c:pt idx="64">
                  <c:v>4.9700000000000001E-2</c:v>
                </c:pt>
                <c:pt idx="65">
                  <c:v>5.3500000000000006E-2</c:v>
                </c:pt>
                <c:pt idx="66">
                  <c:v>5.7299999999999997E-2</c:v>
                </c:pt>
                <c:pt idx="67">
                  <c:v>6.1100000000000002E-2</c:v>
                </c:pt>
                <c:pt idx="68">
                  <c:v>6.4799999999999996E-2</c:v>
                </c:pt>
                <c:pt idx="69">
                  <c:v>6.8500000000000005E-2</c:v>
                </c:pt>
                <c:pt idx="70">
                  <c:v>7.5800000000000006E-2</c:v>
                </c:pt>
                <c:pt idx="71">
                  <c:v>8.4699999999999998E-2</c:v>
                </c:pt>
                <c:pt idx="72">
                  <c:v>9.35E-2</c:v>
                </c:pt>
                <c:pt idx="73">
                  <c:v>0.1021</c:v>
                </c:pt>
                <c:pt idx="74">
                  <c:v>0.1105</c:v>
                </c:pt>
                <c:pt idx="75">
                  <c:v>0.11879999999999999</c:v>
                </c:pt>
                <c:pt idx="76">
                  <c:v>0.12689999999999999</c:v>
                </c:pt>
                <c:pt idx="77">
                  <c:v>0.1348</c:v>
                </c:pt>
                <c:pt idx="78">
                  <c:v>0.1426</c:v>
                </c:pt>
                <c:pt idx="79">
                  <c:v>0.15770000000000001</c:v>
                </c:pt>
                <c:pt idx="80">
                  <c:v>0.1724</c:v>
                </c:pt>
                <c:pt idx="81">
                  <c:v>0.1865</c:v>
                </c:pt>
                <c:pt idx="82">
                  <c:v>0.20019999999999999</c:v>
                </c:pt>
                <c:pt idx="83">
                  <c:v>0.21349999999999997</c:v>
                </c:pt>
                <c:pt idx="84">
                  <c:v>0.22639999999999999</c:v>
                </c:pt>
                <c:pt idx="85">
                  <c:v>0.25129999999999997</c:v>
                </c:pt>
                <c:pt idx="86">
                  <c:v>0.27500000000000002</c:v>
                </c:pt>
                <c:pt idx="87">
                  <c:v>0.29780000000000001</c:v>
                </c:pt>
                <c:pt idx="88">
                  <c:v>0.31969999999999998</c:v>
                </c:pt>
                <c:pt idx="89">
                  <c:v>0.34089999999999998</c:v>
                </c:pt>
                <c:pt idx="90" formatCode="0.00">
                  <c:v>0.36150000000000004</c:v>
                </c:pt>
                <c:pt idx="91" formatCode="0.00">
                  <c:v>0.38159999999999999</c:v>
                </c:pt>
                <c:pt idx="92" formatCode="0.00">
                  <c:v>0.40119999999999995</c:v>
                </c:pt>
                <c:pt idx="93" formatCode="0.00">
                  <c:v>0.4204</c:v>
                </c:pt>
                <c:pt idx="94" formatCode="0.00">
                  <c:v>0.43909999999999999</c:v>
                </c:pt>
                <c:pt idx="95" formatCode="0.00">
                  <c:v>0.45759999999999995</c:v>
                </c:pt>
                <c:pt idx="96" formatCode="0.00">
                  <c:v>0.49349999999999994</c:v>
                </c:pt>
                <c:pt idx="97" formatCode="0.00">
                  <c:v>0.53700000000000003</c:v>
                </c:pt>
                <c:pt idx="98" formatCode="0.00">
                  <c:v>0.57899999999999996</c:v>
                </c:pt>
                <c:pt idx="99" formatCode="0.00">
                  <c:v>0.61970000000000003</c:v>
                </c:pt>
                <c:pt idx="100" formatCode="0.00">
                  <c:v>0.65939999999999999</c:v>
                </c:pt>
                <c:pt idx="101" formatCode="0.00">
                  <c:v>0.69829999999999992</c:v>
                </c:pt>
                <c:pt idx="102" formatCode="0.00">
                  <c:v>0.73630000000000007</c:v>
                </c:pt>
                <c:pt idx="103" formatCode="0.00">
                  <c:v>0.77370000000000005</c:v>
                </c:pt>
                <c:pt idx="104" formatCode="0.00">
                  <c:v>0.8105</c:v>
                </c:pt>
                <c:pt idx="105" formatCode="0.00">
                  <c:v>0.88270000000000004</c:v>
                </c:pt>
                <c:pt idx="106" formatCode="0.00">
                  <c:v>0.95340000000000003</c:v>
                </c:pt>
                <c:pt idx="107" formatCode="0.00">
                  <c:v>1.02</c:v>
                </c:pt>
                <c:pt idx="108" formatCode="0.00">
                  <c:v>1.0900000000000001</c:v>
                </c:pt>
                <c:pt idx="109" formatCode="0.00">
                  <c:v>1.1599999999999999</c:v>
                </c:pt>
                <c:pt idx="110" formatCode="0.00">
                  <c:v>1.23</c:v>
                </c:pt>
                <c:pt idx="111" formatCode="0.00">
                  <c:v>1.36</c:v>
                </c:pt>
                <c:pt idx="112" formatCode="0.00">
                  <c:v>1.5</c:v>
                </c:pt>
                <c:pt idx="113" formatCode="0.00">
                  <c:v>1.64</c:v>
                </c:pt>
                <c:pt idx="114" formatCode="0.00">
                  <c:v>1.78</c:v>
                </c:pt>
                <c:pt idx="115" formatCode="0.00">
                  <c:v>1.92</c:v>
                </c:pt>
                <c:pt idx="116" formatCode="0.00">
                  <c:v>2.06</c:v>
                </c:pt>
                <c:pt idx="117" formatCode="0.00">
                  <c:v>2.21</c:v>
                </c:pt>
                <c:pt idx="118" formatCode="0.00">
                  <c:v>2.35</c:v>
                </c:pt>
                <c:pt idx="119" formatCode="0.00">
                  <c:v>2.5099999999999998</c:v>
                </c:pt>
                <c:pt idx="120" formatCode="0.00">
                  <c:v>2.66</c:v>
                </c:pt>
                <c:pt idx="121" formatCode="0.00">
                  <c:v>2.82</c:v>
                </c:pt>
                <c:pt idx="122" formatCode="0.00">
                  <c:v>3.14</c:v>
                </c:pt>
                <c:pt idx="123" formatCode="0.00">
                  <c:v>3.57</c:v>
                </c:pt>
                <c:pt idx="124" formatCode="0.00">
                  <c:v>4.01</c:v>
                </c:pt>
                <c:pt idx="125" formatCode="0.00">
                  <c:v>4.47</c:v>
                </c:pt>
                <c:pt idx="126" formatCode="0.00">
                  <c:v>4.96</c:v>
                </c:pt>
                <c:pt idx="127" formatCode="0.00">
                  <c:v>5.46</c:v>
                </c:pt>
                <c:pt idx="128" formatCode="0.00">
                  <c:v>5.99</c:v>
                </c:pt>
                <c:pt idx="129" formatCode="0.00">
                  <c:v>6.54</c:v>
                </c:pt>
                <c:pt idx="130" formatCode="0.00">
                  <c:v>7.1</c:v>
                </c:pt>
                <c:pt idx="131" formatCode="0.00">
                  <c:v>8.3000000000000007</c:v>
                </c:pt>
                <c:pt idx="132" formatCode="0.00">
                  <c:v>9.57</c:v>
                </c:pt>
                <c:pt idx="133" formatCode="0.00">
                  <c:v>10.93</c:v>
                </c:pt>
                <c:pt idx="134" formatCode="0.00">
                  <c:v>12.36</c:v>
                </c:pt>
                <c:pt idx="135" formatCode="0.00">
                  <c:v>13.87</c:v>
                </c:pt>
                <c:pt idx="136" formatCode="0.00">
                  <c:v>15.46</c:v>
                </c:pt>
                <c:pt idx="137" formatCode="0.00">
                  <c:v>18.850000000000001</c:v>
                </c:pt>
                <c:pt idx="138" formatCode="0.00">
                  <c:v>22.52</c:v>
                </c:pt>
                <c:pt idx="139" formatCode="0.00">
                  <c:v>26.45</c:v>
                </c:pt>
                <c:pt idx="140" formatCode="0.00">
                  <c:v>30.65</c:v>
                </c:pt>
                <c:pt idx="141" formatCode="0.00">
                  <c:v>35.11</c:v>
                </c:pt>
                <c:pt idx="142" formatCode="0.00">
                  <c:v>39.82</c:v>
                </c:pt>
                <c:pt idx="143" formatCode="0.00">
                  <c:v>44.78</c:v>
                </c:pt>
                <c:pt idx="144" formatCode="0.00">
                  <c:v>49.98</c:v>
                </c:pt>
                <c:pt idx="145" formatCode="0.00">
                  <c:v>55.43</c:v>
                </c:pt>
                <c:pt idx="146" formatCode="0.00">
                  <c:v>61.12</c:v>
                </c:pt>
                <c:pt idx="147" formatCode="0.00">
                  <c:v>67.040000000000006</c:v>
                </c:pt>
                <c:pt idx="148" formatCode="0.00">
                  <c:v>79.569999999999993</c:v>
                </c:pt>
                <c:pt idx="149" formatCode="0.00">
                  <c:v>96.51</c:v>
                </c:pt>
                <c:pt idx="150" formatCode="0.00">
                  <c:v>114.84</c:v>
                </c:pt>
                <c:pt idx="151" formatCode="0.00">
                  <c:v>134.53</c:v>
                </c:pt>
                <c:pt idx="152" formatCode="0.00">
                  <c:v>155.56</c:v>
                </c:pt>
                <c:pt idx="153" formatCode="0.00">
                  <c:v>177.9</c:v>
                </c:pt>
                <c:pt idx="154" formatCode="0.00">
                  <c:v>201.52</c:v>
                </c:pt>
                <c:pt idx="155" formatCode="0.00">
                  <c:v>226.42</c:v>
                </c:pt>
                <c:pt idx="156" formatCode="0.00">
                  <c:v>252.58</c:v>
                </c:pt>
                <c:pt idx="157" formatCode="0.00">
                  <c:v>308.54000000000002</c:v>
                </c:pt>
                <c:pt idx="158" formatCode="0.00">
                  <c:v>369.36</c:v>
                </c:pt>
                <c:pt idx="159" formatCode="0.00">
                  <c:v>434.91</c:v>
                </c:pt>
                <c:pt idx="160" formatCode="0.00">
                  <c:v>505.12</c:v>
                </c:pt>
                <c:pt idx="161" formatCode="0.00">
                  <c:v>579.89</c:v>
                </c:pt>
                <c:pt idx="162" formatCode="0.00">
                  <c:v>659.16</c:v>
                </c:pt>
                <c:pt idx="163" formatCode="0.00">
                  <c:v>830.75</c:v>
                </c:pt>
                <c:pt idx="164" formatCode="0.00">
                  <c:v>1020</c:v>
                </c:pt>
                <c:pt idx="165" formatCode="0.00">
                  <c:v>1230</c:v>
                </c:pt>
                <c:pt idx="166" formatCode="0.00">
                  <c:v>1450</c:v>
                </c:pt>
                <c:pt idx="167" formatCode="0.00">
                  <c:v>1690</c:v>
                </c:pt>
                <c:pt idx="168" formatCode="0.00">
                  <c:v>1940</c:v>
                </c:pt>
                <c:pt idx="169" formatCode="0.00">
                  <c:v>2210</c:v>
                </c:pt>
                <c:pt idx="170" formatCode="0.00">
                  <c:v>2490</c:v>
                </c:pt>
                <c:pt idx="171" formatCode="0.00">
                  <c:v>2790</c:v>
                </c:pt>
                <c:pt idx="172" formatCode="0.0">
                  <c:v>3110</c:v>
                </c:pt>
                <c:pt idx="173" formatCode="0.0">
                  <c:v>3440</c:v>
                </c:pt>
                <c:pt idx="174" formatCode="0.0">
                  <c:v>4130</c:v>
                </c:pt>
                <c:pt idx="175" formatCode="0.0">
                  <c:v>5090</c:v>
                </c:pt>
                <c:pt idx="176" formatCode="0.0">
                  <c:v>6120</c:v>
                </c:pt>
                <c:pt idx="177" formatCode="0.0">
                  <c:v>7240</c:v>
                </c:pt>
                <c:pt idx="178" formatCode="0.0">
                  <c:v>8430</c:v>
                </c:pt>
                <c:pt idx="179" formatCode="0.0">
                  <c:v>9700</c:v>
                </c:pt>
                <c:pt idx="180" formatCode="0.0">
                  <c:v>11050</c:v>
                </c:pt>
                <c:pt idx="181" formatCode="0.0">
                  <c:v>12470</c:v>
                </c:pt>
                <c:pt idx="182" formatCode="0.0">
                  <c:v>13950</c:v>
                </c:pt>
                <c:pt idx="183" formatCode="0.0">
                  <c:v>17130</c:v>
                </c:pt>
                <c:pt idx="184" formatCode="0.0">
                  <c:v>20570</c:v>
                </c:pt>
                <c:pt idx="185" formatCode="0.0">
                  <c:v>24250</c:v>
                </c:pt>
                <c:pt idx="186" formatCode="0.0">
                  <c:v>28180</c:v>
                </c:pt>
                <c:pt idx="187" formatCode="0.0">
                  <c:v>32330</c:v>
                </c:pt>
                <c:pt idx="188" formatCode="0.0">
                  <c:v>36690</c:v>
                </c:pt>
                <c:pt idx="189" formatCode="0">
                  <c:v>46030</c:v>
                </c:pt>
                <c:pt idx="190" formatCode="0">
                  <c:v>56130</c:v>
                </c:pt>
                <c:pt idx="191" formatCode="0">
                  <c:v>66940</c:v>
                </c:pt>
                <c:pt idx="192" formatCode="0">
                  <c:v>78400</c:v>
                </c:pt>
                <c:pt idx="193" formatCode="0">
                  <c:v>90460</c:v>
                </c:pt>
                <c:pt idx="194" formatCode="0">
                  <c:v>103080</c:v>
                </c:pt>
                <c:pt idx="195" formatCode="0">
                  <c:v>116220</c:v>
                </c:pt>
                <c:pt idx="196" formatCode="0">
                  <c:v>129850</c:v>
                </c:pt>
                <c:pt idx="197" formatCode="0">
                  <c:v>143920</c:v>
                </c:pt>
                <c:pt idx="198" formatCode="0">
                  <c:v>158420</c:v>
                </c:pt>
                <c:pt idx="199" formatCode="0">
                  <c:v>173310</c:v>
                </c:pt>
                <c:pt idx="200" formatCode="0">
                  <c:v>204150</c:v>
                </c:pt>
                <c:pt idx="201" formatCode="0">
                  <c:v>244490</c:v>
                </c:pt>
                <c:pt idx="202" formatCode="0">
                  <c:v>286540</c:v>
                </c:pt>
                <c:pt idx="203" formatCode="0">
                  <c:v>330070</c:v>
                </c:pt>
                <c:pt idx="204" formatCode="0">
                  <c:v>374870</c:v>
                </c:pt>
                <c:pt idx="205" formatCode="0">
                  <c:v>420750</c:v>
                </c:pt>
                <c:pt idx="206" formatCode="0">
                  <c:v>467570</c:v>
                </c:pt>
                <c:pt idx="207" formatCode="0">
                  <c:v>515210.00000000006</c:v>
                </c:pt>
                <c:pt idx="208" formatCode="0">
                  <c:v>563560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6-460B-9EA0-9CA188DCCABE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srim4He_Havar!$D$20:$D$228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srim4He_Havar!$M$20:$M$228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2.5000000000000001E-3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3.0000000000000001E-3</c:v>
                </c:pt>
                <c:pt idx="23">
                  <c:v>3.0999999999999999E-3</c:v>
                </c:pt>
                <c:pt idx="24">
                  <c:v>3.3E-3</c:v>
                </c:pt>
                <c:pt idx="25">
                  <c:v>3.4000000000000002E-3</c:v>
                </c:pt>
                <c:pt idx="26">
                  <c:v>3.5999999999999999E-3</c:v>
                </c:pt>
                <c:pt idx="27">
                  <c:v>3.8999999999999998E-3</c:v>
                </c:pt>
                <c:pt idx="28">
                  <c:v>4.1000000000000003E-3</c:v>
                </c:pt>
                <c:pt idx="29">
                  <c:v>4.3999999999999994E-3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5.1999999999999998E-3</c:v>
                </c:pt>
                <c:pt idx="33">
                  <c:v>5.5999999999999999E-3</c:v>
                </c:pt>
                <c:pt idx="34">
                  <c:v>6.0999999999999995E-3</c:v>
                </c:pt>
                <c:pt idx="35">
                  <c:v>6.6E-3</c:v>
                </c:pt>
                <c:pt idx="36">
                  <c:v>7.000000000000001E-3</c:v>
                </c:pt>
                <c:pt idx="37">
                  <c:v>7.4999999999999997E-3</c:v>
                </c:pt>
                <c:pt idx="38">
                  <c:v>7.9000000000000008E-3</c:v>
                </c:pt>
                <c:pt idx="39">
                  <c:v>8.3000000000000001E-3</c:v>
                </c:pt>
                <c:pt idx="40">
                  <c:v>8.6999999999999994E-3</c:v>
                </c:pt>
                <c:pt idx="41">
                  <c:v>9.1000000000000004E-3</c:v>
                </c:pt>
                <c:pt idx="42">
                  <c:v>9.4999999999999998E-3</c:v>
                </c:pt>
                <c:pt idx="43">
                  <c:v>9.9000000000000008E-3</c:v>
                </c:pt>
                <c:pt idx="44">
                  <c:v>1.0699999999999999E-2</c:v>
                </c:pt>
                <c:pt idx="45">
                  <c:v>1.1600000000000001E-2</c:v>
                </c:pt>
                <c:pt idx="46">
                  <c:v>1.2500000000000001E-2</c:v>
                </c:pt>
                <c:pt idx="47">
                  <c:v>1.34E-2</c:v>
                </c:pt>
                <c:pt idx="48">
                  <c:v>1.4299999999999998E-2</c:v>
                </c:pt>
                <c:pt idx="49">
                  <c:v>1.52E-2</c:v>
                </c:pt>
                <c:pt idx="50">
                  <c:v>1.6E-2</c:v>
                </c:pt>
                <c:pt idx="51">
                  <c:v>1.6800000000000002E-2</c:v>
                </c:pt>
                <c:pt idx="52">
                  <c:v>1.7599999999999998E-2</c:v>
                </c:pt>
                <c:pt idx="53">
                  <c:v>1.9200000000000002E-2</c:v>
                </c:pt>
                <c:pt idx="54">
                  <c:v>2.07E-2</c:v>
                </c:pt>
                <c:pt idx="55">
                  <c:v>2.2200000000000001E-2</c:v>
                </c:pt>
                <c:pt idx="56">
                  <c:v>2.3599999999999999E-2</c:v>
                </c:pt>
                <c:pt idx="57">
                  <c:v>2.5000000000000001E-2</c:v>
                </c:pt>
                <c:pt idx="58">
                  <c:v>2.64E-2</c:v>
                </c:pt>
                <c:pt idx="59">
                  <c:v>2.8999999999999998E-2</c:v>
                </c:pt>
                <c:pt idx="60">
                  <c:v>3.15E-2</c:v>
                </c:pt>
                <c:pt idx="61">
                  <c:v>3.39E-2</c:v>
                </c:pt>
                <c:pt idx="62">
                  <c:v>3.61E-2</c:v>
                </c:pt>
                <c:pt idx="63">
                  <c:v>3.8300000000000001E-2</c:v>
                </c:pt>
                <c:pt idx="64">
                  <c:v>4.0400000000000005E-2</c:v>
                </c:pt>
                <c:pt idx="65">
                  <c:v>4.24E-2</c:v>
                </c:pt>
                <c:pt idx="66">
                  <c:v>4.4299999999999999E-2</c:v>
                </c:pt>
                <c:pt idx="67">
                  <c:v>4.6100000000000002E-2</c:v>
                </c:pt>
                <c:pt idx="68">
                  <c:v>4.7899999999999998E-2</c:v>
                </c:pt>
                <c:pt idx="69">
                  <c:v>4.9599999999999998E-2</c:v>
                </c:pt>
                <c:pt idx="70">
                  <c:v>5.2700000000000004E-2</c:v>
                </c:pt>
                <c:pt idx="71">
                  <c:v>5.6299999999999996E-2</c:v>
                </c:pt>
                <c:pt idx="72">
                  <c:v>5.96E-2</c:v>
                </c:pt>
                <c:pt idx="73">
                  <c:v>6.2600000000000003E-2</c:v>
                </c:pt>
                <c:pt idx="74">
                  <c:v>6.54E-2</c:v>
                </c:pt>
                <c:pt idx="75">
                  <c:v>6.8000000000000005E-2</c:v>
                </c:pt>
                <c:pt idx="76">
                  <c:v>7.039999999999999E-2</c:v>
                </c:pt>
                <c:pt idx="77">
                  <c:v>7.2599999999999998E-2</c:v>
                </c:pt>
                <c:pt idx="78">
                  <c:v>7.4700000000000003E-2</c:v>
                </c:pt>
                <c:pt idx="79">
                  <c:v>7.85E-2</c:v>
                </c:pt>
                <c:pt idx="80">
                  <c:v>8.1900000000000001E-2</c:v>
                </c:pt>
                <c:pt idx="81">
                  <c:v>8.4900000000000003E-2</c:v>
                </c:pt>
                <c:pt idx="82">
                  <c:v>8.7599999999999997E-2</c:v>
                </c:pt>
                <c:pt idx="83">
                  <c:v>0.09</c:v>
                </c:pt>
                <c:pt idx="84">
                  <c:v>9.2300000000000007E-2</c:v>
                </c:pt>
                <c:pt idx="85">
                  <c:v>9.6199999999999994E-2</c:v>
                </c:pt>
                <c:pt idx="86">
                  <c:v>9.9599999999999994E-2</c:v>
                </c:pt>
                <c:pt idx="87">
                  <c:v>0.1026</c:v>
                </c:pt>
                <c:pt idx="88">
                  <c:v>0.1052</c:v>
                </c:pt>
                <c:pt idx="89">
                  <c:v>0.1075</c:v>
                </c:pt>
                <c:pt idx="90">
                  <c:v>0.1096</c:v>
                </c:pt>
                <c:pt idx="91">
                  <c:v>0.1115</c:v>
                </c:pt>
                <c:pt idx="92">
                  <c:v>0.1133</c:v>
                </c:pt>
                <c:pt idx="93">
                  <c:v>0.1149</c:v>
                </c:pt>
                <c:pt idx="94">
                  <c:v>0.11639999999999999</c:v>
                </c:pt>
                <c:pt idx="95">
                  <c:v>0.11779999999999999</c:v>
                </c:pt>
                <c:pt idx="96">
                  <c:v>0.12039999999999999</c:v>
                </c:pt>
                <c:pt idx="97">
                  <c:v>0.1232</c:v>
                </c:pt>
                <c:pt idx="98">
                  <c:v>0.1258</c:v>
                </c:pt>
                <c:pt idx="99">
                  <c:v>0.128</c:v>
                </c:pt>
                <c:pt idx="100">
                  <c:v>0.13</c:v>
                </c:pt>
                <c:pt idx="101">
                  <c:v>0.1318</c:v>
                </c:pt>
                <c:pt idx="102">
                  <c:v>0.13350000000000001</c:v>
                </c:pt>
                <c:pt idx="103">
                  <c:v>0.1351</c:v>
                </c:pt>
                <c:pt idx="104">
                  <c:v>0.13650000000000001</c:v>
                </c:pt>
                <c:pt idx="105">
                  <c:v>0.13930000000000001</c:v>
                </c:pt>
                <c:pt idx="106">
                  <c:v>0.1419</c:v>
                </c:pt>
                <c:pt idx="107">
                  <c:v>0.14419999999999999</c:v>
                </c:pt>
                <c:pt idx="108">
                  <c:v>0.14630000000000001</c:v>
                </c:pt>
                <c:pt idx="109">
                  <c:v>0.14830000000000002</c:v>
                </c:pt>
                <c:pt idx="110">
                  <c:v>0.1502</c:v>
                </c:pt>
                <c:pt idx="111">
                  <c:v>0.15429999999999999</c:v>
                </c:pt>
                <c:pt idx="112">
                  <c:v>0.15820000000000001</c:v>
                </c:pt>
                <c:pt idx="113">
                  <c:v>0.16189999999999999</c:v>
                </c:pt>
                <c:pt idx="114">
                  <c:v>0.16539999999999999</c:v>
                </c:pt>
                <c:pt idx="115">
                  <c:v>0.16889999999999999</c:v>
                </c:pt>
                <c:pt idx="116">
                  <c:v>0.17230000000000001</c:v>
                </c:pt>
                <c:pt idx="117">
                  <c:v>0.1757</c:v>
                </c:pt>
                <c:pt idx="118">
                  <c:v>0.17909999999999998</c:v>
                </c:pt>
                <c:pt idx="119">
                  <c:v>0.1825</c:v>
                </c:pt>
                <c:pt idx="120">
                  <c:v>0.18590000000000001</c:v>
                </c:pt>
                <c:pt idx="121">
                  <c:v>0.18939999999999999</c:v>
                </c:pt>
                <c:pt idx="122">
                  <c:v>0.19900000000000001</c:v>
                </c:pt>
                <c:pt idx="123">
                  <c:v>0.21290000000000001</c:v>
                </c:pt>
                <c:pt idx="124">
                  <c:v>0.22700000000000001</c:v>
                </c:pt>
                <c:pt idx="125">
                  <c:v>0.2414</c:v>
                </c:pt>
                <c:pt idx="126">
                  <c:v>0.25619999999999998</c:v>
                </c:pt>
                <c:pt idx="127">
                  <c:v>0.27129999999999999</c:v>
                </c:pt>
                <c:pt idx="128">
                  <c:v>0.28670000000000001</c:v>
                </c:pt>
                <c:pt idx="129">
                  <c:v>0.30249999999999999</c:v>
                </c:pt>
                <c:pt idx="130">
                  <c:v>0.31859999999999999</c:v>
                </c:pt>
                <c:pt idx="131">
                  <c:v>0.37140000000000001</c:v>
                </c:pt>
                <c:pt idx="132">
                  <c:v>0.42380000000000007</c:v>
                </c:pt>
                <c:pt idx="133">
                  <c:v>0.47619999999999996</c:v>
                </c:pt>
                <c:pt idx="134">
                  <c:v>0.52889999999999993</c:v>
                </c:pt>
                <c:pt idx="135">
                  <c:v>0.58220000000000005</c:v>
                </c:pt>
                <c:pt idx="136">
                  <c:v>0.63600000000000001</c:v>
                </c:pt>
                <c:pt idx="137">
                  <c:v>0.81889999999999996</c:v>
                </c:pt>
                <c:pt idx="138">
                  <c:v>0.99170000000000003</c:v>
                </c:pt>
                <c:pt idx="139">
                  <c:v>1.1599999999999999</c:v>
                </c:pt>
                <c:pt idx="140">
                  <c:v>1.33</c:v>
                </c:pt>
                <c:pt idx="141">
                  <c:v>1.49</c:v>
                </c:pt>
                <c:pt idx="142">
                  <c:v>1.66</c:v>
                </c:pt>
                <c:pt idx="143">
                  <c:v>1.83</c:v>
                </c:pt>
                <c:pt idx="144" formatCode="0.00">
                  <c:v>2</c:v>
                </c:pt>
                <c:pt idx="145" formatCode="0.00">
                  <c:v>2.1800000000000002</c:v>
                </c:pt>
                <c:pt idx="146" formatCode="0.00">
                  <c:v>2.35</c:v>
                </c:pt>
                <c:pt idx="147" formatCode="0.00">
                  <c:v>2.5299999999999998</c:v>
                </c:pt>
                <c:pt idx="148" formatCode="0.00">
                  <c:v>3.15</c:v>
                </c:pt>
                <c:pt idx="149" formatCode="0.00">
                  <c:v>4.03</c:v>
                </c:pt>
                <c:pt idx="150" formatCode="0.00">
                  <c:v>4.87</c:v>
                </c:pt>
                <c:pt idx="151" formatCode="0.00">
                  <c:v>5.69</c:v>
                </c:pt>
                <c:pt idx="152" formatCode="0.00">
                  <c:v>6.51</c:v>
                </c:pt>
                <c:pt idx="153" formatCode="0.00">
                  <c:v>7.32</c:v>
                </c:pt>
                <c:pt idx="154" formatCode="0.00">
                  <c:v>8.14</c:v>
                </c:pt>
                <c:pt idx="155" formatCode="0.00">
                  <c:v>8.9700000000000006</c:v>
                </c:pt>
                <c:pt idx="156" formatCode="0.00">
                  <c:v>9.81</c:v>
                </c:pt>
                <c:pt idx="157" formatCode="0.00">
                  <c:v>12.8</c:v>
                </c:pt>
                <c:pt idx="158" formatCode="0.00">
                  <c:v>15.63</c:v>
                </c:pt>
                <c:pt idx="159" formatCode="0.00">
                  <c:v>18.39</c:v>
                </c:pt>
                <c:pt idx="160" formatCode="0.00">
                  <c:v>21.13</c:v>
                </c:pt>
                <c:pt idx="161" formatCode="0.00">
                  <c:v>23.87</c:v>
                </c:pt>
                <c:pt idx="162" formatCode="0.00">
                  <c:v>26.63</c:v>
                </c:pt>
                <c:pt idx="163" formatCode="0.00">
                  <c:v>36.5</c:v>
                </c:pt>
                <c:pt idx="164" formatCode="0.00">
                  <c:v>45.73</c:v>
                </c:pt>
                <c:pt idx="165" formatCode="0.00">
                  <c:v>54.73</c:v>
                </c:pt>
                <c:pt idx="166" formatCode="0.00">
                  <c:v>63.69</c:v>
                </c:pt>
                <c:pt idx="167" formatCode="0.00">
                  <c:v>72.67</c:v>
                </c:pt>
                <c:pt idx="168" formatCode="0.00">
                  <c:v>81.739999999999995</c:v>
                </c:pt>
                <c:pt idx="169" formatCode="0.00">
                  <c:v>90.9</c:v>
                </c:pt>
                <c:pt idx="170" formatCode="0.00">
                  <c:v>100.19</c:v>
                </c:pt>
                <c:pt idx="171" formatCode="0.00">
                  <c:v>109.61</c:v>
                </c:pt>
                <c:pt idx="172" formatCode="0.00">
                  <c:v>119.16</c:v>
                </c:pt>
                <c:pt idx="173" formatCode="0.00">
                  <c:v>128.84</c:v>
                </c:pt>
                <c:pt idx="174" formatCode="0.00">
                  <c:v>164.16</c:v>
                </c:pt>
                <c:pt idx="175" formatCode="0.00">
                  <c:v>214.4</c:v>
                </c:pt>
                <c:pt idx="176" formatCode="0.00">
                  <c:v>261.86</c:v>
                </c:pt>
                <c:pt idx="177" formatCode="0.00">
                  <c:v>308.16000000000003</c:v>
                </c:pt>
                <c:pt idx="178" formatCode="0.00">
                  <c:v>354.02</c:v>
                </c:pt>
                <c:pt idx="179" formatCode="0.00">
                  <c:v>399.8</c:v>
                </c:pt>
                <c:pt idx="180" formatCode="0.00">
                  <c:v>445.71</c:v>
                </c:pt>
                <c:pt idx="181" formatCode="0.00">
                  <c:v>491.85</c:v>
                </c:pt>
                <c:pt idx="182" formatCode="0.00">
                  <c:v>538.29</c:v>
                </c:pt>
                <c:pt idx="183" formatCode="0.00">
                  <c:v>707.19</c:v>
                </c:pt>
                <c:pt idx="184" formatCode="0.00">
                  <c:v>864.49</c:v>
                </c:pt>
                <c:pt idx="185" formatCode="0.00">
                  <c:v>1020</c:v>
                </c:pt>
                <c:pt idx="186" formatCode="0.00">
                  <c:v>1160</c:v>
                </c:pt>
                <c:pt idx="187" formatCode="0.00">
                  <c:v>1310</c:v>
                </c:pt>
                <c:pt idx="188" formatCode="0.00">
                  <c:v>1460</c:v>
                </c:pt>
                <c:pt idx="189" formatCode="0.00">
                  <c:v>1980</c:v>
                </c:pt>
                <c:pt idx="190" formatCode="0.00">
                  <c:v>2460</c:v>
                </c:pt>
                <c:pt idx="191" formatCode="0.00">
                  <c:v>2910</c:v>
                </c:pt>
                <c:pt idx="192" formatCode="0.0">
                  <c:v>3350</c:v>
                </c:pt>
                <c:pt idx="193" formatCode="0.0">
                  <c:v>3770</c:v>
                </c:pt>
                <c:pt idx="194" formatCode="0.0">
                  <c:v>4190</c:v>
                </c:pt>
                <c:pt idx="195" formatCode="0.0">
                  <c:v>4600</c:v>
                </c:pt>
                <c:pt idx="196" formatCode="0.0">
                  <c:v>5010</c:v>
                </c:pt>
                <c:pt idx="197" formatCode="0.0">
                  <c:v>5410</c:v>
                </c:pt>
                <c:pt idx="198" formatCode="0.0">
                  <c:v>5810</c:v>
                </c:pt>
                <c:pt idx="199" formatCode="0.0">
                  <c:v>6200</c:v>
                </c:pt>
                <c:pt idx="200" formatCode="0.0">
                  <c:v>7620</c:v>
                </c:pt>
                <c:pt idx="201" formatCode="0.0">
                  <c:v>9560</c:v>
                </c:pt>
                <c:pt idx="202" formatCode="0.0">
                  <c:v>11310</c:v>
                </c:pt>
                <c:pt idx="203" formatCode="0.0">
                  <c:v>12920</c:v>
                </c:pt>
                <c:pt idx="204" formatCode="0.0">
                  <c:v>14430</c:v>
                </c:pt>
                <c:pt idx="205" formatCode="0.0">
                  <c:v>15870</c:v>
                </c:pt>
                <c:pt idx="206" formatCode="0.0">
                  <c:v>17240</c:v>
                </c:pt>
                <c:pt idx="207" formatCode="0.0">
                  <c:v>18550</c:v>
                </c:pt>
                <c:pt idx="208" formatCode="0.0">
                  <c:v>19820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B6-460B-9EA0-9CA188DCCABE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srim4He_Havar!$D$20:$D$228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srim4He_Havar!$P$20:$P$228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1.4E-3</c:v>
                </c:pt>
                <c:pt idx="15">
                  <c:v>1.5E-3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3.0000000000000001E-3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3.5999999999999999E-3</c:v>
                </c:pt>
                <c:pt idx="32">
                  <c:v>3.8E-3</c:v>
                </c:pt>
                <c:pt idx="33">
                  <c:v>4.1000000000000003E-3</c:v>
                </c:pt>
                <c:pt idx="34">
                  <c:v>4.4999999999999997E-3</c:v>
                </c:pt>
                <c:pt idx="35">
                  <c:v>4.8000000000000004E-3</c:v>
                </c:pt>
                <c:pt idx="36">
                  <c:v>5.1999999999999998E-3</c:v>
                </c:pt>
                <c:pt idx="37">
                  <c:v>5.4999999999999997E-3</c:v>
                </c:pt>
                <c:pt idx="38">
                  <c:v>5.8000000000000005E-3</c:v>
                </c:pt>
                <c:pt idx="39">
                  <c:v>6.0999999999999995E-3</c:v>
                </c:pt>
                <c:pt idx="40">
                  <c:v>6.4000000000000003E-3</c:v>
                </c:pt>
                <c:pt idx="41">
                  <c:v>6.7000000000000002E-3</c:v>
                </c:pt>
                <c:pt idx="42">
                  <c:v>7.000000000000001E-3</c:v>
                </c:pt>
                <c:pt idx="43">
                  <c:v>7.2999999999999992E-3</c:v>
                </c:pt>
                <c:pt idx="44">
                  <c:v>7.9000000000000008E-3</c:v>
                </c:pt>
                <c:pt idx="45">
                  <c:v>8.6E-3</c:v>
                </c:pt>
                <c:pt idx="46">
                  <c:v>9.2999999999999992E-3</c:v>
                </c:pt>
                <c:pt idx="47">
                  <c:v>0.01</c:v>
                </c:pt>
                <c:pt idx="48">
                  <c:v>1.0699999999999999E-2</c:v>
                </c:pt>
                <c:pt idx="49">
                  <c:v>1.14E-2</c:v>
                </c:pt>
                <c:pt idx="50">
                  <c:v>1.2E-2</c:v>
                </c:pt>
                <c:pt idx="51">
                  <c:v>1.26E-2</c:v>
                </c:pt>
                <c:pt idx="52">
                  <c:v>1.3300000000000001E-2</c:v>
                </c:pt>
                <c:pt idx="53">
                  <c:v>1.4499999999999999E-2</c:v>
                </c:pt>
                <c:pt idx="54">
                  <c:v>1.5699999999999999E-2</c:v>
                </c:pt>
                <c:pt idx="55">
                  <c:v>1.6900000000000002E-2</c:v>
                </c:pt>
                <c:pt idx="56">
                  <c:v>1.7999999999999999E-2</c:v>
                </c:pt>
                <c:pt idx="57">
                  <c:v>1.9200000000000002E-2</c:v>
                </c:pt>
                <c:pt idx="58">
                  <c:v>2.0300000000000002E-2</c:v>
                </c:pt>
                <c:pt idx="59">
                  <c:v>2.24E-2</c:v>
                </c:pt>
                <c:pt idx="60">
                  <c:v>2.4500000000000001E-2</c:v>
                </c:pt>
                <c:pt idx="61">
                  <c:v>2.6500000000000003E-2</c:v>
                </c:pt>
                <c:pt idx="62">
                  <c:v>2.8399999999999998E-2</c:v>
                </c:pt>
                <c:pt idx="63">
                  <c:v>3.0300000000000001E-2</c:v>
                </c:pt>
                <c:pt idx="64">
                  <c:v>3.2100000000000004E-2</c:v>
                </c:pt>
                <c:pt idx="65">
                  <c:v>3.39E-2</c:v>
                </c:pt>
                <c:pt idx="66">
                  <c:v>3.56E-2</c:v>
                </c:pt>
                <c:pt idx="67">
                  <c:v>3.7199999999999997E-2</c:v>
                </c:pt>
                <c:pt idx="68">
                  <c:v>3.8800000000000001E-2</c:v>
                </c:pt>
                <c:pt idx="69">
                  <c:v>4.0300000000000002E-2</c:v>
                </c:pt>
                <c:pt idx="70">
                  <c:v>4.3299999999999998E-2</c:v>
                </c:pt>
                <c:pt idx="71">
                  <c:v>4.6700000000000005E-2</c:v>
                </c:pt>
                <c:pt idx="72">
                  <c:v>4.99E-2</c:v>
                </c:pt>
                <c:pt idx="73">
                  <c:v>5.2900000000000003E-2</c:v>
                </c:pt>
                <c:pt idx="74">
                  <c:v>5.5800000000000002E-2</c:v>
                </c:pt>
                <c:pt idx="75">
                  <c:v>5.8399999999999994E-2</c:v>
                </c:pt>
                <c:pt idx="76">
                  <c:v>6.0899999999999996E-2</c:v>
                </c:pt>
                <c:pt idx="77">
                  <c:v>6.3299999999999995E-2</c:v>
                </c:pt>
                <c:pt idx="78">
                  <c:v>6.5600000000000006E-2</c:v>
                </c:pt>
                <c:pt idx="79">
                  <c:v>6.9800000000000001E-2</c:v>
                </c:pt>
                <c:pt idx="80">
                  <c:v>7.3700000000000002E-2</c:v>
                </c:pt>
                <c:pt idx="81">
                  <c:v>7.7200000000000005E-2</c:v>
                </c:pt>
                <c:pt idx="82">
                  <c:v>8.0500000000000002E-2</c:v>
                </c:pt>
                <c:pt idx="83">
                  <c:v>8.3499999999999991E-2</c:v>
                </c:pt>
                <c:pt idx="84">
                  <c:v>8.6400000000000005E-2</c:v>
                </c:pt>
                <c:pt idx="85">
                  <c:v>9.1499999999999998E-2</c:v>
                </c:pt>
                <c:pt idx="86">
                  <c:v>9.6099999999999991E-2</c:v>
                </c:pt>
                <c:pt idx="87">
                  <c:v>0.1002</c:v>
                </c:pt>
                <c:pt idx="88">
                  <c:v>0.10400000000000001</c:v>
                </c:pt>
                <c:pt idx="89">
                  <c:v>0.10740000000000001</c:v>
                </c:pt>
                <c:pt idx="90">
                  <c:v>0.1106</c:v>
                </c:pt>
                <c:pt idx="91">
                  <c:v>0.1135</c:v>
                </c:pt>
                <c:pt idx="92">
                  <c:v>0.1163</c:v>
                </c:pt>
                <c:pt idx="93">
                  <c:v>0.11890000000000001</c:v>
                </c:pt>
                <c:pt idx="94">
                  <c:v>0.12139999999999999</c:v>
                </c:pt>
                <c:pt idx="95">
                  <c:v>0.1237</c:v>
                </c:pt>
                <c:pt idx="96">
                  <c:v>0.12809999999999999</c:v>
                </c:pt>
                <c:pt idx="97">
                  <c:v>0.13300000000000001</c:v>
                </c:pt>
                <c:pt idx="98">
                  <c:v>0.13740000000000002</c:v>
                </c:pt>
                <c:pt idx="99">
                  <c:v>0.14150000000000001</c:v>
                </c:pt>
                <c:pt idx="100">
                  <c:v>0.14530000000000001</c:v>
                </c:pt>
                <c:pt idx="101">
                  <c:v>0.14879999999999999</c:v>
                </c:pt>
                <c:pt idx="102">
                  <c:v>0.152</c:v>
                </c:pt>
                <c:pt idx="103">
                  <c:v>0.15509999999999999</c:v>
                </c:pt>
                <c:pt idx="104">
                  <c:v>0.158</c:v>
                </c:pt>
                <c:pt idx="105">
                  <c:v>0.16350000000000001</c:v>
                </c:pt>
                <c:pt idx="106">
                  <c:v>0.16850000000000001</c:v>
                </c:pt>
                <c:pt idx="107">
                  <c:v>0.17319999999999999</c:v>
                </c:pt>
                <c:pt idx="108">
                  <c:v>0.17749999999999999</c:v>
                </c:pt>
                <c:pt idx="109">
                  <c:v>0.1817</c:v>
                </c:pt>
                <c:pt idx="110">
                  <c:v>0.1857</c:v>
                </c:pt>
                <c:pt idx="111">
                  <c:v>0.19319999999999998</c:v>
                </c:pt>
                <c:pt idx="112">
                  <c:v>0.20030000000000001</c:v>
                </c:pt>
                <c:pt idx="113">
                  <c:v>0.2072</c:v>
                </c:pt>
                <c:pt idx="114">
                  <c:v>0.21379999999999999</c:v>
                </c:pt>
                <c:pt idx="115">
                  <c:v>0.2203</c:v>
                </c:pt>
                <c:pt idx="116">
                  <c:v>0.22669999999999998</c:v>
                </c:pt>
                <c:pt idx="117">
                  <c:v>0.23300000000000001</c:v>
                </c:pt>
                <c:pt idx="118">
                  <c:v>0.2394</c:v>
                </c:pt>
                <c:pt idx="119">
                  <c:v>0.24569999999999997</c:v>
                </c:pt>
                <c:pt idx="120">
                  <c:v>0.252</c:v>
                </c:pt>
                <c:pt idx="121">
                  <c:v>0.25840000000000002</c:v>
                </c:pt>
                <c:pt idx="122">
                  <c:v>0.27129999999999999</c:v>
                </c:pt>
                <c:pt idx="123">
                  <c:v>0.2878</c:v>
                </c:pt>
                <c:pt idx="124">
                  <c:v>0.30470000000000003</c:v>
                </c:pt>
                <c:pt idx="125">
                  <c:v>0.32229999999999998</c:v>
                </c:pt>
                <c:pt idx="126">
                  <c:v>0.34039999999999998</c:v>
                </c:pt>
                <c:pt idx="127">
                  <c:v>0.35920000000000002</c:v>
                </c:pt>
                <c:pt idx="128">
                  <c:v>0.37869999999999998</c:v>
                </c:pt>
                <c:pt idx="129">
                  <c:v>0.39889999999999998</c:v>
                </c:pt>
                <c:pt idx="130">
                  <c:v>0.41970000000000002</c:v>
                </c:pt>
                <c:pt idx="131">
                  <c:v>0.46340000000000003</c:v>
                </c:pt>
                <c:pt idx="132">
                  <c:v>0.50990000000000002</c:v>
                </c:pt>
                <c:pt idx="133">
                  <c:v>0.55910000000000004</c:v>
                </c:pt>
                <c:pt idx="134">
                  <c:v>0.61099999999999999</c:v>
                </c:pt>
                <c:pt idx="135">
                  <c:v>0.66549999999999998</c:v>
                </c:pt>
                <c:pt idx="136">
                  <c:v>0.72260000000000002</c:v>
                </c:pt>
                <c:pt idx="137">
                  <c:v>0.84429999999999994</c:v>
                </c:pt>
                <c:pt idx="138">
                  <c:v>0.97509999999999997</c:v>
                </c:pt>
                <c:pt idx="139">
                  <c:v>1.1100000000000001</c:v>
                </c:pt>
                <c:pt idx="140">
                  <c:v>1.26</c:v>
                </c:pt>
                <c:pt idx="141">
                  <c:v>1.42</c:v>
                </c:pt>
                <c:pt idx="142">
                  <c:v>1.58</c:v>
                </c:pt>
                <c:pt idx="143">
                  <c:v>1.75</c:v>
                </c:pt>
                <c:pt idx="144">
                  <c:v>1.93</c:v>
                </c:pt>
                <c:pt idx="145">
                  <c:v>2.12</c:v>
                </c:pt>
                <c:pt idx="146">
                  <c:v>2.31</c:v>
                </c:pt>
                <c:pt idx="147">
                  <c:v>2.5099999999999998</c:v>
                </c:pt>
                <c:pt idx="148">
                  <c:v>2.93</c:v>
                </c:pt>
                <c:pt idx="149">
                  <c:v>3.49</c:v>
                </c:pt>
                <c:pt idx="150">
                  <c:v>4.0999999999999996</c:v>
                </c:pt>
                <c:pt idx="151">
                  <c:v>4.74</c:v>
                </c:pt>
                <c:pt idx="152">
                  <c:v>5.43</c:v>
                </c:pt>
                <c:pt idx="153">
                  <c:v>6.15</c:v>
                </c:pt>
                <c:pt idx="154">
                  <c:v>6.9</c:v>
                </c:pt>
                <c:pt idx="155" formatCode="0.00">
                  <c:v>7.7</c:v>
                </c:pt>
                <c:pt idx="156" formatCode="0.00">
                  <c:v>8.52</c:v>
                </c:pt>
                <c:pt idx="157" formatCode="0.00">
                  <c:v>10.29</c:v>
                </c:pt>
                <c:pt idx="158" formatCode="0.00">
                  <c:v>12.19</c:v>
                </c:pt>
                <c:pt idx="159" formatCode="0.00">
                  <c:v>14.22</c:v>
                </c:pt>
                <c:pt idx="160" formatCode="0.00">
                  <c:v>16.38</c:v>
                </c:pt>
                <c:pt idx="161" formatCode="0.00">
                  <c:v>18.670000000000002</c:v>
                </c:pt>
                <c:pt idx="162" formatCode="0.00">
                  <c:v>21.09</c:v>
                </c:pt>
                <c:pt idx="163" formatCode="0.00">
                  <c:v>26.28</c:v>
                </c:pt>
                <c:pt idx="164" formatCode="0.00">
                  <c:v>31.95</c:v>
                </c:pt>
                <c:pt idx="165" formatCode="0.00">
                  <c:v>38.08</c:v>
                </c:pt>
                <c:pt idx="166" formatCode="0.00">
                  <c:v>44.65</c:v>
                </c:pt>
                <c:pt idx="167" formatCode="0.00">
                  <c:v>51.65</c:v>
                </c:pt>
                <c:pt idx="168" formatCode="0.00">
                  <c:v>59.08</c:v>
                </c:pt>
                <c:pt idx="169" formatCode="0.00">
                  <c:v>66.92</c:v>
                </c:pt>
                <c:pt idx="170" formatCode="0.00">
                  <c:v>75.16</c:v>
                </c:pt>
                <c:pt idx="171" formatCode="0.00">
                  <c:v>83.79</c:v>
                </c:pt>
                <c:pt idx="172" formatCode="0.00">
                  <c:v>92.81</c:v>
                </c:pt>
                <c:pt idx="173" formatCode="0.00">
                  <c:v>102.21</c:v>
                </c:pt>
                <c:pt idx="174" formatCode="0.00">
                  <c:v>122.12</c:v>
                </c:pt>
                <c:pt idx="175" formatCode="0.00">
                  <c:v>149.01</c:v>
                </c:pt>
                <c:pt idx="176" formatCode="0.00">
                  <c:v>178.04</c:v>
                </c:pt>
                <c:pt idx="177" formatCode="0.00">
                  <c:v>209.11</c:v>
                </c:pt>
                <c:pt idx="178" formatCode="0.00">
                  <c:v>242.15</c:v>
                </c:pt>
                <c:pt idx="179" formatCode="0.00">
                  <c:v>277.06</c:v>
                </c:pt>
                <c:pt idx="180" formatCode="0.00">
                  <c:v>313.8</c:v>
                </c:pt>
                <c:pt idx="181" formatCode="0.00">
                  <c:v>352.28</c:v>
                </c:pt>
                <c:pt idx="182" formatCode="0.00">
                  <c:v>392.44</c:v>
                </c:pt>
                <c:pt idx="183" formatCode="0.0">
                  <c:v>477.61</c:v>
                </c:pt>
                <c:pt idx="184" formatCode="0.0">
                  <c:v>568.86</c:v>
                </c:pt>
                <c:pt idx="185" formatCode="0.0">
                  <c:v>665.76</c:v>
                </c:pt>
                <c:pt idx="186" formatCode="0.0">
                  <c:v>767.97</c:v>
                </c:pt>
                <c:pt idx="187" formatCode="0.0">
                  <c:v>875.13</c:v>
                </c:pt>
                <c:pt idx="188" formatCode="0.0">
                  <c:v>986.95</c:v>
                </c:pt>
                <c:pt idx="189" formatCode="0.0">
                  <c:v>1220</c:v>
                </c:pt>
                <c:pt idx="190" formatCode="0.0">
                  <c:v>1480</c:v>
                </c:pt>
                <c:pt idx="191" formatCode="0.0">
                  <c:v>1740</c:v>
                </c:pt>
                <c:pt idx="192" formatCode="0.0">
                  <c:v>2020</c:v>
                </c:pt>
                <c:pt idx="193" formatCode="0.0">
                  <c:v>2310</c:v>
                </c:pt>
                <c:pt idx="194" formatCode="0.0">
                  <c:v>2600</c:v>
                </c:pt>
                <c:pt idx="195" formatCode="0.0">
                  <c:v>2910</c:v>
                </c:pt>
                <c:pt idx="196" formatCode="0.0">
                  <c:v>3220</c:v>
                </c:pt>
                <c:pt idx="197" formatCode="0.0">
                  <c:v>3540</c:v>
                </c:pt>
                <c:pt idx="198" formatCode="0.0">
                  <c:v>3870</c:v>
                </c:pt>
                <c:pt idx="199" formatCode="0.0">
                  <c:v>4200</c:v>
                </c:pt>
                <c:pt idx="200" formatCode="0.0">
                  <c:v>4870</c:v>
                </c:pt>
                <c:pt idx="201" formatCode="0.0">
                  <c:v>5730</c:v>
                </c:pt>
                <c:pt idx="202" formatCode="0.0">
                  <c:v>6600</c:v>
                </c:pt>
                <c:pt idx="203" formatCode="0.0">
                  <c:v>7480</c:v>
                </c:pt>
                <c:pt idx="204" formatCode="0.0">
                  <c:v>8360</c:v>
                </c:pt>
                <c:pt idx="205" formatCode="0.0">
                  <c:v>9240</c:v>
                </c:pt>
                <c:pt idx="206" formatCode="0.0">
                  <c:v>10120</c:v>
                </c:pt>
                <c:pt idx="207" formatCode="0.0">
                  <c:v>11000</c:v>
                </c:pt>
                <c:pt idx="208" formatCode="0.0">
                  <c:v>11870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B6-460B-9EA0-9CA188DCC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0848"/>
        <c:axId val="474922416"/>
      </c:scatterChart>
      <c:valAx>
        <c:axId val="4749208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2416"/>
        <c:crosses val="autoZero"/>
        <c:crossBetween val="midCat"/>
        <c:majorUnit val="10"/>
      </c:valAx>
      <c:valAx>
        <c:axId val="4749224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08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srim4He_Al!$P$5</c:f>
          <c:strCache>
            <c:ptCount val="1"/>
            <c:pt idx="0">
              <c:v>srim4He_Al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srim4He_Al!$D$20:$D$228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srim4He_Al!$E$20:$E$228</c:f>
              <c:numCache>
                <c:formatCode>0.000E+00</c:formatCode>
                <c:ptCount val="209"/>
                <c:pt idx="0">
                  <c:v>1.5910000000000001E-2</c:v>
                </c:pt>
                <c:pt idx="1">
                  <c:v>1.6879999999999999E-2</c:v>
                </c:pt>
                <c:pt idx="2">
                  <c:v>1.779E-2</c:v>
                </c:pt>
                <c:pt idx="3">
                  <c:v>1.866E-2</c:v>
                </c:pt>
                <c:pt idx="4">
                  <c:v>1.949E-2</c:v>
                </c:pt>
                <c:pt idx="5">
                  <c:v>2.0279999999999999E-2</c:v>
                </c:pt>
                <c:pt idx="6">
                  <c:v>2.1049999999999999E-2</c:v>
                </c:pt>
                <c:pt idx="7">
                  <c:v>2.2499999999999999E-2</c:v>
                </c:pt>
                <c:pt idx="8">
                  <c:v>2.3869999999999999E-2</c:v>
                </c:pt>
                <c:pt idx="9">
                  <c:v>2.5159999999999998E-2</c:v>
                </c:pt>
                <c:pt idx="10">
                  <c:v>2.639E-2</c:v>
                </c:pt>
                <c:pt idx="11">
                  <c:v>2.7560000000000001E-2</c:v>
                </c:pt>
                <c:pt idx="12">
                  <c:v>2.869E-2</c:v>
                </c:pt>
                <c:pt idx="13">
                  <c:v>2.9770000000000001E-2</c:v>
                </c:pt>
                <c:pt idx="14">
                  <c:v>3.0810000000000001E-2</c:v>
                </c:pt>
                <c:pt idx="15">
                  <c:v>3.1829999999999997E-2</c:v>
                </c:pt>
                <c:pt idx="16">
                  <c:v>3.2800000000000003E-2</c:v>
                </c:pt>
                <c:pt idx="17">
                  <c:v>3.3759999999999998E-2</c:v>
                </c:pt>
                <c:pt idx="18">
                  <c:v>3.5580000000000001E-2</c:v>
                </c:pt>
                <c:pt idx="19">
                  <c:v>3.7740000000000003E-2</c:v>
                </c:pt>
                <c:pt idx="20">
                  <c:v>3.9780000000000003E-2</c:v>
                </c:pt>
                <c:pt idx="21">
                  <c:v>4.172E-2</c:v>
                </c:pt>
                <c:pt idx="22">
                  <c:v>4.3580000000000001E-2</c:v>
                </c:pt>
                <c:pt idx="23">
                  <c:v>4.5359999999999998E-2</c:v>
                </c:pt>
                <c:pt idx="24">
                  <c:v>4.7070000000000001E-2</c:v>
                </c:pt>
                <c:pt idx="25">
                  <c:v>4.8719999999999999E-2</c:v>
                </c:pt>
                <c:pt idx="26">
                  <c:v>5.0319999999999997E-2</c:v>
                </c:pt>
                <c:pt idx="27">
                  <c:v>5.3370000000000001E-2</c:v>
                </c:pt>
                <c:pt idx="28">
                  <c:v>5.6259999999999998E-2</c:v>
                </c:pt>
                <c:pt idx="29">
                  <c:v>5.901E-2</c:v>
                </c:pt>
                <c:pt idx="30">
                  <c:v>6.1629999999999997E-2</c:v>
                </c:pt>
                <c:pt idx="31">
                  <c:v>6.4149999999999999E-2</c:v>
                </c:pt>
                <c:pt idx="32">
                  <c:v>6.6570000000000004E-2</c:v>
                </c:pt>
                <c:pt idx="33">
                  <c:v>7.1160000000000001E-2</c:v>
                </c:pt>
                <c:pt idx="34">
                  <c:v>7.5480000000000005E-2</c:v>
                </c:pt>
                <c:pt idx="35">
                  <c:v>7.9560000000000006E-2</c:v>
                </c:pt>
                <c:pt idx="36">
                  <c:v>8.3449999999999996E-2</c:v>
                </c:pt>
                <c:pt idx="37">
                  <c:v>8.7160000000000001E-2</c:v>
                </c:pt>
                <c:pt idx="38">
                  <c:v>9.0719999999999995E-2</c:v>
                </c:pt>
                <c:pt idx="39">
                  <c:v>9.4140000000000001E-2</c:v>
                </c:pt>
                <c:pt idx="40">
                  <c:v>9.7449999999999995E-2</c:v>
                </c:pt>
                <c:pt idx="41">
                  <c:v>0.10059999999999999</c:v>
                </c:pt>
                <c:pt idx="42">
                  <c:v>0.1037</c:v>
                </c:pt>
                <c:pt idx="43">
                  <c:v>0.1067</c:v>
                </c:pt>
                <c:pt idx="44">
                  <c:v>0.1125</c:v>
                </c:pt>
                <c:pt idx="45">
                  <c:v>0.1193</c:v>
                </c:pt>
                <c:pt idx="46">
                  <c:v>0.1258</c:v>
                </c:pt>
                <c:pt idx="47">
                  <c:v>0.13189999999999999</c:v>
                </c:pt>
                <c:pt idx="48">
                  <c:v>0.13780000000000001</c:v>
                </c:pt>
                <c:pt idx="49">
                  <c:v>0.1434</c:v>
                </c:pt>
                <c:pt idx="50">
                  <c:v>0.1489</c:v>
                </c:pt>
                <c:pt idx="51">
                  <c:v>0.15409999999999999</c:v>
                </c:pt>
                <c:pt idx="52">
                  <c:v>0.15909999999999999</c:v>
                </c:pt>
                <c:pt idx="53">
                  <c:v>0.16880000000000001</c:v>
                </c:pt>
                <c:pt idx="54">
                  <c:v>0.1779</c:v>
                </c:pt>
                <c:pt idx="55">
                  <c:v>0.18659999999999999</c:v>
                </c:pt>
                <c:pt idx="56">
                  <c:v>0.19489999999999999</c:v>
                </c:pt>
                <c:pt idx="57">
                  <c:v>0.20280000000000001</c:v>
                </c:pt>
                <c:pt idx="58">
                  <c:v>0.21049999999999999</c:v>
                </c:pt>
                <c:pt idx="59">
                  <c:v>0.22500000000000001</c:v>
                </c:pt>
                <c:pt idx="60">
                  <c:v>0.24079999999999999</c:v>
                </c:pt>
                <c:pt idx="61">
                  <c:v>0.25580000000000003</c:v>
                </c:pt>
                <c:pt idx="62">
                  <c:v>0.2702</c:v>
                </c:pt>
                <c:pt idx="63">
                  <c:v>0.28399999999999997</c:v>
                </c:pt>
                <c:pt idx="64">
                  <c:v>0.29730000000000001</c:v>
                </c:pt>
                <c:pt idx="65">
                  <c:v>0.31009999999999999</c:v>
                </c:pt>
                <c:pt idx="66">
                  <c:v>0.3226</c:v>
                </c:pt>
                <c:pt idx="67">
                  <c:v>0.33460000000000001</c:v>
                </c:pt>
                <c:pt idx="68">
                  <c:v>0.3463</c:v>
                </c:pt>
                <c:pt idx="69">
                  <c:v>0.35770000000000002</c:v>
                </c:pt>
                <c:pt idx="70">
                  <c:v>0.37959999999999999</c:v>
                </c:pt>
                <c:pt idx="71">
                  <c:v>0.40539999999999998</c:v>
                </c:pt>
                <c:pt idx="72">
                  <c:v>0.42980000000000002</c:v>
                </c:pt>
                <c:pt idx="73">
                  <c:v>0.45300000000000001</c:v>
                </c:pt>
                <c:pt idx="74">
                  <c:v>0.47499999999999998</c:v>
                </c:pt>
                <c:pt idx="75">
                  <c:v>0.49590000000000001</c:v>
                </c:pt>
                <c:pt idx="76">
                  <c:v>0.51600000000000001</c:v>
                </c:pt>
                <c:pt idx="77">
                  <c:v>0.53520000000000001</c:v>
                </c:pt>
                <c:pt idx="78">
                  <c:v>0.55359999999999998</c:v>
                </c:pt>
                <c:pt idx="79">
                  <c:v>0.58850000000000002</c:v>
                </c:pt>
                <c:pt idx="80">
                  <c:v>0.621</c:v>
                </c:pt>
                <c:pt idx="81">
                  <c:v>0.65149999999999997</c:v>
                </c:pt>
                <c:pt idx="82">
                  <c:v>0.68010000000000004</c:v>
                </c:pt>
                <c:pt idx="83">
                  <c:v>0.70730000000000004</c:v>
                </c:pt>
                <c:pt idx="84">
                  <c:v>0.73299999999999998</c:v>
                </c:pt>
                <c:pt idx="85">
                  <c:v>0.78069999999999995</c:v>
                </c:pt>
                <c:pt idx="86">
                  <c:v>0.82420000000000004</c:v>
                </c:pt>
                <c:pt idx="87">
                  <c:v>0.86399999999999999</c:v>
                </c:pt>
                <c:pt idx="88">
                  <c:v>0.90069999999999995</c:v>
                </c:pt>
                <c:pt idx="89">
                  <c:v>0.9345</c:v>
                </c:pt>
                <c:pt idx="90">
                  <c:v>0.9657</c:v>
                </c:pt>
                <c:pt idx="91">
                  <c:v>0.99470000000000003</c:v>
                </c:pt>
                <c:pt idx="92">
                  <c:v>1.022</c:v>
                </c:pt>
                <c:pt idx="93">
                  <c:v>1.046</c:v>
                </c:pt>
                <c:pt idx="94">
                  <c:v>1.07</c:v>
                </c:pt>
                <c:pt idx="95">
                  <c:v>1.091</c:v>
                </c:pt>
                <c:pt idx="96">
                  <c:v>1.1299999999999999</c:v>
                </c:pt>
                <c:pt idx="97">
                  <c:v>1.171</c:v>
                </c:pt>
                <c:pt idx="98">
                  <c:v>1.206</c:v>
                </c:pt>
                <c:pt idx="99">
                  <c:v>1.2350000000000001</c:v>
                </c:pt>
                <c:pt idx="100">
                  <c:v>1.2589999999999999</c:v>
                </c:pt>
                <c:pt idx="101">
                  <c:v>1.278</c:v>
                </c:pt>
                <c:pt idx="102">
                  <c:v>1.2949999999999999</c:v>
                </c:pt>
                <c:pt idx="103">
                  <c:v>1.3080000000000001</c:v>
                </c:pt>
                <c:pt idx="104">
                  <c:v>1.3180000000000001</c:v>
                </c:pt>
                <c:pt idx="105">
                  <c:v>1.3320000000000001</c:v>
                </c:pt>
                <c:pt idx="106">
                  <c:v>1.339</c:v>
                </c:pt>
                <c:pt idx="107">
                  <c:v>1.341</c:v>
                </c:pt>
                <c:pt idx="108">
                  <c:v>1.3380000000000001</c:v>
                </c:pt>
                <c:pt idx="109">
                  <c:v>1.3320000000000001</c:v>
                </c:pt>
                <c:pt idx="110">
                  <c:v>1.3240000000000001</c:v>
                </c:pt>
                <c:pt idx="111">
                  <c:v>1.302</c:v>
                </c:pt>
                <c:pt idx="112">
                  <c:v>1.276</c:v>
                </c:pt>
                <c:pt idx="113">
                  <c:v>1.248</c:v>
                </c:pt>
                <c:pt idx="114">
                  <c:v>1.2190000000000001</c:v>
                </c:pt>
                <c:pt idx="115">
                  <c:v>1.1890000000000001</c:v>
                </c:pt>
                <c:pt idx="116">
                  <c:v>1.161</c:v>
                </c:pt>
                <c:pt idx="117">
                  <c:v>1.1319999999999999</c:v>
                </c:pt>
                <c:pt idx="118">
                  <c:v>1.105</c:v>
                </c:pt>
                <c:pt idx="119">
                  <c:v>1.079</c:v>
                </c:pt>
                <c:pt idx="120">
                  <c:v>1.0529999999999999</c:v>
                </c:pt>
                <c:pt idx="121">
                  <c:v>1.0289999999999999</c:v>
                </c:pt>
                <c:pt idx="122">
                  <c:v>0.98360000000000003</c:v>
                </c:pt>
                <c:pt idx="123">
                  <c:v>0.93200000000000005</c:v>
                </c:pt>
                <c:pt idx="124">
                  <c:v>0.88580000000000003</c:v>
                </c:pt>
                <c:pt idx="125">
                  <c:v>0.84419999999999995</c:v>
                </c:pt>
                <c:pt idx="126">
                  <c:v>0.80669999999999997</c:v>
                </c:pt>
                <c:pt idx="127">
                  <c:v>0.77280000000000004</c:v>
                </c:pt>
                <c:pt idx="128">
                  <c:v>0.7419</c:v>
                </c:pt>
                <c:pt idx="129">
                  <c:v>0.71360000000000001</c:v>
                </c:pt>
                <c:pt idx="130">
                  <c:v>0.68779999999999997</c:v>
                </c:pt>
                <c:pt idx="131">
                  <c:v>0.64200000000000002</c:v>
                </c:pt>
                <c:pt idx="132">
                  <c:v>0.60270000000000001</c:v>
                </c:pt>
                <c:pt idx="133">
                  <c:v>0.56859999999999999</c:v>
                </c:pt>
                <c:pt idx="134">
                  <c:v>0.53859999999999997</c:v>
                </c:pt>
                <c:pt idx="135">
                  <c:v>0.51219999999999999</c:v>
                </c:pt>
                <c:pt idx="136">
                  <c:v>0.48849999999999999</c:v>
                </c:pt>
                <c:pt idx="137">
                  <c:v>0.44819999999999999</c:v>
                </c:pt>
                <c:pt idx="138">
                  <c:v>0.4138</c:v>
                </c:pt>
                <c:pt idx="139">
                  <c:v>0.38190000000000002</c:v>
                </c:pt>
                <c:pt idx="140">
                  <c:v>0.35680000000000001</c:v>
                </c:pt>
                <c:pt idx="141">
                  <c:v>0.3352</c:v>
                </c:pt>
                <c:pt idx="142">
                  <c:v>0.31640000000000001</c:v>
                </c:pt>
                <c:pt idx="143">
                  <c:v>0.29980000000000001</c:v>
                </c:pt>
                <c:pt idx="144">
                  <c:v>0.28499999999999998</c:v>
                </c:pt>
                <c:pt idx="145">
                  <c:v>0.27189999999999998</c:v>
                </c:pt>
                <c:pt idx="146">
                  <c:v>0.26</c:v>
                </c:pt>
                <c:pt idx="147">
                  <c:v>0.2492</c:v>
                </c:pt>
                <c:pt idx="148">
                  <c:v>0.23039999999999999</c:v>
                </c:pt>
                <c:pt idx="149">
                  <c:v>0.2109</c:v>
                </c:pt>
                <c:pt idx="150">
                  <c:v>0.1948</c:v>
                </c:pt>
                <c:pt idx="151">
                  <c:v>0.1812</c:v>
                </c:pt>
                <c:pt idx="152">
                  <c:v>0.16950000000000001</c:v>
                </c:pt>
                <c:pt idx="153">
                  <c:v>0.1595</c:v>
                </c:pt>
                <c:pt idx="154">
                  <c:v>0.15060000000000001</c:v>
                </c:pt>
                <c:pt idx="155">
                  <c:v>0.14280000000000001</c:v>
                </c:pt>
                <c:pt idx="156">
                  <c:v>0.13589999999999999</c:v>
                </c:pt>
                <c:pt idx="157">
                  <c:v>0.124</c:v>
                </c:pt>
                <c:pt idx="158">
                  <c:v>0.1142</c:v>
                </c:pt>
                <c:pt idx="159">
                  <c:v>0.106</c:v>
                </c:pt>
                <c:pt idx="160">
                  <c:v>9.8989999999999995E-2</c:v>
                </c:pt>
                <c:pt idx="161">
                  <c:v>9.2950000000000005E-2</c:v>
                </c:pt>
                <c:pt idx="162">
                  <c:v>8.7679999999999994E-2</c:v>
                </c:pt>
                <c:pt idx="163">
                  <c:v>7.8909999999999994E-2</c:v>
                </c:pt>
                <c:pt idx="164">
                  <c:v>7.1900000000000006E-2</c:v>
                </c:pt>
                <c:pt idx="165">
                  <c:v>6.615E-2</c:v>
                </c:pt>
                <c:pt idx="166">
                  <c:v>6.1350000000000002E-2</c:v>
                </c:pt>
                <c:pt idx="167">
                  <c:v>5.7270000000000001E-2</c:v>
                </c:pt>
                <c:pt idx="168">
                  <c:v>5.3760000000000002E-2</c:v>
                </c:pt>
                <c:pt idx="169">
                  <c:v>5.0709999999999998E-2</c:v>
                </c:pt>
                <c:pt idx="170">
                  <c:v>4.8030000000000003E-2</c:v>
                </c:pt>
                <c:pt idx="171">
                  <c:v>4.5650000000000003E-2</c:v>
                </c:pt>
                <c:pt idx="172">
                  <c:v>4.3529999999999999E-2</c:v>
                </c:pt>
                <c:pt idx="173">
                  <c:v>4.163E-2</c:v>
                </c:pt>
                <c:pt idx="174">
                  <c:v>3.8339999999999999E-2</c:v>
                </c:pt>
                <c:pt idx="175">
                  <c:v>3.5000000000000003E-2</c:v>
                </c:pt>
                <c:pt idx="176">
                  <c:v>3.227E-2</c:v>
                </c:pt>
                <c:pt idx="177">
                  <c:v>0.03</c:v>
                </c:pt>
                <c:pt idx="178">
                  <c:v>2.8080000000000001E-2</c:v>
                </c:pt>
                <c:pt idx="179">
                  <c:v>2.6440000000000002E-2</c:v>
                </c:pt>
                <c:pt idx="180">
                  <c:v>2.5020000000000001E-2</c:v>
                </c:pt>
                <c:pt idx="181">
                  <c:v>2.3769999999999999E-2</c:v>
                </c:pt>
                <c:pt idx="182">
                  <c:v>2.2669999999999999E-2</c:v>
                </c:pt>
                <c:pt idx="183">
                  <c:v>2.0809999999999999E-2</c:v>
                </c:pt>
                <c:pt idx="184">
                  <c:v>1.9310000000000001E-2</c:v>
                </c:pt>
                <c:pt idx="185">
                  <c:v>1.806E-2</c:v>
                </c:pt>
                <c:pt idx="186">
                  <c:v>1.7010000000000001E-2</c:v>
                </c:pt>
                <c:pt idx="187">
                  <c:v>1.6119999999999999E-2</c:v>
                </c:pt>
                <c:pt idx="188">
                  <c:v>1.5339999999999999E-2</c:v>
                </c:pt>
                <c:pt idx="189">
                  <c:v>1.4080000000000001E-2</c:v>
                </c:pt>
                <c:pt idx="190">
                  <c:v>1.308E-2</c:v>
                </c:pt>
                <c:pt idx="191">
                  <c:v>1.2279999999999999E-2</c:v>
                </c:pt>
                <c:pt idx="192">
                  <c:v>1.162E-2</c:v>
                </c:pt>
                <c:pt idx="193">
                  <c:v>1.107E-2</c:v>
                </c:pt>
                <c:pt idx="194">
                  <c:v>1.06E-2</c:v>
                </c:pt>
                <c:pt idx="195">
                  <c:v>1.0200000000000001E-2</c:v>
                </c:pt>
                <c:pt idx="196">
                  <c:v>9.8569999999999994E-3</c:v>
                </c:pt>
                <c:pt idx="197">
                  <c:v>9.554E-3</c:v>
                </c:pt>
                <c:pt idx="198">
                  <c:v>9.2890000000000004E-3</c:v>
                </c:pt>
                <c:pt idx="199">
                  <c:v>9.0530000000000003E-3</c:v>
                </c:pt>
                <c:pt idx="200">
                  <c:v>8.6560000000000005E-3</c:v>
                </c:pt>
                <c:pt idx="201">
                  <c:v>8.2640000000000005E-3</c:v>
                </c:pt>
                <c:pt idx="202">
                  <c:v>7.9570000000000005E-3</c:v>
                </c:pt>
                <c:pt idx="203">
                  <c:v>7.711E-3</c:v>
                </c:pt>
                <c:pt idx="204">
                  <c:v>7.5110000000000003E-3</c:v>
                </c:pt>
                <c:pt idx="205">
                  <c:v>7.3470000000000002E-3</c:v>
                </c:pt>
                <c:pt idx="206">
                  <c:v>7.2100000000000003E-3</c:v>
                </c:pt>
                <c:pt idx="207">
                  <c:v>7.0959999999999999E-3</c:v>
                </c:pt>
                <c:pt idx="208">
                  <c:v>6.999E-3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srim4He_Al!$D$20:$D$228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srim4He_Al!$F$20:$F$228</c:f>
              <c:numCache>
                <c:formatCode>0.000E+00</c:formatCode>
                <c:ptCount val="209"/>
                <c:pt idx="0">
                  <c:v>4.0320000000000002E-2</c:v>
                </c:pt>
                <c:pt idx="1">
                  <c:v>4.2049999999999997E-2</c:v>
                </c:pt>
                <c:pt idx="2">
                  <c:v>4.36E-2</c:v>
                </c:pt>
                <c:pt idx="3">
                  <c:v>4.5019999999999998E-2</c:v>
                </c:pt>
                <c:pt idx="4">
                  <c:v>4.6330000000000003E-2</c:v>
                </c:pt>
                <c:pt idx="5">
                  <c:v>4.7530000000000003E-2</c:v>
                </c:pt>
                <c:pt idx="6">
                  <c:v>4.8649999999999999E-2</c:v>
                </c:pt>
                <c:pt idx="7">
                  <c:v>5.067E-2</c:v>
                </c:pt>
                <c:pt idx="8">
                  <c:v>5.2440000000000001E-2</c:v>
                </c:pt>
                <c:pt idx="9">
                  <c:v>5.4019999999999999E-2</c:v>
                </c:pt>
                <c:pt idx="10">
                  <c:v>5.543E-2</c:v>
                </c:pt>
                <c:pt idx="11">
                  <c:v>5.672E-2</c:v>
                </c:pt>
                <c:pt idx="12">
                  <c:v>5.7880000000000001E-2</c:v>
                </c:pt>
                <c:pt idx="13">
                  <c:v>5.8950000000000002E-2</c:v>
                </c:pt>
                <c:pt idx="14">
                  <c:v>5.9920000000000001E-2</c:v>
                </c:pt>
                <c:pt idx="15">
                  <c:v>6.0830000000000002E-2</c:v>
                </c:pt>
                <c:pt idx="16">
                  <c:v>6.166E-2</c:v>
                </c:pt>
                <c:pt idx="17">
                  <c:v>6.2440000000000002E-2</c:v>
                </c:pt>
                <c:pt idx="18">
                  <c:v>6.3829999999999998E-2</c:v>
                </c:pt>
                <c:pt idx="19">
                  <c:v>6.5329999999999999E-2</c:v>
                </c:pt>
                <c:pt idx="20">
                  <c:v>6.6610000000000003E-2</c:v>
                </c:pt>
                <c:pt idx="21">
                  <c:v>6.7710000000000006E-2</c:v>
                </c:pt>
                <c:pt idx="22">
                  <c:v>6.8669999999999995E-2</c:v>
                </c:pt>
                <c:pt idx="23">
                  <c:v>6.9510000000000002E-2</c:v>
                </c:pt>
                <c:pt idx="24">
                  <c:v>7.0239999999999997E-2</c:v>
                </c:pt>
                <c:pt idx="25">
                  <c:v>7.0889999999999995E-2</c:v>
                </c:pt>
                <c:pt idx="26">
                  <c:v>7.1459999999999996E-2</c:v>
                </c:pt>
                <c:pt idx="27">
                  <c:v>7.2410000000000002E-2</c:v>
                </c:pt>
                <c:pt idx="28">
                  <c:v>7.3150000000000007E-2</c:v>
                </c:pt>
                <c:pt idx="29">
                  <c:v>7.3719999999999994E-2</c:v>
                </c:pt>
                <c:pt idx="30">
                  <c:v>7.417E-2</c:v>
                </c:pt>
                <c:pt idx="31">
                  <c:v>7.4510000000000007E-2</c:v>
                </c:pt>
                <c:pt idx="32">
                  <c:v>7.4759999999999993E-2</c:v>
                </c:pt>
                <c:pt idx="33">
                  <c:v>7.5039999999999996E-2</c:v>
                </c:pt>
                <c:pt idx="34">
                  <c:v>7.5120000000000006E-2</c:v>
                </c:pt>
                <c:pt idx="35">
                  <c:v>7.5039999999999996E-2</c:v>
                </c:pt>
                <c:pt idx="36">
                  <c:v>7.485E-2</c:v>
                </c:pt>
                <c:pt idx="37">
                  <c:v>7.4569999999999997E-2</c:v>
                </c:pt>
                <c:pt idx="38">
                  <c:v>7.4219999999999994E-2</c:v>
                </c:pt>
                <c:pt idx="39">
                  <c:v>7.3819999999999997E-2</c:v>
                </c:pt>
                <c:pt idx="40">
                  <c:v>7.3389999999999997E-2</c:v>
                </c:pt>
                <c:pt idx="41">
                  <c:v>7.2919999999999999E-2</c:v>
                </c:pt>
                <c:pt idx="42">
                  <c:v>7.2440000000000004E-2</c:v>
                </c:pt>
                <c:pt idx="43">
                  <c:v>7.1940000000000004E-2</c:v>
                </c:pt>
                <c:pt idx="44">
                  <c:v>7.0910000000000001E-2</c:v>
                </c:pt>
                <c:pt idx="45">
                  <c:v>6.9589999999999999E-2</c:v>
                </c:pt>
                <c:pt idx="46">
                  <c:v>6.8269999999999997E-2</c:v>
                </c:pt>
                <c:pt idx="47">
                  <c:v>6.6970000000000002E-2</c:v>
                </c:pt>
                <c:pt idx="48">
                  <c:v>6.5699999999999995E-2</c:v>
                </c:pt>
                <c:pt idx="49">
                  <c:v>6.447E-2</c:v>
                </c:pt>
                <c:pt idx="50">
                  <c:v>6.3270000000000007E-2</c:v>
                </c:pt>
                <c:pt idx="51">
                  <c:v>6.2120000000000002E-2</c:v>
                </c:pt>
                <c:pt idx="52">
                  <c:v>6.0999999999999999E-2</c:v>
                </c:pt>
                <c:pt idx="53">
                  <c:v>5.8889999999999998E-2</c:v>
                </c:pt>
                <c:pt idx="54">
                  <c:v>5.6930000000000001E-2</c:v>
                </c:pt>
                <c:pt idx="55">
                  <c:v>5.5109999999999999E-2</c:v>
                </c:pt>
                <c:pt idx="56">
                  <c:v>5.3420000000000002E-2</c:v>
                </c:pt>
                <c:pt idx="57">
                  <c:v>5.1839999999999997E-2</c:v>
                </c:pt>
                <c:pt idx="58">
                  <c:v>5.0369999999999998E-2</c:v>
                </c:pt>
                <c:pt idx="59">
                  <c:v>4.7690000000000003E-2</c:v>
                </c:pt>
                <c:pt idx="60">
                  <c:v>4.5330000000000002E-2</c:v>
                </c:pt>
                <c:pt idx="61">
                  <c:v>4.3229999999999998E-2</c:v>
                </c:pt>
                <c:pt idx="62">
                  <c:v>4.1349999999999998E-2</c:v>
                </c:pt>
                <c:pt idx="63">
                  <c:v>3.9649999999999998E-2</c:v>
                </c:pt>
                <c:pt idx="64">
                  <c:v>3.8109999999999998E-2</c:v>
                </c:pt>
                <c:pt idx="65">
                  <c:v>3.6700000000000003E-2</c:v>
                </c:pt>
                <c:pt idx="66">
                  <c:v>3.5409999999999997E-2</c:v>
                </c:pt>
                <c:pt idx="67">
                  <c:v>3.422E-2</c:v>
                </c:pt>
                <c:pt idx="68">
                  <c:v>3.313E-2</c:v>
                </c:pt>
                <c:pt idx="69">
                  <c:v>3.211E-2</c:v>
                </c:pt>
                <c:pt idx="70">
                  <c:v>3.0280000000000001E-2</c:v>
                </c:pt>
                <c:pt idx="71">
                  <c:v>2.8299999999999999E-2</c:v>
                </c:pt>
                <c:pt idx="72">
                  <c:v>2.6610000000000002E-2</c:v>
                </c:pt>
                <c:pt idx="73">
                  <c:v>2.513E-2</c:v>
                </c:pt>
                <c:pt idx="74">
                  <c:v>2.383E-2</c:v>
                </c:pt>
                <c:pt idx="75">
                  <c:v>2.2679999999999999E-2</c:v>
                </c:pt>
                <c:pt idx="76">
                  <c:v>2.1649999999999999E-2</c:v>
                </c:pt>
                <c:pt idx="77">
                  <c:v>2.0719999999999999E-2</c:v>
                </c:pt>
                <c:pt idx="78">
                  <c:v>1.9879999999999998E-2</c:v>
                </c:pt>
                <c:pt idx="79">
                  <c:v>1.8409999999999999E-2</c:v>
                </c:pt>
                <c:pt idx="80">
                  <c:v>1.7170000000000001E-2</c:v>
                </c:pt>
                <c:pt idx="81">
                  <c:v>1.61E-2</c:v>
                </c:pt>
                <c:pt idx="82">
                  <c:v>1.5180000000000001E-2</c:v>
                </c:pt>
                <c:pt idx="83">
                  <c:v>1.436E-2</c:v>
                </c:pt>
                <c:pt idx="84">
                  <c:v>1.3639999999999999E-2</c:v>
                </c:pt>
                <c:pt idx="85">
                  <c:v>1.242E-2</c:v>
                </c:pt>
                <c:pt idx="86">
                  <c:v>1.142E-2</c:v>
                </c:pt>
                <c:pt idx="87">
                  <c:v>1.059E-2</c:v>
                </c:pt>
                <c:pt idx="88">
                  <c:v>9.8799999999999999E-3</c:v>
                </c:pt>
                <c:pt idx="89">
                  <c:v>9.2700000000000005E-3</c:v>
                </c:pt>
                <c:pt idx="90">
                  <c:v>8.7379999999999992E-3</c:v>
                </c:pt>
                <c:pt idx="91">
                  <c:v>8.2690000000000003E-3</c:v>
                </c:pt>
                <c:pt idx="92">
                  <c:v>7.8539999999999999E-3</c:v>
                </c:pt>
                <c:pt idx="93">
                  <c:v>7.4819999999999999E-3</c:v>
                </c:pt>
                <c:pt idx="94">
                  <c:v>7.1469999999999997E-3</c:v>
                </c:pt>
                <c:pt idx="95">
                  <c:v>6.8440000000000003E-3</c:v>
                </c:pt>
                <c:pt idx="96">
                  <c:v>6.3150000000000003E-3</c:v>
                </c:pt>
                <c:pt idx="97">
                  <c:v>5.7689999999999998E-3</c:v>
                </c:pt>
                <c:pt idx="98">
                  <c:v>5.3169999999999997E-3</c:v>
                </c:pt>
                <c:pt idx="99">
                  <c:v>4.9360000000000003E-3</c:v>
                </c:pt>
                <c:pt idx="100">
                  <c:v>4.6109999999999996E-3</c:v>
                </c:pt>
                <c:pt idx="101">
                  <c:v>4.3290000000000004E-3</c:v>
                </c:pt>
                <c:pt idx="102">
                  <c:v>4.0829999999999998E-3</c:v>
                </c:pt>
                <c:pt idx="103">
                  <c:v>3.8649999999999999E-3</c:v>
                </c:pt>
                <c:pt idx="104">
                  <c:v>3.6719999999999999E-3</c:v>
                </c:pt>
                <c:pt idx="105">
                  <c:v>3.3419999999999999E-3</c:v>
                </c:pt>
                <c:pt idx="106">
                  <c:v>3.0699999999999998E-3</c:v>
                </c:pt>
                <c:pt idx="107">
                  <c:v>2.8419999999999999E-3</c:v>
                </c:pt>
                <c:pt idx="108">
                  <c:v>2.6489999999999999E-3</c:v>
                </c:pt>
                <c:pt idx="109">
                  <c:v>2.4810000000000001E-3</c:v>
                </c:pt>
                <c:pt idx="110">
                  <c:v>2.336E-3</c:v>
                </c:pt>
                <c:pt idx="111">
                  <c:v>2.0929999999999998E-3</c:v>
                </c:pt>
                <c:pt idx="112">
                  <c:v>1.9E-3</c:v>
                </c:pt>
                <c:pt idx="113">
                  <c:v>1.7409999999999999E-3</c:v>
                </c:pt>
                <c:pt idx="114">
                  <c:v>1.6080000000000001E-3</c:v>
                </c:pt>
                <c:pt idx="115">
                  <c:v>1.4959999999999999E-3</c:v>
                </c:pt>
                <c:pt idx="116">
                  <c:v>1.3990000000000001E-3</c:v>
                </c:pt>
                <c:pt idx="117">
                  <c:v>1.315E-3</c:v>
                </c:pt>
                <c:pt idx="118">
                  <c:v>1.2409999999999999E-3</c:v>
                </c:pt>
                <c:pt idx="119">
                  <c:v>1.175E-3</c:v>
                </c:pt>
                <c:pt idx="120">
                  <c:v>1.1169999999999999E-3</c:v>
                </c:pt>
                <c:pt idx="121">
                  <c:v>1.0640000000000001E-3</c:v>
                </c:pt>
                <c:pt idx="122">
                  <c:v>9.7320000000000002E-4</c:v>
                </c:pt>
                <c:pt idx="123">
                  <c:v>8.8049999999999999E-4</c:v>
                </c:pt>
                <c:pt idx="124">
                  <c:v>8.0489999999999999E-4</c:v>
                </c:pt>
                <c:pt idx="125">
                  <c:v>7.4200000000000004E-4</c:v>
                </c:pt>
                <c:pt idx="126">
                  <c:v>6.8880000000000005E-4</c:v>
                </c:pt>
                <c:pt idx="127">
                  <c:v>6.4309999999999997E-4</c:v>
                </c:pt>
                <c:pt idx="128">
                  <c:v>6.0340000000000003E-4</c:v>
                </c:pt>
                <c:pt idx="129">
                  <c:v>5.6860000000000005E-4</c:v>
                </c:pt>
                <c:pt idx="130">
                  <c:v>5.3779999999999995E-4</c:v>
                </c:pt>
                <c:pt idx="131">
                  <c:v>4.8579999999999999E-4</c:v>
                </c:pt>
                <c:pt idx="132">
                  <c:v>4.4339999999999999E-4</c:v>
                </c:pt>
                <c:pt idx="133">
                  <c:v>4.082E-4</c:v>
                </c:pt>
                <c:pt idx="134">
                  <c:v>3.7849999999999998E-4</c:v>
                </c:pt>
                <c:pt idx="135">
                  <c:v>3.5300000000000002E-4</c:v>
                </c:pt>
                <c:pt idx="136">
                  <c:v>3.3090000000000002E-4</c:v>
                </c:pt>
                <c:pt idx="137">
                  <c:v>2.945E-4</c:v>
                </c:pt>
                <c:pt idx="138">
                  <c:v>2.656E-4</c:v>
                </c:pt>
                <c:pt idx="139">
                  <c:v>2.421E-4</c:v>
                </c:pt>
                <c:pt idx="140">
                  <c:v>2.2269999999999999E-4</c:v>
                </c:pt>
                <c:pt idx="141">
                  <c:v>2.063E-4</c:v>
                </c:pt>
                <c:pt idx="142">
                  <c:v>1.9220000000000001E-4</c:v>
                </c:pt>
                <c:pt idx="143">
                  <c:v>1.8000000000000001E-4</c:v>
                </c:pt>
                <c:pt idx="144">
                  <c:v>1.694E-4</c:v>
                </c:pt>
                <c:pt idx="145">
                  <c:v>1.6000000000000001E-4</c:v>
                </c:pt>
                <c:pt idx="146">
                  <c:v>1.516E-4</c:v>
                </c:pt>
                <c:pt idx="147">
                  <c:v>1.4410000000000001E-4</c:v>
                </c:pt>
                <c:pt idx="148">
                  <c:v>1.3129999999999999E-4</c:v>
                </c:pt>
                <c:pt idx="149">
                  <c:v>1.182E-4</c:v>
                </c:pt>
                <c:pt idx="150">
                  <c:v>1.076E-4</c:v>
                </c:pt>
                <c:pt idx="151">
                  <c:v>9.8869999999999994E-5</c:v>
                </c:pt>
                <c:pt idx="152">
                  <c:v>9.1479999999999998E-5</c:v>
                </c:pt>
                <c:pt idx="153">
                  <c:v>8.5160000000000005E-5</c:v>
                </c:pt>
                <c:pt idx="154">
                  <c:v>7.9699999999999999E-5</c:v>
                </c:pt>
                <c:pt idx="155">
                  <c:v>7.4930000000000003E-5</c:v>
                </c:pt>
                <c:pt idx="156">
                  <c:v>7.0720000000000001E-5</c:v>
                </c:pt>
                <c:pt idx="157">
                  <c:v>6.3629999999999999E-5</c:v>
                </c:pt>
                <c:pt idx="158">
                  <c:v>5.7880000000000001E-5</c:v>
                </c:pt>
                <c:pt idx="159">
                  <c:v>5.3130000000000001E-5</c:v>
                </c:pt>
                <c:pt idx="160">
                  <c:v>4.9129999999999999E-5</c:v>
                </c:pt>
                <c:pt idx="161">
                  <c:v>4.5710000000000001E-5</c:v>
                </c:pt>
                <c:pt idx="162">
                  <c:v>4.2750000000000002E-5</c:v>
                </c:pt>
                <c:pt idx="163">
                  <c:v>3.79E-5</c:v>
                </c:pt>
                <c:pt idx="164">
                  <c:v>3.4069999999999997E-5</c:v>
                </c:pt>
                <c:pt idx="165">
                  <c:v>3.0970000000000003E-5</c:v>
                </c:pt>
                <c:pt idx="166">
                  <c:v>2.8410000000000001E-5</c:v>
                </c:pt>
                <c:pt idx="167">
                  <c:v>2.6250000000000001E-5</c:v>
                </c:pt>
                <c:pt idx="168">
                  <c:v>2.442E-5</c:v>
                </c:pt>
                <c:pt idx="169">
                  <c:v>2.283E-5</c:v>
                </c:pt>
                <c:pt idx="170">
                  <c:v>2.1440000000000001E-5</c:v>
                </c:pt>
                <c:pt idx="171">
                  <c:v>2.022E-5</c:v>
                </c:pt>
                <c:pt idx="172">
                  <c:v>1.9130000000000001E-5</c:v>
                </c:pt>
                <c:pt idx="173">
                  <c:v>1.8159999999999999E-5</c:v>
                </c:pt>
                <c:pt idx="174">
                  <c:v>1.6500000000000001E-5</c:v>
                </c:pt>
                <c:pt idx="175">
                  <c:v>1.482E-5</c:v>
                </c:pt>
                <c:pt idx="176">
                  <c:v>1.346E-5</c:v>
                </c:pt>
                <c:pt idx="177">
                  <c:v>1.234E-5</c:v>
                </c:pt>
                <c:pt idx="178">
                  <c:v>1.1399999999999999E-5</c:v>
                </c:pt>
                <c:pt idx="179">
                  <c:v>1.059E-5</c:v>
                </c:pt>
                <c:pt idx="180">
                  <c:v>9.8959999999999998E-6</c:v>
                </c:pt>
                <c:pt idx="181">
                  <c:v>9.2900000000000008E-6</c:v>
                </c:pt>
                <c:pt idx="182">
                  <c:v>8.7569999999999993E-6</c:v>
                </c:pt>
                <c:pt idx="183">
                  <c:v>7.8599999999999993E-6</c:v>
                </c:pt>
                <c:pt idx="184">
                  <c:v>7.1359999999999999E-6</c:v>
                </c:pt>
                <c:pt idx="185">
                  <c:v>6.5379999999999999E-6</c:v>
                </c:pt>
                <c:pt idx="186">
                  <c:v>6.0349999999999998E-6</c:v>
                </c:pt>
                <c:pt idx="187">
                  <c:v>5.6069999999999998E-6</c:v>
                </c:pt>
                <c:pt idx="188">
                  <c:v>5.237E-6</c:v>
                </c:pt>
                <c:pt idx="189">
                  <c:v>4.6310000000000002E-6</c:v>
                </c:pt>
                <c:pt idx="190">
                  <c:v>4.155E-6</c:v>
                </c:pt>
                <c:pt idx="191">
                  <c:v>3.7699999999999999E-6</c:v>
                </c:pt>
                <c:pt idx="192">
                  <c:v>3.4529999999999998E-6</c:v>
                </c:pt>
                <c:pt idx="193">
                  <c:v>3.1860000000000001E-6</c:v>
                </c:pt>
                <c:pt idx="194">
                  <c:v>2.959E-6</c:v>
                </c:pt>
                <c:pt idx="195">
                  <c:v>2.7630000000000001E-6</c:v>
                </c:pt>
                <c:pt idx="196">
                  <c:v>2.5919999999999999E-6</c:v>
                </c:pt>
                <c:pt idx="197">
                  <c:v>2.4420000000000001E-6</c:v>
                </c:pt>
                <c:pt idx="198">
                  <c:v>2.3089999999999998E-6</c:v>
                </c:pt>
                <c:pt idx="199">
                  <c:v>2.1900000000000002E-6</c:v>
                </c:pt>
                <c:pt idx="200">
                  <c:v>1.9860000000000001E-6</c:v>
                </c:pt>
                <c:pt idx="201">
                  <c:v>1.781E-6</c:v>
                </c:pt>
                <c:pt idx="202">
                  <c:v>1.615E-6</c:v>
                </c:pt>
                <c:pt idx="203">
                  <c:v>1.4780000000000001E-6</c:v>
                </c:pt>
                <c:pt idx="204">
                  <c:v>1.364E-6</c:v>
                </c:pt>
                <c:pt idx="205">
                  <c:v>1.266E-6</c:v>
                </c:pt>
                <c:pt idx="206">
                  <c:v>1.1820000000000001E-6</c:v>
                </c:pt>
                <c:pt idx="207">
                  <c:v>1.108E-6</c:v>
                </c:pt>
                <c:pt idx="208">
                  <c:v>1.0440000000000001E-6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srim4He_Al!$D$20:$D$228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srim4He_Al!$G$20:$G$228</c:f>
              <c:numCache>
                <c:formatCode>0.000E+00</c:formatCode>
                <c:ptCount val="209"/>
                <c:pt idx="0">
                  <c:v>5.6230000000000002E-2</c:v>
                </c:pt>
                <c:pt idx="1">
                  <c:v>5.8929999999999996E-2</c:v>
                </c:pt>
                <c:pt idx="2">
                  <c:v>6.139E-2</c:v>
                </c:pt>
                <c:pt idx="3">
                  <c:v>6.368E-2</c:v>
                </c:pt>
                <c:pt idx="4">
                  <c:v>6.5820000000000004E-2</c:v>
                </c:pt>
                <c:pt idx="5">
                  <c:v>6.7810000000000009E-2</c:v>
                </c:pt>
                <c:pt idx="6">
                  <c:v>6.9699999999999998E-2</c:v>
                </c:pt>
                <c:pt idx="7">
                  <c:v>7.3169999999999999E-2</c:v>
                </c:pt>
                <c:pt idx="8">
                  <c:v>7.6310000000000003E-2</c:v>
                </c:pt>
                <c:pt idx="9">
                  <c:v>7.918E-2</c:v>
                </c:pt>
                <c:pt idx="10">
                  <c:v>8.1820000000000004E-2</c:v>
                </c:pt>
                <c:pt idx="11">
                  <c:v>8.4279999999999994E-2</c:v>
                </c:pt>
                <c:pt idx="12">
                  <c:v>8.6570000000000008E-2</c:v>
                </c:pt>
                <c:pt idx="13">
                  <c:v>8.8720000000000007E-2</c:v>
                </c:pt>
                <c:pt idx="14">
                  <c:v>9.0730000000000005E-2</c:v>
                </c:pt>
                <c:pt idx="15">
                  <c:v>9.2659999999999992E-2</c:v>
                </c:pt>
                <c:pt idx="16">
                  <c:v>9.4460000000000002E-2</c:v>
                </c:pt>
                <c:pt idx="17">
                  <c:v>9.6200000000000008E-2</c:v>
                </c:pt>
                <c:pt idx="18">
                  <c:v>9.9409999999999998E-2</c:v>
                </c:pt>
                <c:pt idx="19">
                  <c:v>0.10306999999999999</c:v>
                </c:pt>
                <c:pt idx="20">
                  <c:v>0.10639000000000001</c:v>
                </c:pt>
                <c:pt idx="21">
                  <c:v>0.10943</c:v>
                </c:pt>
                <c:pt idx="22">
                  <c:v>0.11224999999999999</c:v>
                </c:pt>
                <c:pt idx="23">
                  <c:v>0.11487</c:v>
                </c:pt>
                <c:pt idx="24">
                  <c:v>0.11731</c:v>
                </c:pt>
                <c:pt idx="25">
                  <c:v>0.11960999999999999</c:v>
                </c:pt>
                <c:pt idx="26">
                  <c:v>0.12178</c:v>
                </c:pt>
                <c:pt idx="27">
                  <c:v>0.12578</c:v>
                </c:pt>
                <c:pt idx="28">
                  <c:v>0.12941</c:v>
                </c:pt>
                <c:pt idx="29">
                  <c:v>0.13272999999999999</c:v>
                </c:pt>
                <c:pt idx="30">
                  <c:v>0.1358</c:v>
                </c:pt>
                <c:pt idx="31">
                  <c:v>0.13866000000000001</c:v>
                </c:pt>
                <c:pt idx="32">
                  <c:v>0.14133000000000001</c:v>
                </c:pt>
                <c:pt idx="33">
                  <c:v>0.1462</c:v>
                </c:pt>
                <c:pt idx="34">
                  <c:v>0.15060000000000001</c:v>
                </c:pt>
                <c:pt idx="35">
                  <c:v>0.15460000000000002</c:v>
                </c:pt>
                <c:pt idx="36">
                  <c:v>0.1583</c:v>
                </c:pt>
                <c:pt idx="37">
                  <c:v>0.16172999999999998</c:v>
                </c:pt>
                <c:pt idx="38">
                  <c:v>0.16493999999999998</c:v>
                </c:pt>
                <c:pt idx="39">
                  <c:v>0.16796</c:v>
                </c:pt>
                <c:pt idx="40">
                  <c:v>0.17083999999999999</c:v>
                </c:pt>
                <c:pt idx="41">
                  <c:v>0.17352000000000001</c:v>
                </c:pt>
                <c:pt idx="42">
                  <c:v>0.17614000000000002</c:v>
                </c:pt>
                <c:pt idx="43">
                  <c:v>0.17864000000000002</c:v>
                </c:pt>
                <c:pt idx="44">
                  <c:v>0.18341000000000002</c:v>
                </c:pt>
                <c:pt idx="45">
                  <c:v>0.18889</c:v>
                </c:pt>
                <c:pt idx="46">
                  <c:v>0.19406999999999999</c:v>
                </c:pt>
                <c:pt idx="47">
                  <c:v>0.19886999999999999</c:v>
                </c:pt>
                <c:pt idx="48">
                  <c:v>0.20350000000000001</c:v>
                </c:pt>
                <c:pt idx="49">
                  <c:v>0.20787</c:v>
                </c:pt>
                <c:pt idx="50">
                  <c:v>0.21217000000000003</c:v>
                </c:pt>
                <c:pt idx="51">
                  <c:v>0.21622</c:v>
                </c:pt>
                <c:pt idx="52">
                  <c:v>0.22009999999999999</c:v>
                </c:pt>
                <c:pt idx="53">
                  <c:v>0.22769</c:v>
                </c:pt>
                <c:pt idx="54">
                  <c:v>0.23483000000000001</c:v>
                </c:pt>
                <c:pt idx="55">
                  <c:v>0.24170999999999998</c:v>
                </c:pt>
                <c:pt idx="56">
                  <c:v>0.24831999999999999</c:v>
                </c:pt>
                <c:pt idx="57">
                  <c:v>0.25463999999999998</c:v>
                </c:pt>
                <c:pt idx="58">
                  <c:v>0.26086999999999999</c:v>
                </c:pt>
                <c:pt idx="59">
                  <c:v>0.27268999999999999</c:v>
                </c:pt>
                <c:pt idx="60">
                  <c:v>0.28613</c:v>
                </c:pt>
                <c:pt idx="61">
                  <c:v>0.29903000000000002</c:v>
                </c:pt>
                <c:pt idx="62">
                  <c:v>0.31154999999999999</c:v>
                </c:pt>
                <c:pt idx="63">
                  <c:v>0.32364999999999999</c:v>
                </c:pt>
                <c:pt idx="64">
                  <c:v>0.33540999999999999</c:v>
                </c:pt>
                <c:pt idx="65">
                  <c:v>0.3468</c:v>
                </c:pt>
                <c:pt idx="66">
                  <c:v>0.35800999999999999</c:v>
                </c:pt>
                <c:pt idx="67">
                  <c:v>0.36882000000000004</c:v>
                </c:pt>
                <c:pt idx="68">
                  <c:v>0.37942999999999999</c:v>
                </c:pt>
                <c:pt idx="69">
                  <c:v>0.38980999999999999</c:v>
                </c:pt>
                <c:pt idx="70">
                  <c:v>0.40988000000000002</c:v>
                </c:pt>
                <c:pt idx="71">
                  <c:v>0.43369999999999997</c:v>
                </c:pt>
                <c:pt idx="72">
                  <c:v>0.45641000000000004</c:v>
                </c:pt>
                <c:pt idx="73">
                  <c:v>0.47813</c:v>
                </c:pt>
                <c:pt idx="74">
                  <c:v>0.49883</c:v>
                </c:pt>
                <c:pt idx="75">
                  <c:v>0.51858000000000004</c:v>
                </c:pt>
                <c:pt idx="76">
                  <c:v>0.53764999999999996</c:v>
                </c:pt>
                <c:pt idx="77">
                  <c:v>0.55591999999999997</c:v>
                </c:pt>
                <c:pt idx="78">
                  <c:v>0.57347999999999999</c:v>
                </c:pt>
                <c:pt idx="79">
                  <c:v>0.60691000000000006</c:v>
                </c:pt>
                <c:pt idx="80">
                  <c:v>0.63817000000000002</c:v>
                </c:pt>
                <c:pt idx="81">
                  <c:v>0.66759999999999997</c:v>
                </c:pt>
                <c:pt idx="82">
                  <c:v>0.69528000000000001</c:v>
                </c:pt>
                <c:pt idx="83">
                  <c:v>0.72166000000000008</c:v>
                </c:pt>
                <c:pt idx="84">
                  <c:v>0.74663999999999997</c:v>
                </c:pt>
                <c:pt idx="85">
                  <c:v>0.79311999999999994</c:v>
                </c:pt>
                <c:pt idx="86">
                  <c:v>0.83562000000000003</c:v>
                </c:pt>
                <c:pt idx="87">
                  <c:v>0.87458999999999998</c:v>
                </c:pt>
                <c:pt idx="88">
                  <c:v>0.91057999999999995</c:v>
                </c:pt>
                <c:pt idx="89">
                  <c:v>0.94377</c:v>
                </c:pt>
                <c:pt idx="90">
                  <c:v>0.97443800000000003</c:v>
                </c:pt>
                <c:pt idx="91">
                  <c:v>1.002969</c:v>
                </c:pt>
                <c:pt idx="92">
                  <c:v>1.029854</c:v>
                </c:pt>
                <c:pt idx="93">
                  <c:v>1.053482</c:v>
                </c:pt>
                <c:pt idx="94">
                  <c:v>1.0771470000000001</c:v>
                </c:pt>
                <c:pt idx="95">
                  <c:v>1.097844</c:v>
                </c:pt>
                <c:pt idx="96">
                  <c:v>1.136315</c:v>
                </c:pt>
                <c:pt idx="97">
                  <c:v>1.176769</c:v>
                </c:pt>
                <c:pt idx="98">
                  <c:v>1.211317</c:v>
                </c:pt>
                <c:pt idx="99">
                  <c:v>1.2399360000000001</c:v>
                </c:pt>
                <c:pt idx="100">
                  <c:v>1.2636109999999998</c:v>
                </c:pt>
                <c:pt idx="101">
                  <c:v>1.2823290000000001</c:v>
                </c:pt>
                <c:pt idx="102">
                  <c:v>1.299083</c:v>
                </c:pt>
                <c:pt idx="103">
                  <c:v>1.3118650000000001</c:v>
                </c:pt>
                <c:pt idx="104">
                  <c:v>1.321672</c:v>
                </c:pt>
                <c:pt idx="105">
                  <c:v>1.335342</c:v>
                </c:pt>
                <c:pt idx="106">
                  <c:v>1.3420699999999999</c:v>
                </c:pt>
                <c:pt idx="107">
                  <c:v>1.343842</c:v>
                </c:pt>
                <c:pt idx="108">
                  <c:v>1.340649</c:v>
                </c:pt>
                <c:pt idx="109">
                  <c:v>1.334481</c:v>
                </c:pt>
                <c:pt idx="110">
                  <c:v>1.326336</c:v>
                </c:pt>
                <c:pt idx="111">
                  <c:v>1.3040929999999999</c:v>
                </c:pt>
                <c:pt idx="112">
                  <c:v>1.2779</c:v>
                </c:pt>
                <c:pt idx="113">
                  <c:v>1.249741</c:v>
                </c:pt>
                <c:pt idx="114">
                  <c:v>1.2206080000000001</c:v>
                </c:pt>
                <c:pt idx="115">
                  <c:v>1.190496</c:v>
                </c:pt>
                <c:pt idx="116">
                  <c:v>1.162399</c:v>
                </c:pt>
                <c:pt idx="117">
                  <c:v>1.1333149999999999</c:v>
                </c:pt>
                <c:pt idx="118">
                  <c:v>1.106241</c:v>
                </c:pt>
                <c:pt idx="119">
                  <c:v>1.0801749999999999</c:v>
                </c:pt>
                <c:pt idx="120">
                  <c:v>1.054117</c:v>
                </c:pt>
                <c:pt idx="121">
                  <c:v>1.0300639999999999</c:v>
                </c:pt>
                <c:pt idx="122">
                  <c:v>0.98457320000000004</c:v>
                </c:pt>
                <c:pt idx="123">
                  <c:v>0.9328805</c:v>
                </c:pt>
                <c:pt idx="124">
                  <c:v>0.88660490000000003</c:v>
                </c:pt>
                <c:pt idx="125">
                  <c:v>0.84494199999999997</c:v>
                </c:pt>
                <c:pt idx="126">
                  <c:v>0.80738880000000002</c:v>
                </c:pt>
                <c:pt idx="127">
                  <c:v>0.77344310000000005</c:v>
                </c:pt>
                <c:pt idx="128">
                  <c:v>0.74250340000000004</c:v>
                </c:pt>
                <c:pt idx="129">
                  <c:v>0.71416860000000004</c:v>
                </c:pt>
                <c:pt idx="130">
                  <c:v>0.6883378</c:v>
                </c:pt>
                <c:pt idx="131">
                  <c:v>0.6424858</c:v>
                </c:pt>
                <c:pt idx="132">
                  <c:v>0.6031434</c:v>
                </c:pt>
                <c:pt idx="133">
                  <c:v>0.56900819999999996</c:v>
                </c:pt>
                <c:pt idx="134">
                  <c:v>0.53897849999999992</c:v>
                </c:pt>
                <c:pt idx="135">
                  <c:v>0.51255300000000004</c:v>
                </c:pt>
                <c:pt idx="136">
                  <c:v>0.48883090000000001</c:v>
                </c:pt>
                <c:pt idx="137">
                  <c:v>0.44849449999999996</c:v>
                </c:pt>
                <c:pt idx="138">
                  <c:v>0.41406559999999998</c:v>
                </c:pt>
                <c:pt idx="139">
                  <c:v>0.38214210000000004</c:v>
                </c:pt>
                <c:pt idx="140">
                  <c:v>0.35702270000000003</c:v>
                </c:pt>
                <c:pt idx="141">
                  <c:v>0.33540629999999999</c:v>
                </c:pt>
                <c:pt idx="142">
                  <c:v>0.31659219999999999</c:v>
                </c:pt>
                <c:pt idx="143">
                  <c:v>0.29998000000000002</c:v>
                </c:pt>
                <c:pt idx="144">
                  <c:v>0.28516939999999996</c:v>
                </c:pt>
                <c:pt idx="145">
                  <c:v>0.27205999999999997</c:v>
                </c:pt>
                <c:pt idx="146">
                  <c:v>0.26015159999999998</c:v>
                </c:pt>
                <c:pt idx="147">
                  <c:v>0.24934410000000001</c:v>
                </c:pt>
                <c:pt idx="148">
                  <c:v>0.23053129999999999</c:v>
                </c:pt>
                <c:pt idx="149">
                  <c:v>0.21101820000000002</c:v>
                </c:pt>
                <c:pt idx="150">
                  <c:v>0.19490760000000001</c:v>
                </c:pt>
                <c:pt idx="151">
                  <c:v>0.18129887</c:v>
                </c:pt>
                <c:pt idx="152">
                  <c:v>0.16959148000000002</c:v>
                </c:pt>
                <c:pt idx="153">
                  <c:v>0.15958516</c:v>
                </c:pt>
                <c:pt idx="154">
                  <c:v>0.1506797</c:v>
                </c:pt>
                <c:pt idx="155">
                  <c:v>0.14287493000000001</c:v>
                </c:pt>
                <c:pt idx="156">
                  <c:v>0.13597071999999999</c:v>
                </c:pt>
                <c:pt idx="157">
                  <c:v>0.12406362999999999</c:v>
                </c:pt>
                <c:pt idx="158">
                  <c:v>0.11425787999999999</c:v>
                </c:pt>
                <c:pt idx="159">
                  <c:v>0.10605313</c:v>
                </c:pt>
                <c:pt idx="160">
                  <c:v>9.9039129999999989E-2</c:v>
                </c:pt>
                <c:pt idx="161">
                  <c:v>9.2995710000000009E-2</c:v>
                </c:pt>
                <c:pt idx="162">
                  <c:v>8.7722749999999988E-2</c:v>
                </c:pt>
                <c:pt idx="163">
                  <c:v>7.8947899999999988E-2</c:v>
                </c:pt>
                <c:pt idx="164">
                  <c:v>7.1934070000000003E-2</c:v>
                </c:pt>
                <c:pt idx="165">
                  <c:v>6.6180970000000006E-2</c:v>
                </c:pt>
                <c:pt idx="166">
                  <c:v>6.1378410000000001E-2</c:v>
                </c:pt>
                <c:pt idx="167">
                  <c:v>5.729625E-2</c:v>
                </c:pt>
                <c:pt idx="168">
                  <c:v>5.3784419999999999E-2</c:v>
                </c:pt>
                <c:pt idx="169">
                  <c:v>5.073283E-2</c:v>
                </c:pt>
                <c:pt idx="170">
                  <c:v>4.8051440000000001E-2</c:v>
                </c:pt>
                <c:pt idx="171">
                  <c:v>4.5670220000000004E-2</c:v>
                </c:pt>
                <c:pt idx="172">
                  <c:v>4.3549129999999998E-2</c:v>
                </c:pt>
                <c:pt idx="173">
                  <c:v>4.1648160000000004E-2</c:v>
                </c:pt>
                <c:pt idx="174">
                  <c:v>3.8356500000000002E-2</c:v>
                </c:pt>
                <c:pt idx="175">
                  <c:v>3.5014820000000002E-2</c:v>
                </c:pt>
                <c:pt idx="176">
                  <c:v>3.228346E-2</c:v>
                </c:pt>
                <c:pt idx="177">
                  <c:v>3.0012339999999998E-2</c:v>
                </c:pt>
                <c:pt idx="178">
                  <c:v>2.8091400000000002E-2</c:v>
                </c:pt>
                <c:pt idx="179">
                  <c:v>2.6450590000000003E-2</c:v>
                </c:pt>
                <c:pt idx="180">
                  <c:v>2.5029895999999999E-2</c:v>
                </c:pt>
                <c:pt idx="181">
                  <c:v>2.3779289999999998E-2</c:v>
                </c:pt>
                <c:pt idx="182">
                  <c:v>2.2678757000000001E-2</c:v>
                </c:pt>
                <c:pt idx="183">
                  <c:v>2.0817859999999997E-2</c:v>
                </c:pt>
                <c:pt idx="184">
                  <c:v>1.9317136000000002E-2</c:v>
                </c:pt>
                <c:pt idx="185">
                  <c:v>1.8066538E-2</c:v>
                </c:pt>
                <c:pt idx="186">
                  <c:v>1.7016035000000002E-2</c:v>
                </c:pt>
                <c:pt idx="187">
                  <c:v>1.6125607E-2</c:v>
                </c:pt>
                <c:pt idx="188">
                  <c:v>1.5345236999999999E-2</c:v>
                </c:pt>
                <c:pt idx="189">
                  <c:v>1.4084631E-2</c:v>
                </c:pt>
                <c:pt idx="190">
                  <c:v>1.3084155E-2</c:v>
                </c:pt>
                <c:pt idx="191">
                  <c:v>1.2283769999999999E-2</c:v>
                </c:pt>
                <c:pt idx="192">
                  <c:v>1.1623453000000001E-2</c:v>
                </c:pt>
                <c:pt idx="193">
                  <c:v>1.1073186E-2</c:v>
                </c:pt>
                <c:pt idx="194">
                  <c:v>1.0602959E-2</c:v>
                </c:pt>
                <c:pt idx="195">
                  <c:v>1.0202763E-2</c:v>
                </c:pt>
                <c:pt idx="196">
                  <c:v>9.8595919999999986E-3</c:v>
                </c:pt>
                <c:pt idx="197">
                  <c:v>9.5564420000000001E-3</c:v>
                </c:pt>
                <c:pt idx="198">
                  <c:v>9.2913090000000011E-3</c:v>
                </c:pt>
                <c:pt idx="199">
                  <c:v>9.0551899999999994E-3</c:v>
                </c:pt>
                <c:pt idx="200">
                  <c:v>8.6579860000000012E-3</c:v>
                </c:pt>
                <c:pt idx="201">
                  <c:v>8.2657809999999998E-3</c:v>
                </c:pt>
                <c:pt idx="202">
                  <c:v>7.9586150000000005E-3</c:v>
                </c:pt>
                <c:pt idx="203">
                  <c:v>7.712478E-3</c:v>
                </c:pt>
                <c:pt idx="204">
                  <c:v>7.5123640000000005E-3</c:v>
                </c:pt>
                <c:pt idx="205">
                  <c:v>7.348266E-3</c:v>
                </c:pt>
                <c:pt idx="206">
                  <c:v>7.211182E-3</c:v>
                </c:pt>
                <c:pt idx="207">
                  <c:v>7.0971079999999995E-3</c:v>
                </c:pt>
                <c:pt idx="208">
                  <c:v>7.0000440000000004E-3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45152"/>
        <c:axId val="474921632"/>
      </c:scatterChart>
      <c:valAx>
        <c:axId val="4749451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1632"/>
        <c:crosses val="autoZero"/>
        <c:crossBetween val="midCat"/>
        <c:majorUnit val="10"/>
      </c:valAx>
      <c:valAx>
        <c:axId val="47492163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451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43117519884601"/>
          <c:y val="6.5700413351509543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srim4He_Al!$P$5</c:f>
          <c:strCache>
            <c:ptCount val="1"/>
            <c:pt idx="0">
              <c:v>srim4He_Al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srim4He_Al!$D$20:$D$228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srim4He_Al!$J$20:$J$228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2.4000000000000002E-3</c:v>
                </c:pt>
                <c:pt idx="18">
                  <c:v>2.5999999999999999E-3</c:v>
                </c:pt>
                <c:pt idx="19">
                  <c:v>2.9000000000000002E-3</c:v>
                </c:pt>
                <c:pt idx="20">
                  <c:v>3.0999999999999999E-3</c:v>
                </c:pt>
                <c:pt idx="21">
                  <c:v>3.4000000000000002E-3</c:v>
                </c:pt>
                <c:pt idx="22">
                  <c:v>3.5999999999999999E-3</c:v>
                </c:pt>
                <c:pt idx="23">
                  <c:v>3.8E-3</c:v>
                </c:pt>
                <c:pt idx="24">
                  <c:v>4.1000000000000003E-3</c:v>
                </c:pt>
                <c:pt idx="25">
                  <c:v>4.3E-3</c:v>
                </c:pt>
                <c:pt idx="26">
                  <c:v>4.4999999999999997E-3</c:v>
                </c:pt>
                <c:pt idx="27">
                  <c:v>5.0000000000000001E-3</c:v>
                </c:pt>
                <c:pt idx="28">
                  <c:v>5.4000000000000003E-3</c:v>
                </c:pt>
                <c:pt idx="29">
                  <c:v>5.8999999999999999E-3</c:v>
                </c:pt>
                <c:pt idx="30">
                  <c:v>6.3E-3</c:v>
                </c:pt>
                <c:pt idx="31">
                  <c:v>6.8000000000000005E-3</c:v>
                </c:pt>
                <c:pt idx="32">
                  <c:v>7.1999999999999998E-3</c:v>
                </c:pt>
                <c:pt idx="33">
                  <c:v>8.0999999999999996E-3</c:v>
                </c:pt>
                <c:pt idx="34">
                  <c:v>8.9999999999999993E-3</c:v>
                </c:pt>
                <c:pt idx="35">
                  <c:v>9.7999999999999997E-3</c:v>
                </c:pt>
                <c:pt idx="36">
                  <c:v>1.0699999999999999E-2</c:v>
                </c:pt>
                <c:pt idx="37">
                  <c:v>1.1600000000000001E-2</c:v>
                </c:pt>
                <c:pt idx="38">
                  <c:v>1.2500000000000001E-2</c:v>
                </c:pt>
                <c:pt idx="39">
                  <c:v>1.3300000000000001E-2</c:v>
                </c:pt>
                <c:pt idx="40">
                  <c:v>1.4199999999999999E-2</c:v>
                </c:pt>
                <c:pt idx="41">
                  <c:v>1.5099999999999999E-2</c:v>
                </c:pt>
                <c:pt idx="42">
                  <c:v>1.6E-2</c:v>
                </c:pt>
                <c:pt idx="43">
                  <c:v>1.6800000000000002E-2</c:v>
                </c:pt>
                <c:pt idx="44">
                  <c:v>1.8599999999999998E-2</c:v>
                </c:pt>
                <c:pt idx="45">
                  <c:v>2.0799999999999999E-2</c:v>
                </c:pt>
                <c:pt idx="46">
                  <c:v>2.3E-2</c:v>
                </c:pt>
                <c:pt idx="47">
                  <c:v>2.52E-2</c:v>
                </c:pt>
                <c:pt idx="48">
                  <c:v>2.7400000000000001E-2</c:v>
                </c:pt>
                <c:pt idx="49">
                  <c:v>2.9699999999999997E-2</c:v>
                </c:pt>
                <c:pt idx="50">
                  <c:v>3.1899999999999998E-2</c:v>
                </c:pt>
                <c:pt idx="51">
                  <c:v>3.4100000000000005E-2</c:v>
                </c:pt>
                <c:pt idx="52">
                  <c:v>3.6299999999999999E-2</c:v>
                </c:pt>
                <c:pt idx="53">
                  <c:v>4.07E-2</c:v>
                </c:pt>
                <c:pt idx="54">
                  <c:v>4.5100000000000001E-2</c:v>
                </c:pt>
                <c:pt idx="55">
                  <c:v>4.9500000000000002E-2</c:v>
                </c:pt>
                <c:pt idx="56">
                  <c:v>5.3900000000000003E-2</c:v>
                </c:pt>
                <c:pt idx="57">
                  <c:v>5.8299999999999998E-2</c:v>
                </c:pt>
                <c:pt idx="58">
                  <c:v>6.2600000000000003E-2</c:v>
                </c:pt>
                <c:pt idx="59">
                  <c:v>7.1300000000000002E-2</c:v>
                </c:pt>
                <c:pt idx="60">
                  <c:v>7.980000000000001E-2</c:v>
                </c:pt>
                <c:pt idx="61">
                  <c:v>8.8200000000000001E-2</c:v>
                </c:pt>
                <c:pt idx="62">
                  <c:v>9.64E-2</c:v>
                </c:pt>
                <c:pt idx="63">
                  <c:v>0.1045</c:v>
                </c:pt>
                <c:pt idx="64">
                  <c:v>0.11240000000000001</c:v>
                </c:pt>
                <c:pt idx="65">
                  <c:v>0.1202</c:v>
                </c:pt>
                <c:pt idx="66">
                  <c:v>0.1278</c:v>
                </c:pt>
                <c:pt idx="67">
                  <c:v>0.13540000000000002</c:v>
                </c:pt>
                <c:pt idx="68">
                  <c:v>0.14279999999999998</c:v>
                </c:pt>
                <c:pt idx="69">
                  <c:v>0.15009999999999998</c:v>
                </c:pt>
                <c:pt idx="70">
                  <c:v>0.16439999999999999</c:v>
                </c:pt>
                <c:pt idx="71">
                  <c:v>0.18180000000000002</c:v>
                </c:pt>
                <c:pt idx="72">
                  <c:v>0.19850000000000001</c:v>
                </c:pt>
                <c:pt idx="73">
                  <c:v>0.21469999999999997</c:v>
                </c:pt>
                <c:pt idx="74">
                  <c:v>0.23050000000000001</c:v>
                </c:pt>
                <c:pt idx="75">
                  <c:v>0.24580000000000002</c:v>
                </c:pt>
                <c:pt idx="76">
                  <c:v>0.26070000000000004</c:v>
                </c:pt>
                <c:pt idx="77">
                  <c:v>0.27529999999999999</c:v>
                </c:pt>
                <c:pt idx="78">
                  <c:v>0.28949999999999998</c:v>
                </c:pt>
                <c:pt idx="79">
                  <c:v>0.31709999999999999</c:v>
                </c:pt>
                <c:pt idx="80">
                  <c:v>0.34350000000000003</c:v>
                </c:pt>
                <c:pt idx="81">
                  <c:v>0.36899999999999999</c:v>
                </c:pt>
                <c:pt idx="82">
                  <c:v>0.39360000000000001</c:v>
                </c:pt>
                <c:pt idx="83">
                  <c:v>0.41749999999999998</c:v>
                </c:pt>
                <c:pt idx="84">
                  <c:v>0.44069999999999998</c:v>
                </c:pt>
                <c:pt idx="85">
                  <c:v>0.48529999999999995</c:v>
                </c:pt>
                <c:pt idx="86">
                  <c:v>0.52779999999999994</c:v>
                </c:pt>
                <c:pt idx="87">
                  <c:v>0.56859999999999999</c:v>
                </c:pt>
                <c:pt idx="88">
                  <c:v>0.6079</c:v>
                </c:pt>
                <c:pt idx="89">
                  <c:v>0.64600000000000002</c:v>
                </c:pt>
                <c:pt idx="90" formatCode="0.00">
                  <c:v>0.68289999999999995</c:v>
                </c:pt>
                <c:pt idx="91" formatCode="0.00">
                  <c:v>0.71879999999999999</c:v>
                </c:pt>
                <c:pt idx="92" formatCode="0.00">
                  <c:v>0.75390000000000001</c:v>
                </c:pt>
                <c:pt idx="93" formatCode="0.00">
                  <c:v>0.78820000000000001</c:v>
                </c:pt>
                <c:pt idx="94" formatCode="0.00">
                  <c:v>0.82179999999999997</c:v>
                </c:pt>
                <c:pt idx="95" formatCode="0.00">
                  <c:v>0.8548</c:v>
                </c:pt>
                <c:pt idx="96" formatCode="0.00">
                  <c:v>0.91920000000000002</c:v>
                </c:pt>
                <c:pt idx="97" formatCode="0.00">
                  <c:v>0.99719999999999998</c:v>
                </c:pt>
                <c:pt idx="98" formatCode="0.00">
                  <c:v>1.07</c:v>
                </c:pt>
                <c:pt idx="99" formatCode="0.00">
                  <c:v>1.1499999999999999</c:v>
                </c:pt>
                <c:pt idx="100" formatCode="0.00">
                  <c:v>1.22</c:v>
                </c:pt>
                <c:pt idx="101" formatCode="0.00">
                  <c:v>1.29</c:v>
                </c:pt>
                <c:pt idx="102" formatCode="0.00">
                  <c:v>1.36</c:v>
                </c:pt>
                <c:pt idx="103" formatCode="0.00">
                  <c:v>1.43</c:v>
                </c:pt>
                <c:pt idx="104" formatCode="0.00">
                  <c:v>1.5</c:v>
                </c:pt>
                <c:pt idx="105" formatCode="0.00">
                  <c:v>1.64</c:v>
                </c:pt>
                <c:pt idx="106" formatCode="0.00">
                  <c:v>1.78</c:v>
                </c:pt>
                <c:pt idx="107" formatCode="0.00">
                  <c:v>1.91</c:v>
                </c:pt>
                <c:pt idx="108" formatCode="0.00">
                  <c:v>2.0499999999999998</c:v>
                </c:pt>
                <c:pt idx="109" formatCode="0.00">
                  <c:v>2.19</c:v>
                </c:pt>
                <c:pt idx="110" formatCode="0.00">
                  <c:v>2.3199999999999998</c:v>
                </c:pt>
                <c:pt idx="111" formatCode="0.00">
                  <c:v>2.6</c:v>
                </c:pt>
                <c:pt idx="112" formatCode="0.00">
                  <c:v>2.89</c:v>
                </c:pt>
                <c:pt idx="113" formatCode="0.00">
                  <c:v>3.18</c:v>
                </c:pt>
                <c:pt idx="114" formatCode="0.00">
                  <c:v>3.48</c:v>
                </c:pt>
                <c:pt idx="115" formatCode="0.00">
                  <c:v>3.78</c:v>
                </c:pt>
                <c:pt idx="116" formatCode="0.00">
                  <c:v>4.0999999999999996</c:v>
                </c:pt>
                <c:pt idx="117" formatCode="0.00">
                  <c:v>4.42</c:v>
                </c:pt>
                <c:pt idx="118" formatCode="0.00">
                  <c:v>4.75</c:v>
                </c:pt>
                <c:pt idx="119" formatCode="0.00">
                  <c:v>5.09</c:v>
                </c:pt>
                <c:pt idx="120" formatCode="0.00">
                  <c:v>5.43</c:v>
                </c:pt>
                <c:pt idx="121" formatCode="0.00">
                  <c:v>5.79</c:v>
                </c:pt>
                <c:pt idx="122" formatCode="0.00">
                  <c:v>6.52</c:v>
                </c:pt>
                <c:pt idx="123" formatCode="0.00">
                  <c:v>7.48</c:v>
                </c:pt>
                <c:pt idx="124" formatCode="0.00">
                  <c:v>8.5</c:v>
                </c:pt>
                <c:pt idx="125" formatCode="0.00">
                  <c:v>9.56</c:v>
                </c:pt>
                <c:pt idx="126" formatCode="0.00">
                  <c:v>10.68</c:v>
                </c:pt>
                <c:pt idx="127" formatCode="0.00">
                  <c:v>11.85</c:v>
                </c:pt>
                <c:pt idx="128" formatCode="0.00">
                  <c:v>13.07</c:v>
                </c:pt>
                <c:pt idx="129" formatCode="0.00">
                  <c:v>14.34</c:v>
                </c:pt>
                <c:pt idx="130" formatCode="0.00">
                  <c:v>15.66</c:v>
                </c:pt>
                <c:pt idx="131" formatCode="0.00">
                  <c:v>18.43</c:v>
                </c:pt>
                <c:pt idx="132" formatCode="0.00">
                  <c:v>21.4</c:v>
                </c:pt>
                <c:pt idx="133" formatCode="0.00">
                  <c:v>24.56</c:v>
                </c:pt>
                <c:pt idx="134" formatCode="0.00">
                  <c:v>27.9</c:v>
                </c:pt>
                <c:pt idx="135" formatCode="0.00">
                  <c:v>31.41</c:v>
                </c:pt>
                <c:pt idx="136" formatCode="0.00">
                  <c:v>35.11</c:v>
                </c:pt>
                <c:pt idx="137" formatCode="0.00">
                  <c:v>43</c:v>
                </c:pt>
                <c:pt idx="138" formatCode="0.00">
                  <c:v>51.58</c:v>
                </c:pt>
                <c:pt idx="139" formatCode="0.00">
                  <c:v>60.88</c:v>
                </c:pt>
                <c:pt idx="140" formatCode="0.00">
                  <c:v>70.89</c:v>
                </c:pt>
                <c:pt idx="141" formatCode="0.00">
                  <c:v>81.58</c:v>
                </c:pt>
                <c:pt idx="142" formatCode="0.00">
                  <c:v>92.93</c:v>
                </c:pt>
                <c:pt idx="143" formatCode="0.00">
                  <c:v>104.93</c:v>
                </c:pt>
                <c:pt idx="144" formatCode="0.00">
                  <c:v>117.57</c:v>
                </c:pt>
                <c:pt idx="145" formatCode="0.00">
                  <c:v>130.85</c:v>
                </c:pt>
                <c:pt idx="146" formatCode="0.00">
                  <c:v>144.75</c:v>
                </c:pt>
                <c:pt idx="147" formatCode="0.00">
                  <c:v>159.27000000000001</c:v>
                </c:pt>
                <c:pt idx="148" formatCode="0.00">
                  <c:v>190.13</c:v>
                </c:pt>
                <c:pt idx="149" formatCode="0.00">
                  <c:v>232.05</c:v>
                </c:pt>
                <c:pt idx="150" formatCode="0.00">
                  <c:v>277.64999999999998</c:v>
                </c:pt>
                <c:pt idx="151" formatCode="0.00">
                  <c:v>326.85000000000002</c:v>
                </c:pt>
                <c:pt idx="152" formatCode="0.00">
                  <c:v>379.58</c:v>
                </c:pt>
                <c:pt idx="153" formatCode="0.00">
                  <c:v>435.79</c:v>
                </c:pt>
                <c:pt idx="154" formatCode="0.00">
                  <c:v>495.42</c:v>
                </c:pt>
                <c:pt idx="155" formatCode="0.00">
                  <c:v>558.42999999999995</c:v>
                </c:pt>
                <c:pt idx="156" formatCode="0.00">
                  <c:v>624.78</c:v>
                </c:pt>
                <c:pt idx="157" formatCode="0.00">
                  <c:v>767.23</c:v>
                </c:pt>
                <c:pt idx="158" formatCode="0.00">
                  <c:v>922.61</c:v>
                </c:pt>
                <c:pt idx="159" formatCode="0.00">
                  <c:v>1090</c:v>
                </c:pt>
                <c:pt idx="160" formatCode="0.00">
                  <c:v>1270</c:v>
                </c:pt>
                <c:pt idx="161" formatCode="0.00">
                  <c:v>1460</c:v>
                </c:pt>
                <c:pt idx="162" formatCode="0.00">
                  <c:v>1670</c:v>
                </c:pt>
                <c:pt idx="163" formatCode="0.00">
                  <c:v>2110</c:v>
                </c:pt>
                <c:pt idx="164" formatCode="0.00">
                  <c:v>2600</c:v>
                </c:pt>
                <c:pt idx="165" formatCode="0.00">
                  <c:v>3140</c:v>
                </c:pt>
                <c:pt idx="166" formatCode="0.00">
                  <c:v>3720</c:v>
                </c:pt>
                <c:pt idx="167" formatCode="0.00">
                  <c:v>4340</c:v>
                </c:pt>
                <c:pt idx="168" formatCode="0.00">
                  <c:v>5010</c:v>
                </c:pt>
                <c:pt idx="169" formatCode="0.00">
                  <c:v>5720</c:v>
                </c:pt>
                <c:pt idx="170" formatCode="0.00">
                  <c:v>6470</c:v>
                </c:pt>
                <c:pt idx="171" formatCode="0.00">
                  <c:v>7260</c:v>
                </c:pt>
                <c:pt idx="172" formatCode="0.0">
                  <c:v>8090</c:v>
                </c:pt>
                <c:pt idx="173" formatCode="0.0">
                  <c:v>8960</c:v>
                </c:pt>
                <c:pt idx="174" formatCode="0.0">
                  <c:v>10810</c:v>
                </c:pt>
                <c:pt idx="175" formatCode="0.0">
                  <c:v>13330</c:v>
                </c:pt>
                <c:pt idx="176" formatCode="0.0">
                  <c:v>16079.999999999998</c:v>
                </c:pt>
                <c:pt idx="177" formatCode="0.0">
                  <c:v>19050</c:v>
                </c:pt>
                <c:pt idx="178" formatCode="0.0">
                  <c:v>22240</c:v>
                </c:pt>
                <c:pt idx="179" formatCode="0.0">
                  <c:v>25630</c:v>
                </c:pt>
                <c:pt idx="180" formatCode="0.0">
                  <c:v>29230</c:v>
                </c:pt>
                <c:pt idx="181" formatCode="0.0">
                  <c:v>33020</c:v>
                </c:pt>
                <c:pt idx="182" formatCode="0.0">
                  <c:v>37000</c:v>
                </c:pt>
                <c:pt idx="183" formatCode="0.0">
                  <c:v>45520</c:v>
                </c:pt>
                <c:pt idx="184" formatCode="0.0">
                  <c:v>54740</c:v>
                </c:pt>
                <c:pt idx="185" formatCode="0.0">
                  <c:v>64650.000000000007</c:v>
                </c:pt>
                <c:pt idx="186" formatCode="0.0">
                  <c:v>75200</c:v>
                </c:pt>
                <c:pt idx="187" formatCode="0.0">
                  <c:v>86360</c:v>
                </c:pt>
                <c:pt idx="188" formatCode="0.0">
                  <c:v>98120</c:v>
                </c:pt>
                <c:pt idx="189" formatCode="0">
                  <c:v>123300</c:v>
                </c:pt>
                <c:pt idx="190" formatCode="0">
                  <c:v>150560</c:v>
                </c:pt>
                <c:pt idx="191" formatCode="0">
                  <c:v>179750</c:v>
                </c:pt>
                <c:pt idx="192" formatCode="0">
                  <c:v>210720</c:v>
                </c:pt>
                <c:pt idx="193" formatCode="0">
                  <c:v>243330</c:v>
                </c:pt>
                <c:pt idx="194" formatCode="0">
                  <c:v>277480</c:v>
                </c:pt>
                <c:pt idx="195" formatCode="0">
                  <c:v>313040</c:v>
                </c:pt>
                <c:pt idx="196" formatCode="0">
                  <c:v>349930</c:v>
                </c:pt>
                <c:pt idx="197" formatCode="0">
                  <c:v>388040</c:v>
                </c:pt>
                <c:pt idx="198" formatCode="0">
                  <c:v>427310</c:v>
                </c:pt>
                <c:pt idx="199" formatCode="0">
                  <c:v>467650</c:v>
                </c:pt>
                <c:pt idx="200" formatCode="0">
                  <c:v>551230</c:v>
                </c:pt>
                <c:pt idx="201" formatCode="0">
                  <c:v>660580</c:v>
                </c:pt>
                <c:pt idx="202" formatCode="0">
                  <c:v>774640</c:v>
                </c:pt>
                <c:pt idx="203" formatCode="0">
                  <c:v>892710</c:v>
                </c:pt>
                <c:pt idx="204" formatCode="0">
                  <c:v>1010000</c:v>
                </c:pt>
                <c:pt idx="205" formatCode="0">
                  <c:v>1140000</c:v>
                </c:pt>
                <c:pt idx="206" formatCode="0">
                  <c:v>1270000</c:v>
                </c:pt>
                <c:pt idx="207" formatCode="0">
                  <c:v>1400000</c:v>
                </c:pt>
                <c:pt idx="208" formatCode="0">
                  <c:v>1530000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srim4He_Al!$D$20:$D$228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srim4He_Al!$M$20:$M$228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1.4E-3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1.7000000000000001E-3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2.3E-3</c:v>
                </c:pt>
                <c:pt idx="11">
                  <c:v>2.4000000000000002E-3</c:v>
                </c:pt>
                <c:pt idx="12">
                  <c:v>2.5000000000000001E-3</c:v>
                </c:pt>
                <c:pt idx="13">
                  <c:v>2.5999999999999999E-3</c:v>
                </c:pt>
                <c:pt idx="14">
                  <c:v>2.7000000000000001E-3</c:v>
                </c:pt>
                <c:pt idx="15">
                  <c:v>2.8E-3</c:v>
                </c:pt>
                <c:pt idx="16">
                  <c:v>3.0000000000000001E-3</c:v>
                </c:pt>
                <c:pt idx="17">
                  <c:v>3.0999999999999999E-3</c:v>
                </c:pt>
                <c:pt idx="18">
                  <c:v>3.3E-3</c:v>
                </c:pt>
                <c:pt idx="19">
                  <c:v>3.5000000000000005E-3</c:v>
                </c:pt>
                <c:pt idx="20">
                  <c:v>3.8E-3</c:v>
                </c:pt>
                <c:pt idx="21">
                  <c:v>4.0000000000000001E-3</c:v>
                </c:pt>
                <c:pt idx="22">
                  <c:v>4.3E-3</c:v>
                </c:pt>
                <c:pt idx="23">
                  <c:v>4.4999999999999997E-3</c:v>
                </c:pt>
                <c:pt idx="24">
                  <c:v>4.7000000000000002E-3</c:v>
                </c:pt>
                <c:pt idx="25">
                  <c:v>4.8999999999999998E-3</c:v>
                </c:pt>
                <c:pt idx="26">
                  <c:v>5.1999999999999998E-3</c:v>
                </c:pt>
                <c:pt idx="27">
                  <c:v>5.5999999999999999E-3</c:v>
                </c:pt>
                <c:pt idx="28">
                  <c:v>6.0000000000000001E-3</c:v>
                </c:pt>
                <c:pt idx="29">
                  <c:v>6.4000000000000003E-3</c:v>
                </c:pt>
                <c:pt idx="30">
                  <c:v>6.8000000000000005E-3</c:v>
                </c:pt>
                <c:pt idx="31">
                  <c:v>7.1999999999999998E-3</c:v>
                </c:pt>
                <c:pt idx="32">
                  <c:v>7.6E-3</c:v>
                </c:pt>
                <c:pt idx="33">
                  <c:v>8.4000000000000012E-3</c:v>
                </c:pt>
                <c:pt idx="34">
                  <c:v>9.1000000000000004E-3</c:v>
                </c:pt>
                <c:pt idx="35">
                  <c:v>9.7999999999999997E-3</c:v>
                </c:pt>
                <c:pt idx="36">
                  <c:v>1.06E-2</c:v>
                </c:pt>
                <c:pt idx="37">
                  <c:v>1.12E-2</c:v>
                </c:pt>
                <c:pt idx="38">
                  <c:v>1.1899999999999999E-2</c:v>
                </c:pt>
                <c:pt idx="39">
                  <c:v>1.26E-2</c:v>
                </c:pt>
                <c:pt idx="40">
                  <c:v>1.32E-2</c:v>
                </c:pt>
                <c:pt idx="41">
                  <c:v>1.3800000000000002E-2</c:v>
                </c:pt>
                <c:pt idx="42">
                  <c:v>1.4499999999999999E-2</c:v>
                </c:pt>
                <c:pt idx="43">
                  <c:v>1.5099999999999999E-2</c:v>
                </c:pt>
                <c:pt idx="44">
                  <c:v>1.6300000000000002E-2</c:v>
                </c:pt>
                <c:pt idx="45">
                  <c:v>1.77E-2</c:v>
                </c:pt>
                <c:pt idx="46">
                  <c:v>1.9099999999999999E-2</c:v>
                </c:pt>
                <c:pt idx="47">
                  <c:v>2.0499999999999997E-2</c:v>
                </c:pt>
                <c:pt idx="48">
                  <c:v>2.18E-2</c:v>
                </c:pt>
                <c:pt idx="49">
                  <c:v>2.3100000000000002E-2</c:v>
                </c:pt>
                <c:pt idx="50">
                  <c:v>2.4399999999999998E-2</c:v>
                </c:pt>
                <c:pt idx="51">
                  <c:v>2.5600000000000001E-2</c:v>
                </c:pt>
                <c:pt idx="52">
                  <c:v>2.6800000000000001E-2</c:v>
                </c:pt>
                <c:pt idx="53">
                  <c:v>2.8999999999999998E-2</c:v>
                </c:pt>
                <c:pt idx="54">
                  <c:v>3.1199999999999999E-2</c:v>
                </c:pt>
                <c:pt idx="55">
                  <c:v>3.3300000000000003E-2</c:v>
                </c:pt>
                <c:pt idx="56">
                  <c:v>3.5299999999999998E-2</c:v>
                </c:pt>
                <c:pt idx="57">
                  <c:v>3.7199999999999997E-2</c:v>
                </c:pt>
                <c:pt idx="58">
                  <c:v>3.9E-2</c:v>
                </c:pt>
                <c:pt idx="59">
                  <c:v>4.24E-2</c:v>
                </c:pt>
                <c:pt idx="60">
                  <c:v>4.5600000000000002E-2</c:v>
                </c:pt>
                <c:pt idx="61">
                  <c:v>4.8500000000000001E-2</c:v>
                </c:pt>
                <c:pt idx="62">
                  <c:v>5.1200000000000002E-2</c:v>
                </c:pt>
                <c:pt idx="63">
                  <c:v>5.3800000000000001E-2</c:v>
                </c:pt>
                <c:pt idx="64">
                  <c:v>5.6200000000000007E-2</c:v>
                </c:pt>
                <c:pt idx="65">
                  <c:v>5.8399999999999994E-2</c:v>
                </c:pt>
                <c:pt idx="66">
                  <c:v>6.0499999999999998E-2</c:v>
                </c:pt>
                <c:pt idx="67">
                  <c:v>6.2399999999999997E-2</c:v>
                </c:pt>
                <c:pt idx="68">
                  <c:v>6.4299999999999996E-2</c:v>
                </c:pt>
                <c:pt idx="69">
                  <c:v>6.6000000000000003E-2</c:v>
                </c:pt>
                <c:pt idx="70">
                  <c:v>6.93E-2</c:v>
                </c:pt>
                <c:pt idx="71">
                  <c:v>7.2899999999999993E-2</c:v>
                </c:pt>
                <c:pt idx="72">
                  <c:v>7.6100000000000001E-2</c:v>
                </c:pt>
                <c:pt idx="73">
                  <c:v>7.9000000000000001E-2</c:v>
                </c:pt>
                <c:pt idx="74">
                  <c:v>8.1599999999999992E-2</c:v>
                </c:pt>
                <c:pt idx="75">
                  <c:v>8.3999999999999991E-2</c:v>
                </c:pt>
                <c:pt idx="76">
                  <c:v>8.6199999999999999E-2</c:v>
                </c:pt>
                <c:pt idx="77">
                  <c:v>8.8200000000000001E-2</c:v>
                </c:pt>
                <c:pt idx="78">
                  <c:v>0.09</c:v>
                </c:pt>
                <c:pt idx="79">
                  <c:v>9.3400000000000011E-2</c:v>
                </c:pt>
                <c:pt idx="80">
                  <c:v>9.64E-2</c:v>
                </c:pt>
                <c:pt idx="81">
                  <c:v>9.9000000000000005E-2</c:v>
                </c:pt>
                <c:pt idx="82">
                  <c:v>0.10129999999999999</c:v>
                </c:pt>
                <c:pt idx="83">
                  <c:v>0.10340000000000001</c:v>
                </c:pt>
                <c:pt idx="84">
                  <c:v>0.10529999999999999</c:v>
                </c:pt>
                <c:pt idx="85">
                  <c:v>0.10869999999999999</c:v>
                </c:pt>
                <c:pt idx="86">
                  <c:v>0.1116</c:v>
                </c:pt>
                <c:pt idx="87">
                  <c:v>0.1142</c:v>
                </c:pt>
                <c:pt idx="88">
                  <c:v>0.11639999999999999</c:v>
                </c:pt>
                <c:pt idx="89">
                  <c:v>0.11839999999999999</c:v>
                </c:pt>
                <c:pt idx="90">
                  <c:v>0.1202</c:v>
                </c:pt>
                <c:pt idx="91">
                  <c:v>0.12190000000000001</c:v>
                </c:pt>
                <c:pt idx="92">
                  <c:v>0.1234</c:v>
                </c:pt>
                <c:pt idx="93">
                  <c:v>0.12479999999999999</c:v>
                </c:pt>
                <c:pt idx="94">
                  <c:v>0.12609999999999999</c:v>
                </c:pt>
                <c:pt idx="95">
                  <c:v>0.1273</c:v>
                </c:pt>
                <c:pt idx="96">
                  <c:v>0.12959999999999999</c:v>
                </c:pt>
                <c:pt idx="97">
                  <c:v>0.1323</c:v>
                </c:pt>
                <c:pt idx="98">
                  <c:v>0.1346</c:v>
                </c:pt>
                <c:pt idx="99">
                  <c:v>0.1368</c:v>
                </c:pt>
                <c:pt idx="100">
                  <c:v>0.13869999999999999</c:v>
                </c:pt>
                <c:pt idx="101">
                  <c:v>0.14050000000000001</c:v>
                </c:pt>
                <c:pt idx="102">
                  <c:v>0.14219999999999999</c:v>
                </c:pt>
                <c:pt idx="103">
                  <c:v>0.1439</c:v>
                </c:pt>
                <c:pt idx="104">
                  <c:v>0.1454</c:v>
                </c:pt>
                <c:pt idx="105">
                  <c:v>0.14879999999999999</c:v>
                </c:pt>
                <c:pt idx="106">
                  <c:v>0.15209999999999999</c:v>
                </c:pt>
                <c:pt idx="107">
                  <c:v>0.1552</c:v>
                </c:pt>
                <c:pt idx="108">
                  <c:v>0.15809999999999999</c:v>
                </c:pt>
                <c:pt idx="109">
                  <c:v>0.16089999999999999</c:v>
                </c:pt>
                <c:pt idx="110">
                  <c:v>0.16370000000000001</c:v>
                </c:pt>
                <c:pt idx="111">
                  <c:v>0.1714</c:v>
                </c:pt>
                <c:pt idx="112">
                  <c:v>0.1789</c:v>
                </c:pt>
                <c:pt idx="113">
                  <c:v>0.1862</c:v>
                </c:pt>
                <c:pt idx="114">
                  <c:v>0.19359999999999999</c:v>
                </c:pt>
                <c:pt idx="115">
                  <c:v>0.2009</c:v>
                </c:pt>
                <c:pt idx="116">
                  <c:v>0.20830000000000001</c:v>
                </c:pt>
                <c:pt idx="117">
                  <c:v>0.2157</c:v>
                </c:pt>
                <c:pt idx="118">
                  <c:v>0.22320000000000001</c:v>
                </c:pt>
                <c:pt idx="119">
                  <c:v>0.23079999999999998</c:v>
                </c:pt>
                <c:pt idx="120">
                  <c:v>0.23849999999999999</c:v>
                </c:pt>
                <c:pt idx="121">
                  <c:v>0.24630000000000002</c:v>
                </c:pt>
                <c:pt idx="122">
                  <c:v>0.27210000000000001</c:v>
                </c:pt>
                <c:pt idx="123">
                  <c:v>0.31019999999999998</c:v>
                </c:pt>
                <c:pt idx="124">
                  <c:v>0.34760000000000002</c:v>
                </c:pt>
                <c:pt idx="125">
                  <c:v>0.38479999999999998</c:v>
                </c:pt>
                <c:pt idx="126">
                  <c:v>0.42190000000000005</c:v>
                </c:pt>
                <c:pt idx="127">
                  <c:v>0.45910000000000001</c:v>
                </c:pt>
                <c:pt idx="128">
                  <c:v>0.4965</c:v>
                </c:pt>
                <c:pt idx="129">
                  <c:v>0.53410000000000002</c:v>
                </c:pt>
                <c:pt idx="130">
                  <c:v>0.57199999999999995</c:v>
                </c:pt>
                <c:pt idx="131">
                  <c:v>0.7056</c:v>
                </c:pt>
                <c:pt idx="132">
                  <c:v>0.8327</c:v>
                </c:pt>
                <c:pt idx="133">
                  <c:v>0.95640000000000003</c:v>
                </c:pt>
                <c:pt idx="134">
                  <c:v>1.08</c:v>
                </c:pt>
                <c:pt idx="135">
                  <c:v>1.2</c:v>
                </c:pt>
                <c:pt idx="136">
                  <c:v>1.32</c:v>
                </c:pt>
                <c:pt idx="137">
                  <c:v>1.75</c:v>
                </c:pt>
                <c:pt idx="138">
                  <c:v>2.16</c:v>
                </c:pt>
                <c:pt idx="139">
                  <c:v>2.5499999999999998</c:v>
                </c:pt>
                <c:pt idx="140">
                  <c:v>2.94</c:v>
                </c:pt>
                <c:pt idx="141">
                  <c:v>3.33</c:v>
                </c:pt>
                <c:pt idx="142">
                  <c:v>3.73</c:v>
                </c:pt>
                <c:pt idx="143">
                  <c:v>4.13</c:v>
                </c:pt>
                <c:pt idx="144" formatCode="0.00">
                  <c:v>4.53</c:v>
                </c:pt>
                <c:pt idx="145" formatCode="0.00">
                  <c:v>4.9400000000000004</c:v>
                </c:pt>
                <c:pt idx="146" formatCode="0.00">
                  <c:v>5.35</c:v>
                </c:pt>
                <c:pt idx="147" formatCode="0.00">
                  <c:v>5.77</c:v>
                </c:pt>
                <c:pt idx="148" formatCode="0.00">
                  <c:v>7.3</c:v>
                </c:pt>
                <c:pt idx="149" formatCode="0.00">
                  <c:v>9.49</c:v>
                </c:pt>
                <c:pt idx="150" formatCode="0.00">
                  <c:v>11.57</c:v>
                </c:pt>
                <c:pt idx="151" formatCode="0.00">
                  <c:v>13.59</c:v>
                </c:pt>
                <c:pt idx="152" formatCode="0.00">
                  <c:v>15.6</c:v>
                </c:pt>
                <c:pt idx="153" formatCode="0.00">
                  <c:v>17.62</c:v>
                </c:pt>
                <c:pt idx="154" formatCode="0.00">
                  <c:v>19.649999999999999</c:v>
                </c:pt>
                <c:pt idx="155" formatCode="0.00">
                  <c:v>21.7</c:v>
                </c:pt>
                <c:pt idx="156" formatCode="0.00">
                  <c:v>23.77</c:v>
                </c:pt>
                <c:pt idx="157" formatCode="0.00">
                  <c:v>31.4</c:v>
                </c:pt>
                <c:pt idx="158" formatCode="0.00">
                  <c:v>38.58</c:v>
                </c:pt>
                <c:pt idx="159" formatCode="0.00">
                  <c:v>45.58</c:v>
                </c:pt>
                <c:pt idx="160" formatCode="0.00">
                  <c:v>52.53</c:v>
                </c:pt>
                <c:pt idx="161" formatCode="0.00">
                  <c:v>59.49</c:v>
                </c:pt>
                <c:pt idx="162" formatCode="0.00">
                  <c:v>66.5</c:v>
                </c:pt>
                <c:pt idx="163" formatCode="0.00">
                  <c:v>92.13</c:v>
                </c:pt>
                <c:pt idx="164" formatCode="0.00">
                  <c:v>116.01</c:v>
                </c:pt>
                <c:pt idx="165" formatCode="0.00">
                  <c:v>139.30000000000001</c:v>
                </c:pt>
                <c:pt idx="166" formatCode="0.00">
                  <c:v>162.44999999999999</c:v>
                </c:pt>
                <c:pt idx="167" formatCode="0.00">
                  <c:v>185.69</c:v>
                </c:pt>
                <c:pt idx="168" formatCode="0.00">
                  <c:v>209.13</c:v>
                </c:pt>
                <c:pt idx="169" formatCode="0.00">
                  <c:v>232.84</c:v>
                </c:pt>
                <c:pt idx="170" formatCode="0.00">
                  <c:v>256.85000000000002</c:v>
                </c:pt>
                <c:pt idx="171" formatCode="0.00">
                  <c:v>281.19</c:v>
                </c:pt>
                <c:pt idx="172" formatCode="0.00">
                  <c:v>305.86</c:v>
                </c:pt>
                <c:pt idx="173" formatCode="0.00">
                  <c:v>330.87</c:v>
                </c:pt>
                <c:pt idx="174" formatCode="0.00">
                  <c:v>424.29</c:v>
                </c:pt>
                <c:pt idx="175" formatCode="0.00">
                  <c:v>557.39</c:v>
                </c:pt>
                <c:pt idx="176" formatCode="0.00">
                  <c:v>682.85</c:v>
                </c:pt>
                <c:pt idx="177" formatCode="0.00">
                  <c:v>805.1</c:v>
                </c:pt>
                <c:pt idx="178" formatCode="0.00">
                  <c:v>926.09</c:v>
                </c:pt>
                <c:pt idx="179" formatCode="0.00">
                  <c:v>1050</c:v>
                </c:pt>
                <c:pt idx="180" formatCode="0.00">
                  <c:v>1170</c:v>
                </c:pt>
                <c:pt idx="181" formatCode="0.00">
                  <c:v>1290</c:v>
                </c:pt>
                <c:pt idx="182" formatCode="0.00">
                  <c:v>1410</c:v>
                </c:pt>
                <c:pt idx="183" formatCode="0.00">
                  <c:v>1860</c:v>
                </c:pt>
                <c:pt idx="184" formatCode="0.00">
                  <c:v>2280</c:v>
                </c:pt>
                <c:pt idx="185" formatCode="0.00">
                  <c:v>2690</c:v>
                </c:pt>
                <c:pt idx="186" formatCode="0.00">
                  <c:v>3080</c:v>
                </c:pt>
                <c:pt idx="187" formatCode="0.00">
                  <c:v>3480</c:v>
                </c:pt>
                <c:pt idx="188" formatCode="0.00">
                  <c:v>3860</c:v>
                </c:pt>
                <c:pt idx="189" formatCode="0.00">
                  <c:v>5270</c:v>
                </c:pt>
                <c:pt idx="190" formatCode="0.00">
                  <c:v>6550</c:v>
                </c:pt>
                <c:pt idx="191" formatCode="0.00">
                  <c:v>7770</c:v>
                </c:pt>
                <c:pt idx="192" formatCode="0.0">
                  <c:v>8940</c:v>
                </c:pt>
                <c:pt idx="193" formatCode="0.0">
                  <c:v>10080</c:v>
                </c:pt>
                <c:pt idx="194" formatCode="0.0">
                  <c:v>11200</c:v>
                </c:pt>
                <c:pt idx="195" formatCode="0.0">
                  <c:v>12310</c:v>
                </c:pt>
                <c:pt idx="196" formatCode="0.0">
                  <c:v>13400</c:v>
                </c:pt>
                <c:pt idx="197" formatCode="0.0">
                  <c:v>14470</c:v>
                </c:pt>
                <c:pt idx="198" formatCode="0.0">
                  <c:v>15530</c:v>
                </c:pt>
                <c:pt idx="199" formatCode="0.0">
                  <c:v>16570</c:v>
                </c:pt>
                <c:pt idx="200" formatCode="0.0">
                  <c:v>20410</c:v>
                </c:pt>
                <c:pt idx="201" formatCode="0.0">
                  <c:v>25670</c:v>
                </c:pt>
                <c:pt idx="202" formatCode="0.0">
                  <c:v>30380</c:v>
                </c:pt>
                <c:pt idx="203" formatCode="0.0">
                  <c:v>34730</c:v>
                </c:pt>
                <c:pt idx="204" formatCode="0.0">
                  <c:v>38810</c:v>
                </c:pt>
                <c:pt idx="205" formatCode="0.0">
                  <c:v>42680</c:v>
                </c:pt>
                <c:pt idx="206" formatCode="0.0">
                  <c:v>46370</c:v>
                </c:pt>
                <c:pt idx="207" formatCode="0.0">
                  <c:v>49900</c:v>
                </c:pt>
                <c:pt idx="208" formatCode="0.0">
                  <c:v>53310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srim4He_Al!$D$20:$D$228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srim4He_Al!$P$20:$P$228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2.5999999999999999E-3</c:v>
                </c:pt>
                <c:pt idx="20">
                  <c:v>2.8E-3</c:v>
                </c:pt>
                <c:pt idx="21">
                  <c:v>3.0000000000000001E-3</c:v>
                </c:pt>
                <c:pt idx="22">
                  <c:v>3.2000000000000002E-3</c:v>
                </c:pt>
                <c:pt idx="23">
                  <c:v>3.4000000000000002E-3</c:v>
                </c:pt>
                <c:pt idx="24">
                  <c:v>3.5000000000000005E-3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4.2000000000000006E-3</c:v>
                </c:pt>
                <c:pt idx="28">
                  <c:v>4.4999999999999997E-3</c:v>
                </c:pt>
                <c:pt idx="29">
                  <c:v>4.8000000000000004E-3</c:v>
                </c:pt>
                <c:pt idx="30">
                  <c:v>5.0999999999999995E-3</c:v>
                </c:pt>
                <c:pt idx="31">
                  <c:v>5.4000000000000003E-3</c:v>
                </c:pt>
                <c:pt idx="32">
                  <c:v>5.7000000000000002E-3</c:v>
                </c:pt>
                <c:pt idx="33">
                  <c:v>6.3E-3</c:v>
                </c:pt>
                <c:pt idx="34">
                  <c:v>6.8000000000000005E-3</c:v>
                </c:pt>
                <c:pt idx="35">
                  <c:v>7.3999999999999995E-3</c:v>
                </c:pt>
                <c:pt idx="36">
                  <c:v>7.9000000000000008E-3</c:v>
                </c:pt>
                <c:pt idx="37">
                  <c:v>8.4000000000000012E-3</c:v>
                </c:pt>
                <c:pt idx="38">
                  <c:v>8.9999999999999993E-3</c:v>
                </c:pt>
                <c:pt idx="39">
                  <c:v>9.4999999999999998E-3</c:v>
                </c:pt>
                <c:pt idx="40">
                  <c:v>0.01</c:v>
                </c:pt>
                <c:pt idx="41">
                  <c:v>1.0499999999999999E-2</c:v>
                </c:pt>
                <c:pt idx="42">
                  <c:v>1.09E-2</c:v>
                </c:pt>
                <c:pt idx="43">
                  <c:v>1.14E-2</c:v>
                </c:pt>
                <c:pt idx="44">
                  <c:v>1.24E-2</c:v>
                </c:pt>
                <c:pt idx="45">
                  <c:v>1.3500000000000002E-2</c:v>
                </c:pt>
                <c:pt idx="46">
                  <c:v>1.47E-2</c:v>
                </c:pt>
                <c:pt idx="47">
                  <c:v>1.5800000000000002E-2</c:v>
                </c:pt>
                <c:pt idx="48">
                  <c:v>1.6800000000000002E-2</c:v>
                </c:pt>
                <c:pt idx="49">
                  <c:v>1.7899999999999999E-2</c:v>
                </c:pt>
                <c:pt idx="50">
                  <c:v>1.89E-2</c:v>
                </c:pt>
                <c:pt idx="51">
                  <c:v>1.9900000000000001E-2</c:v>
                </c:pt>
                <c:pt idx="52">
                  <c:v>2.0899999999999998E-2</c:v>
                </c:pt>
                <c:pt idx="53">
                  <c:v>2.2800000000000001E-2</c:v>
                </c:pt>
                <c:pt idx="54">
                  <c:v>2.47E-2</c:v>
                </c:pt>
                <c:pt idx="55">
                  <c:v>2.6500000000000003E-2</c:v>
                </c:pt>
                <c:pt idx="56">
                  <c:v>2.8299999999999999E-2</c:v>
                </c:pt>
                <c:pt idx="57">
                  <c:v>0.03</c:v>
                </c:pt>
                <c:pt idx="58">
                  <c:v>3.1600000000000003E-2</c:v>
                </c:pt>
                <c:pt idx="59">
                  <c:v>3.4799999999999998E-2</c:v>
                </c:pt>
                <c:pt idx="60">
                  <c:v>3.78E-2</c:v>
                </c:pt>
                <c:pt idx="61">
                  <c:v>4.0600000000000004E-2</c:v>
                </c:pt>
                <c:pt idx="62">
                  <c:v>4.3299999999999998E-2</c:v>
                </c:pt>
                <c:pt idx="63">
                  <c:v>4.5900000000000003E-2</c:v>
                </c:pt>
                <c:pt idx="64">
                  <c:v>4.8299999999999996E-2</c:v>
                </c:pt>
                <c:pt idx="65">
                  <c:v>5.0599999999999999E-2</c:v>
                </c:pt>
                <c:pt idx="66">
                  <c:v>5.28E-2</c:v>
                </c:pt>
                <c:pt idx="67">
                  <c:v>5.4900000000000004E-2</c:v>
                </c:pt>
                <c:pt idx="68">
                  <c:v>5.6899999999999992E-2</c:v>
                </c:pt>
                <c:pt idx="69">
                  <c:v>5.8899999999999994E-2</c:v>
                </c:pt>
                <c:pt idx="70">
                  <c:v>6.25E-2</c:v>
                </c:pt>
                <c:pt idx="71">
                  <c:v>6.6700000000000009E-2</c:v>
                </c:pt>
                <c:pt idx="72">
                  <c:v>7.0599999999999996E-2</c:v>
                </c:pt>
                <c:pt idx="73">
                  <c:v>7.4200000000000002E-2</c:v>
                </c:pt>
                <c:pt idx="74">
                  <c:v>7.7499999999999999E-2</c:v>
                </c:pt>
                <c:pt idx="75">
                  <c:v>8.0500000000000002E-2</c:v>
                </c:pt>
                <c:pt idx="76">
                  <c:v>8.3400000000000002E-2</c:v>
                </c:pt>
                <c:pt idx="77">
                  <c:v>8.6099999999999996E-2</c:v>
                </c:pt>
                <c:pt idx="78">
                  <c:v>8.8700000000000001E-2</c:v>
                </c:pt>
                <c:pt idx="79">
                  <c:v>9.3400000000000011E-2</c:v>
                </c:pt>
                <c:pt idx="80">
                  <c:v>9.7599999999999992E-2</c:v>
                </c:pt>
                <c:pt idx="81">
                  <c:v>0.10149999999999999</c:v>
                </c:pt>
                <c:pt idx="82">
                  <c:v>0.10500000000000001</c:v>
                </c:pt>
                <c:pt idx="83">
                  <c:v>0.10829999999999999</c:v>
                </c:pt>
                <c:pt idx="84">
                  <c:v>0.11140000000000001</c:v>
                </c:pt>
                <c:pt idx="85">
                  <c:v>0.1169</c:v>
                </c:pt>
                <c:pt idx="86">
                  <c:v>0.1217</c:v>
                </c:pt>
                <c:pt idx="87">
                  <c:v>0.12609999999999999</c:v>
                </c:pt>
                <c:pt idx="88">
                  <c:v>0.13</c:v>
                </c:pt>
                <c:pt idx="89">
                  <c:v>0.13369999999999999</c:v>
                </c:pt>
                <c:pt idx="90">
                  <c:v>0.13700000000000001</c:v>
                </c:pt>
                <c:pt idx="91">
                  <c:v>0.1401</c:v>
                </c:pt>
                <c:pt idx="92">
                  <c:v>0.14299999999999999</c:v>
                </c:pt>
                <c:pt idx="93">
                  <c:v>0.1457</c:v>
                </c:pt>
                <c:pt idx="94">
                  <c:v>0.1482</c:v>
                </c:pt>
                <c:pt idx="95">
                  <c:v>0.15060000000000001</c:v>
                </c:pt>
                <c:pt idx="96">
                  <c:v>0.15509999999999999</c:v>
                </c:pt>
                <c:pt idx="97">
                  <c:v>0.16009999999999999</c:v>
                </c:pt>
                <c:pt idx="98">
                  <c:v>0.16470000000000001</c:v>
                </c:pt>
                <c:pt idx="99">
                  <c:v>0.16889999999999999</c:v>
                </c:pt>
                <c:pt idx="100">
                  <c:v>0.17280000000000001</c:v>
                </c:pt>
                <c:pt idx="101">
                  <c:v>0.1764</c:v>
                </c:pt>
                <c:pt idx="102">
                  <c:v>0.1799</c:v>
                </c:pt>
                <c:pt idx="103">
                  <c:v>0.18309999999999998</c:v>
                </c:pt>
                <c:pt idx="104">
                  <c:v>0.18629999999999999</c:v>
                </c:pt>
                <c:pt idx="105">
                  <c:v>0.19209999999999999</c:v>
                </c:pt>
                <c:pt idx="106">
                  <c:v>0.1976</c:v>
                </c:pt>
                <c:pt idx="107">
                  <c:v>0.20280000000000001</c:v>
                </c:pt>
                <c:pt idx="108">
                  <c:v>0.20779999999999998</c:v>
                </c:pt>
                <c:pt idx="109">
                  <c:v>0.21259999999999998</c:v>
                </c:pt>
                <c:pt idx="110">
                  <c:v>0.21729999999999999</c:v>
                </c:pt>
                <c:pt idx="111">
                  <c:v>0.2263</c:v>
                </c:pt>
                <c:pt idx="112">
                  <c:v>0.2351</c:v>
                </c:pt>
                <c:pt idx="113">
                  <c:v>0.24369999999999997</c:v>
                </c:pt>
                <c:pt idx="114">
                  <c:v>0.25219999999999998</c:v>
                </c:pt>
                <c:pt idx="115">
                  <c:v>0.26070000000000004</c:v>
                </c:pt>
                <c:pt idx="116">
                  <c:v>0.26919999999999999</c:v>
                </c:pt>
                <c:pt idx="117">
                  <c:v>0.27779999999999999</c:v>
                </c:pt>
                <c:pt idx="118">
                  <c:v>0.28650000000000003</c:v>
                </c:pt>
                <c:pt idx="119">
                  <c:v>0.29530000000000001</c:v>
                </c:pt>
                <c:pt idx="120">
                  <c:v>0.30409999999999998</c:v>
                </c:pt>
                <c:pt idx="121">
                  <c:v>0.31320000000000003</c:v>
                </c:pt>
                <c:pt idx="122">
                  <c:v>0.33160000000000001</c:v>
                </c:pt>
                <c:pt idx="123">
                  <c:v>0.35560000000000003</c:v>
                </c:pt>
                <c:pt idx="124">
                  <c:v>0.38059999999999999</c:v>
                </c:pt>
                <c:pt idx="125">
                  <c:v>0.40670000000000001</c:v>
                </c:pt>
                <c:pt idx="126">
                  <c:v>0.43380000000000002</c:v>
                </c:pt>
                <c:pt idx="127">
                  <c:v>0.46210000000000007</c:v>
                </c:pt>
                <c:pt idx="128">
                  <c:v>0.49149999999999999</c:v>
                </c:pt>
                <c:pt idx="129">
                  <c:v>0.52190000000000003</c:v>
                </c:pt>
                <c:pt idx="130">
                  <c:v>0.5534</c:v>
                </c:pt>
                <c:pt idx="131">
                  <c:v>0.61970000000000003</c:v>
                </c:pt>
                <c:pt idx="132">
                  <c:v>0.69000000000000006</c:v>
                </c:pt>
                <c:pt idx="133">
                  <c:v>0.76449999999999996</c:v>
                </c:pt>
                <c:pt idx="134">
                  <c:v>0.8428000000000001</c:v>
                </c:pt>
                <c:pt idx="135">
                  <c:v>0.92479999999999996</c:v>
                </c:pt>
                <c:pt idx="136">
                  <c:v>1.01</c:v>
                </c:pt>
                <c:pt idx="137">
                  <c:v>1.19</c:v>
                </c:pt>
                <c:pt idx="138">
                  <c:v>1.39</c:v>
                </c:pt>
                <c:pt idx="139">
                  <c:v>1.6</c:v>
                </c:pt>
                <c:pt idx="140">
                  <c:v>1.83</c:v>
                </c:pt>
                <c:pt idx="141">
                  <c:v>2.06</c:v>
                </c:pt>
                <c:pt idx="142">
                  <c:v>2.3199999999999998</c:v>
                </c:pt>
                <c:pt idx="143">
                  <c:v>2.58</c:v>
                </c:pt>
                <c:pt idx="144">
                  <c:v>2.86</c:v>
                </c:pt>
                <c:pt idx="145">
                  <c:v>3.15</c:v>
                </c:pt>
                <c:pt idx="146">
                  <c:v>3.46</c:v>
                </c:pt>
                <c:pt idx="147">
                  <c:v>3.77</c:v>
                </c:pt>
                <c:pt idx="148">
                  <c:v>4.4400000000000004</c:v>
                </c:pt>
                <c:pt idx="149">
                  <c:v>5.35</c:v>
                </c:pt>
                <c:pt idx="150">
                  <c:v>6.32</c:v>
                </c:pt>
                <c:pt idx="151">
                  <c:v>7.36</c:v>
                </c:pt>
                <c:pt idx="152">
                  <c:v>8.48</c:v>
                </c:pt>
                <c:pt idx="153">
                  <c:v>9.66</c:v>
                </c:pt>
                <c:pt idx="154">
                  <c:v>10.9</c:v>
                </c:pt>
                <c:pt idx="155" formatCode="0.00">
                  <c:v>12.21</c:v>
                </c:pt>
                <c:pt idx="156" formatCode="0.00">
                  <c:v>13.59</c:v>
                </c:pt>
                <c:pt idx="157" formatCode="0.00">
                  <c:v>16.53</c:v>
                </c:pt>
                <c:pt idx="158" formatCode="0.00">
                  <c:v>19.71</c:v>
                </c:pt>
                <c:pt idx="159" formatCode="0.00">
                  <c:v>23.13</c:v>
                </c:pt>
                <c:pt idx="160" formatCode="0.00">
                  <c:v>26.78</c:v>
                </c:pt>
                <c:pt idx="161" formatCode="0.00">
                  <c:v>30.67</c:v>
                </c:pt>
                <c:pt idx="162" formatCode="0.00">
                  <c:v>34.78</c:v>
                </c:pt>
                <c:pt idx="163" formatCode="0.00">
                  <c:v>43.65</c:v>
                </c:pt>
                <c:pt idx="164" formatCode="0.00">
                  <c:v>53.38</c:v>
                </c:pt>
                <c:pt idx="165" formatCode="0.00">
                  <c:v>63.95</c:v>
                </c:pt>
                <c:pt idx="166" formatCode="0.00">
                  <c:v>75.31</c:v>
                </c:pt>
                <c:pt idx="167" formatCode="0.00">
                  <c:v>87.47</c:v>
                </c:pt>
                <c:pt idx="168" formatCode="0.00">
                  <c:v>100.4</c:v>
                </c:pt>
                <c:pt idx="169" formatCode="0.00">
                  <c:v>114.07</c:v>
                </c:pt>
                <c:pt idx="170" formatCode="0.00">
                  <c:v>128.47999999999999</c:v>
                </c:pt>
                <c:pt idx="171" formatCode="0.00">
                  <c:v>143.61000000000001</c:v>
                </c:pt>
                <c:pt idx="172" formatCode="0.00">
                  <c:v>159.44</c:v>
                </c:pt>
                <c:pt idx="173" formatCode="0.00">
                  <c:v>175.96</c:v>
                </c:pt>
                <c:pt idx="174" formatCode="0.00">
                  <c:v>211.05</c:v>
                </c:pt>
                <c:pt idx="175" formatCode="0.00">
                  <c:v>258.57</c:v>
                </c:pt>
                <c:pt idx="176" formatCode="0.00">
                  <c:v>310.01</c:v>
                </c:pt>
                <c:pt idx="177" formatCode="0.00">
                  <c:v>365.2</c:v>
                </c:pt>
                <c:pt idx="178" formatCode="0.00">
                  <c:v>424</c:v>
                </c:pt>
                <c:pt idx="179" formatCode="0.00">
                  <c:v>486.26</c:v>
                </c:pt>
                <c:pt idx="180" formatCode="0.00">
                  <c:v>551.87</c:v>
                </c:pt>
                <c:pt idx="181" formatCode="0.00">
                  <c:v>620.69000000000005</c:v>
                </c:pt>
                <c:pt idx="182" formatCode="0.00">
                  <c:v>692.61</c:v>
                </c:pt>
                <c:pt idx="183" formatCode="0.0">
                  <c:v>845.39</c:v>
                </c:pt>
                <c:pt idx="184" formatCode="0.0">
                  <c:v>1010</c:v>
                </c:pt>
                <c:pt idx="185" formatCode="0.0">
                  <c:v>1180</c:v>
                </c:pt>
                <c:pt idx="186" formatCode="0.0">
                  <c:v>1370</c:v>
                </c:pt>
                <c:pt idx="187" formatCode="0.0">
                  <c:v>1560</c:v>
                </c:pt>
                <c:pt idx="188" formatCode="0.0">
                  <c:v>1760</c:v>
                </c:pt>
                <c:pt idx="189" formatCode="0.0">
                  <c:v>2190</c:v>
                </c:pt>
                <c:pt idx="190" formatCode="0.0">
                  <c:v>2650</c:v>
                </c:pt>
                <c:pt idx="191" formatCode="0.0">
                  <c:v>3130</c:v>
                </c:pt>
                <c:pt idx="192" formatCode="0.0">
                  <c:v>3630</c:v>
                </c:pt>
                <c:pt idx="193" formatCode="0.0">
                  <c:v>4160</c:v>
                </c:pt>
                <c:pt idx="194" formatCode="0.0">
                  <c:v>4700</c:v>
                </c:pt>
                <c:pt idx="195" formatCode="0.0">
                  <c:v>5250</c:v>
                </c:pt>
                <c:pt idx="196" formatCode="0.0">
                  <c:v>5820</c:v>
                </c:pt>
                <c:pt idx="197" formatCode="0.0">
                  <c:v>6410</c:v>
                </c:pt>
                <c:pt idx="198" formatCode="0.0">
                  <c:v>7000</c:v>
                </c:pt>
                <c:pt idx="199" formatCode="0.0">
                  <c:v>7600</c:v>
                </c:pt>
                <c:pt idx="200" formatCode="0.0">
                  <c:v>8830</c:v>
                </c:pt>
                <c:pt idx="201" formatCode="0.0">
                  <c:v>10390</c:v>
                </c:pt>
                <c:pt idx="202" formatCode="0.0">
                  <c:v>11980</c:v>
                </c:pt>
                <c:pt idx="203" formatCode="0.0">
                  <c:v>13590</c:v>
                </c:pt>
                <c:pt idx="204" formatCode="0.0">
                  <c:v>15200</c:v>
                </c:pt>
                <c:pt idx="205" formatCode="0.0">
                  <c:v>16820</c:v>
                </c:pt>
                <c:pt idx="206" formatCode="0.0">
                  <c:v>18430</c:v>
                </c:pt>
                <c:pt idx="207" formatCode="0.0">
                  <c:v>20030</c:v>
                </c:pt>
                <c:pt idx="208" formatCode="0.0">
                  <c:v>21630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0848"/>
        <c:axId val="474922416"/>
      </c:scatterChart>
      <c:valAx>
        <c:axId val="4749208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2416"/>
        <c:crosses val="autoZero"/>
        <c:crossBetween val="midCat"/>
        <c:majorUnit val="10"/>
      </c:valAx>
      <c:valAx>
        <c:axId val="4749224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08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srim4He_Au!$P$5</c:f>
          <c:strCache>
            <c:ptCount val="1"/>
            <c:pt idx="0">
              <c:v>srim4He_Au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srim4He_Au!$D$20:$D$228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srim4He_Au!$E$20:$E$228</c:f>
              <c:numCache>
                <c:formatCode>0.000E+00</c:formatCode>
                <c:ptCount val="209"/>
                <c:pt idx="0">
                  <c:v>3.0460000000000001E-3</c:v>
                </c:pt>
                <c:pt idx="1">
                  <c:v>3.2299999999999998E-3</c:v>
                </c:pt>
                <c:pt idx="2">
                  <c:v>3.405E-3</c:v>
                </c:pt>
                <c:pt idx="3">
                  <c:v>3.571E-3</c:v>
                </c:pt>
                <c:pt idx="4">
                  <c:v>3.7299999999999998E-3</c:v>
                </c:pt>
                <c:pt idx="5">
                  <c:v>3.882E-3</c:v>
                </c:pt>
                <c:pt idx="6">
                  <c:v>4.0289999999999996E-3</c:v>
                </c:pt>
                <c:pt idx="7">
                  <c:v>4.3070000000000001E-3</c:v>
                </c:pt>
                <c:pt idx="8">
                  <c:v>4.568E-3</c:v>
                </c:pt>
                <c:pt idx="9">
                  <c:v>4.816E-3</c:v>
                </c:pt>
                <c:pt idx="10">
                  <c:v>5.0509999999999999E-3</c:v>
                </c:pt>
                <c:pt idx="11">
                  <c:v>5.2750000000000002E-3</c:v>
                </c:pt>
                <c:pt idx="12">
                  <c:v>5.4910000000000002E-3</c:v>
                </c:pt>
                <c:pt idx="13">
                  <c:v>5.6979999999999999E-3</c:v>
                </c:pt>
                <c:pt idx="14">
                  <c:v>5.8979999999999996E-3</c:v>
                </c:pt>
                <c:pt idx="15">
                  <c:v>6.0910000000000001E-3</c:v>
                </c:pt>
                <c:pt idx="16">
                  <c:v>6.2789999999999999E-3</c:v>
                </c:pt>
                <c:pt idx="17">
                  <c:v>6.4609999999999997E-3</c:v>
                </c:pt>
                <c:pt idx="18">
                  <c:v>6.8100000000000001E-3</c:v>
                </c:pt>
                <c:pt idx="19">
                  <c:v>7.2230000000000003E-3</c:v>
                </c:pt>
                <c:pt idx="20">
                  <c:v>7.6140000000000001E-3</c:v>
                </c:pt>
                <c:pt idx="21">
                  <c:v>7.986E-3</c:v>
                </c:pt>
                <c:pt idx="22">
                  <c:v>8.3409999999999995E-3</c:v>
                </c:pt>
                <c:pt idx="23">
                  <c:v>8.6809999999999995E-3</c:v>
                </c:pt>
                <c:pt idx="24">
                  <c:v>9.0089999999999996E-3</c:v>
                </c:pt>
                <c:pt idx="25">
                  <c:v>9.325E-3</c:v>
                </c:pt>
                <c:pt idx="26">
                  <c:v>9.6310000000000007E-3</c:v>
                </c:pt>
                <c:pt idx="27">
                  <c:v>1.022E-2</c:v>
                </c:pt>
                <c:pt idx="28">
                  <c:v>1.077E-2</c:v>
                </c:pt>
                <c:pt idx="29">
                  <c:v>1.129E-2</c:v>
                </c:pt>
                <c:pt idx="30">
                  <c:v>1.18E-2</c:v>
                </c:pt>
                <c:pt idx="31">
                  <c:v>1.2279999999999999E-2</c:v>
                </c:pt>
                <c:pt idx="32">
                  <c:v>1.274E-2</c:v>
                </c:pt>
                <c:pt idx="33">
                  <c:v>1.362E-2</c:v>
                </c:pt>
                <c:pt idx="34">
                  <c:v>1.4449999999999999E-2</c:v>
                </c:pt>
                <c:pt idx="35">
                  <c:v>1.523E-2</c:v>
                </c:pt>
                <c:pt idx="36">
                  <c:v>1.5970000000000002E-2</c:v>
                </c:pt>
                <c:pt idx="37">
                  <c:v>1.668E-2</c:v>
                </c:pt>
                <c:pt idx="38">
                  <c:v>1.736E-2</c:v>
                </c:pt>
                <c:pt idx="39">
                  <c:v>1.8020000000000001E-2</c:v>
                </c:pt>
                <c:pt idx="40">
                  <c:v>1.865E-2</c:v>
                </c:pt>
                <c:pt idx="41">
                  <c:v>1.9259999999999999E-2</c:v>
                </c:pt>
                <c:pt idx="42">
                  <c:v>1.985E-2</c:v>
                </c:pt>
                <c:pt idx="43">
                  <c:v>2.043E-2</c:v>
                </c:pt>
                <c:pt idx="44">
                  <c:v>2.154E-2</c:v>
                </c:pt>
                <c:pt idx="45">
                  <c:v>2.2839999999999999E-2</c:v>
                </c:pt>
                <c:pt idx="46">
                  <c:v>2.4080000000000001E-2</c:v>
                </c:pt>
                <c:pt idx="47">
                  <c:v>2.5250000000000002E-2</c:v>
                </c:pt>
                <c:pt idx="48">
                  <c:v>2.6380000000000001E-2</c:v>
                </c:pt>
                <c:pt idx="49">
                  <c:v>2.7449999999999999E-2</c:v>
                </c:pt>
                <c:pt idx="50">
                  <c:v>2.8490000000000001E-2</c:v>
                </c:pt>
                <c:pt idx="51">
                  <c:v>2.9489999999999999E-2</c:v>
                </c:pt>
                <c:pt idx="52">
                  <c:v>3.0460000000000001E-2</c:v>
                </c:pt>
                <c:pt idx="53">
                  <c:v>3.2300000000000002E-2</c:v>
                </c:pt>
                <c:pt idx="54">
                  <c:v>3.4049999999999997E-2</c:v>
                </c:pt>
                <c:pt idx="55">
                  <c:v>3.5709999999999999E-2</c:v>
                </c:pt>
                <c:pt idx="56">
                  <c:v>3.73E-2</c:v>
                </c:pt>
                <c:pt idx="57">
                  <c:v>3.882E-2</c:v>
                </c:pt>
                <c:pt idx="58">
                  <c:v>4.0289999999999999E-2</c:v>
                </c:pt>
                <c:pt idx="59">
                  <c:v>4.3069999999999997E-2</c:v>
                </c:pt>
                <c:pt idx="60">
                  <c:v>4.5699999999999998E-2</c:v>
                </c:pt>
                <c:pt idx="61">
                  <c:v>4.82E-2</c:v>
                </c:pt>
                <c:pt idx="62">
                  <c:v>5.058E-2</c:v>
                </c:pt>
                <c:pt idx="63">
                  <c:v>5.2850000000000001E-2</c:v>
                </c:pt>
                <c:pt idx="64">
                  <c:v>5.5039999999999999E-2</c:v>
                </c:pt>
                <c:pt idx="65">
                  <c:v>5.7140000000000003E-2</c:v>
                </c:pt>
                <c:pt idx="66">
                  <c:v>5.917E-2</c:v>
                </c:pt>
                <c:pt idx="67">
                  <c:v>6.114E-2</c:v>
                </c:pt>
                <c:pt idx="68">
                  <c:v>6.3039999999999999E-2</c:v>
                </c:pt>
                <c:pt idx="69">
                  <c:v>6.4890000000000003E-2</c:v>
                </c:pt>
                <c:pt idx="70">
                  <c:v>6.8440000000000001E-2</c:v>
                </c:pt>
                <c:pt idx="71">
                  <c:v>7.2639999999999996E-2</c:v>
                </c:pt>
                <c:pt idx="72">
                  <c:v>7.6600000000000001E-2</c:v>
                </c:pt>
                <c:pt idx="73">
                  <c:v>8.0360000000000001E-2</c:v>
                </c:pt>
                <c:pt idx="74">
                  <c:v>8.3960000000000007E-2</c:v>
                </c:pt>
                <c:pt idx="75">
                  <c:v>8.7410000000000002E-2</c:v>
                </c:pt>
                <c:pt idx="76">
                  <c:v>9.0730000000000005E-2</c:v>
                </c:pt>
                <c:pt idx="77">
                  <c:v>9.3939999999999996E-2</c:v>
                </c:pt>
                <c:pt idx="78">
                  <c:v>9.7049999999999997E-2</c:v>
                </c:pt>
                <c:pt idx="79">
                  <c:v>0.10299999999999999</c:v>
                </c:pt>
                <c:pt idx="80">
                  <c:v>0.1087</c:v>
                </c:pt>
                <c:pt idx="81">
                  <c:v>0.11409999999999999</c:v>
                </c:pt>
                <c:pt idx="82">
                  <c:v>0.11940000000000001</c:v>
                </c:pt>
                <c:pt idx="83">
                  <c:v>0.1244</c:v>
                </c:pt>
                <c:pt idx="84">
                  <c:v>0.1293</c:v>
                </c:pt>
                <c:pt idx="85">
                  <c:v>0.13869999999999999</c:v>
                </c:pt>
                <c:pt idx="86">
                  <c:v>0.14760000000000001</c:v>
                </c:pt>
                <c:pt idx="87">
                  <c:v>0.15609999999999999</c:v>
                </c:pt>
                <c:pt idx="88">
                  <c:v>0.1643</c:v>
                </c:pt>
                <c:pt idx="89">
                  <c:v>0.1721</c:v>
                </c:pt>
                <c:pt idx="90">
                  <c:v>0.17960000000000001</c:v>
                </c:pt>
                <c:pt idx="91">
                  <c:v>0.18690000000000001</c:v>
                </c:pt>
                <c:pt idx="92">
                  <c:v>0.19389999999999999</c:v>
                </c:pt>
                <c:pt idx="93">
                  <c:v>0.20069999999999999</c:v>
                </c:pt>
                <c:pt idx="94">
                  <c:v>0.2072</c:v>
                </c:pt>
                <c:pt idx="95">
                  <c:v>0.2135</c:v>
                </c:pt>
                <c:pt idx="96">
                  <c:v>0.22559999999999999</c:v>
                </c:pt>
                <c:pt idx="97">
                  <c:v>0.2397</c:v>
                </c:pt>
                <c:pt idx="98">
                  <c:v>0.25269999999999998</c:v>
                </c:pt>
                <c:pt idx="99">
                  <c:v>0.26469999999999999</c:v>
                </c:pt>
                <c:pt idx="100">
                  <c:v>0.27579999999999999</c:v>
                </c:pt>
                <c:pt idx="101">
                  <c:v>0.28599999999999998</c:v>
                </c:pt>
                <c:pt idx="102">
                  <c:v>0.29549999999999998</c:v>
                </c:pt>
                <c:pt idx="103">
                  <c:v>0.30420000000000003</c:v>
                </c:pt>
                <c:pt idx="104">
                  <c:v>0.31219999999999998</c:v>
                </c:pt>
                <c:pt idx="105">
                  <c:v>0.32629999999999998</c:v>
                </c:pt>
                <c:pt idx="106">
                  <c:v>0.33810000000000001</c:v>
                </c:pt>
                <c:pt idx="107">
                  <c:v>0.34789999999999999</c:v>
                </c:pt>
                <c:pt idx="108">
                  <c:v>0.35589999999999999</c:v>
                </c:pt>
                <c:pt idx="109">
                  <c:v>0.3624</c:v>
                </c:pt>
                <c:pt idx="110">
                  <c:v>0.36749999999999999</c:v>
                </c:pt>
                <c:pt idx="111">
                  <c:v>0.3745</c:v>
                </c:pt>
                <c:pt idx="112">
                  <c:v>0.378</c:v>
                </c:pt>
                <c:pt idx="113">
                  <c:v>0.379</c:v>
                </c:pt>
                <c:pt idx="114">
                  <c:v>0.37809999999999999</c:v>
                </c:pt>
                <c:pt idx="115">
                  <c:v>0.37590000000000001</c:v>
                </c:pt>
                <c:pt idx="116">
                  <c:v>0.37269999999999998</c:v>
                </c:pt>
                <c:pt idx="117">
                  <c:v>0.36880000000000002</c:v>
                </c:pt>
                <c:pt idx="118">
                  <c:v>0.3644</c:v>
                </c:pt>
                <c:pt idx="119">
                  <c:v>0.35980000000000001</c:v>
                </c:pt>
                <c:pt idx="120">
                  <c:v>0.35489999999999999</c:v>
                </c:pt>
                <c:pt idx="121">
                  <c:v>0.35</c:v>
                </c:pt>
                <c:pt idx="122">
                  <c:v>0.34</c:v>
                </c:pt>
                <c:pt idx="123">
                  <c:v>0.32779999999999998</c:v>
                </c:pt>
                <c:pt idx="124">
                  <c:v>0.31619999999999998</c:v>
                </c:pt>
                <c:pt idx="125">
                  <c:v>0.30530000000000002</c:v>
                </c:pt>
                <c:pt idx="126">
                  <c:v>0.29509999999999997</c:v>
                </c:pt>
                <c:pt idx="127">
                  <c:v>0.28560000000000002</c:v>
                </c:pt>
                <c:pt idx="128">
                  <c:v>0.27689999999999998</c:v>
                </c:pt>
                <c:pt idx="129">
                  <c:v>0.26869999999999999</c:v>
                </c:pt>
                <c:pt idx="130">
                  <c:v>0.2611</c:v>
                </c:pt>
                <c:pt idx="131">
                  <c:v>0.24740000000000001</c:v>
                </c:pt>
                <c:pt idx="132">
                  <c:v>0.2354</c:v>
                </c:pt>
                <c:pt idx="133">
                  <c:v>0.22489999999999999</c:v>
                </c:pt>
                <c:pt idx="134">
                  <c:v>0.2155</c:v>
                </c:pt>
                <c:pt idx="135">
                  <c:v>0.20699999999999999</c:v>
                </c:pt>
                <c:pt idx="136">
                  <c:v>0.19939999999999999</c:v>
                </c:pt>
                <c:pt idx="137">
                  <c:v>0.18629999999999999</c:v>
                </c:pt>
                <c:pt idx="138">
                  <c:v>0.17610000000000001</c:v>
                </c:pt>
                <c:pt idx="139">
                  <c:v>0.16639999999999999</c:v>
                </c:pt>
                <c:pt idx="140">
                  <c:v>0.158</c:v>
                </c:pt>
                <c:pt idx="141">
                  <c:v>0.15060000000000001</c:v>
                </c:pt>
                <c:pt idx="142">
                  <c:v>0.14399999999999999</c:v>
                </c:pt>
                <c:pt idx="143">
                  <c:v>0.1381</c:v>
                </c:pt>
                <c:pt idx="144">
                  <c:v>0.13270000000000001</c:v>
                </c:pt>
                <c:pt idx="145">
                  <c:v>0.1278</c:v>
                </c:pt>
                <c:pt idx="146">
                  <c:v>0.1234</c:v>
                </c:pt>
                <c:pt idx="147">
                  <c:v>0.1193</c:v>
                </c:pt>
                <c:pt idx="148">
                  <c:v>0.112</c:v>
                </c:pt>
                <c:pt idx="149">
                  <c:v>0.1043</c:v>
                </c:pt>
                <c:pt idx="150">
                  <c:v>9.7699999999999995E-2</c:v>
                </c:pt>
                <c:pt idx="151">
                  <c:v>9.2050000000000007E-2</c:v>
                </c:pt>
                <c:pt idx="152">
                  <c:v>8.7120000000000003E-2</c:v>
                </c:pt>
                <c:pt idx="153">
                  <c:v>8.2780000000000006E-2</c:v>
                </c:pt>
                <c:pt idx="154">
                  <c:v>7.8920000000000004E-2</c:v>
                </c:pt>
                <c:pt idx="155">
                  <c:v>7.5459999999999999E-2</c:v>
                </c:pt>
                <c:pt idx="156">
                  <c:v>7.2340000000000002E-2</c:v>
                </c:pt>
                <c:pt idx="157">
                  <c:v>6.6930000000000003E-2</c:v>
                </c:pt>
                <c:pt idx="158">
                  <c:v>6.2379999999999998E-2</c:v>
                </c:pt>
                <c:pt idx="159">
                  <c:v>5.8500000000000003E-2</c:v>
                </c:pt>
                <c:pt idx="160">
                  <c:v>5.5140000000000002E-2</c:v>
                </c:pt>
                <c:pt idx="161">
                  <c:v>5.2200000000000003E-2</c:v>
                </c:pt>
                <c:pt idx="162">
                  <c:v>4.9599999999999998E-2</c:v>
                </c:pt>
                <c:pt idx="163">
                  <c:v>4.5220000000000003E-2</c:v>
                </c:pt>
                <c:pt idx="164">
                  <c:v>4.1640000000000003E-2</c:v>
                </c:pt>
                <c:pt idx="165">
                  <c:v>3.8670000000000003E-2</c:v>
                </c:pt>
                <c:pt idx="166">
                  <c:v>3.6150000000000002E-2</c:v>
                </c:pt>
                <c:pt idx="167">
                  <c:v>3.3989999999999999E-2</c:v>
                </c:pt>
                <c:pt idx="168">
                  <c:v>3.2099999999999997E-2</c:v>
                </c:pt>
                <c:pt idx="169">
                  <c:v>3.0450000000000001E-2</c:v>
                </c:pt>
                <c:pt idx="170">
                  <c:v>2.8989999999999998E-2</c:v>
                </c:pt>
                <c:pt idx="171">
                  <c:v>2.768E-2</c:v>
                </c:pt>
                <c:pt idx="172">
                  <c:v>2.6509999999999999E-2</c:v>
                </c:pt>
                <c:pt idx="173">
                  <c:v>2.545E-2</c:v>
                </c:pt>
                <c:pt idx="174">
                  <c:v>2.3599999999999999E-2</c:v>
                </c:pt>
                <c:pt idx="175">
                  <c:v>2.1700000000000001E-2</c:v>
                </c:pt>
                <c:pt idx="176">
                  <c:v>2.0129999999999999E-2</c:v>
                </c:pt>
                <c:pt idx="177">
                  <c:v>1.882E-2</c:v>
                </c:pt>
                <c:pt idx="178">
                  <c:v>1.77E-2</c:v>
                </c:pt>
                <c:pt idx="179">
                  <c:v>1.6729999999999998E-2</c:v>
                </c:pt>
                <c:pt idx="180">
                  <c:v>1.5890000000000001E-2</c:v>
                </c:pt>
                <c:pt idx="181">
                  <c:v>1.515E-2</c:v>
                </c:pt>
                <c:pt idx="182">
                  <c:v>1.4489999999999999E-2</c:v>
                </c:pt>
                <c:pt idx="183">
                  <c:v>1.338E-2</c:v>
                </c:pt>
                <c:pt idx="184">
                  <c:v>1.247E-2</c:v>
                </c:pt>
                <c:pt idx="185">
                  <c:v>1.171E-2</c:v>
                </c:pt>
                <c:pt idx="186">
                  <c:v>1.106E-2</c:v>
                </c:pt>
                <c:pt idx="187">
                  <c:v>1.051E-2</c:v>
                </c:pt>
                <c:pt idx="188">
                  <c:v>1.0030000000000001E-2</c:v>
                </c:pt>
                <c:pt idx="189">
                  <c:v>9.2479999999999993E-3</c:v>
                </c:pt>
                <c:pt idx="190">
                  <c:v>8.6269999999999993E-3</c:v>
                </c:pt>
                <c:pt idx="191">
                  <c:v>8.1259999999999995E-3</c:v>
                </c:pt>
                <c:pt idx="192">
                  <c:v>7.7120000000000001E-3</c:v>
                </c:pt>
                <c:pt idx="193">
                  <c:v>7.365E-3</c:v>
                </c:pt>
                <c:pt idx="194">
                  <c:v>7.071E-3</c:v>
                </c:pt>
                <c:pt idx="195">
                  <c:v>6.8180000000000003E-3</c:v>
                </c:pt>
                <c:pt idx="196">
                  <c:v>6.5989999999999998E-3</c:v>
                </c:pt>
                <c:pt idx="197">
                  <c:v>6.4079999999999996E-3</c:v>
                </c:pt>
                <c:pt idx="198">
                  <c:v>6.2399999999999999E-3</c:v>
                </c:pt>
                <c:pt idx="199">
                  <c:v>6.0910000000000001E-3</c:v>
                </c:pt>
                <c:pt idx="200">
                  <c:v>5.8399999999999997E-3</c:v>
                </c:pt>
                <c:pt idx="201">
                  <c:v>5.5919999999999997E-3</c:v>
                </c:pt>
                <c:pt idx="202">
                  <c:v>5.398E-3</c:v>
                </c:pt>
                <c:pt idx="203">
                  <c:v>5.2440000000000004E-3</c:v>
                </c:pt>
                <c:pt idx="204">
                  <c:v>5.1190000000000003E-3</c:v>
                </c:pt>
                <c:pt idx="205">
                  <c:v>5.0169999999999998E-3</c:v>
                </c:pt>
                <c:pt idx="206">
                  <c:v>4.9329999999999999E-3</c:v>
                </c:pt>
                <c:pt idx="207">
                  <c:v>4.8630000000000001E-3</c:v>
                </c:pt>
                <c:pt idx="208">
                  <c:v>4.8050000000000002E-3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srim4He_Au!$D$20:$D$228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srim4He_Au!$F$20:$F$228</c:f>
              <c:numCache>
                <c:formatCode>0.000E+00</c:formatCode>
                <c:ptCount val="209"/>
                <c:pt idx="0">
                  <c:v>1.688E-3</c:v>
                </c:pt>
                <c:pt idx="1">
                  <c:v>1.7899999999999999E-3</c:v>
                </c:pt>
                <c:pt idx="2">
                  <c:v>1.884E-3</c:v>
                </c:pt>
                <c:pt idx="3">
                  <c:v>1.9729999999999999E-3</c:v>
                </c:pt>
                <c:pt idx="4">
                  <c:v>2.0560000000000001E-3</c:v>
                </c:pt>
                <c:pt idx="5">
                  <c:v>2.1350000000000002E-3</c:v>
                </c:pt>
                <c:pt idx="6">
                  <c:v>2.2100000000000002E-3</c:v>
                </c:pt>
                <c:pt idx="7">
                  <c:v>2.3500000000000001E-3</c:v>
                </c:pt>
                <c:pt idx="8">
                  <c:v>2.4789999999999999E-3</c:v>
                </c:pt>
                <c:pt idx="9">
                  <c:v>2.5969999999999999E-3</c:v>
                </c:pt>
                <c:pt idx="10">
                  <c:v>2.7079999999999999E-3</c:v>
                </c:pt>
                <c:pt idx="11">
                  <c:v>2.8110000000000001E-3</c:v>
                </c:pt>
                <c:pt idx="12">
                  <c:v>2.908E-3</c:v>
                </c:pt>
                <c:pt idx="13">
                  <c:v>3.0000000000000001E-3</c:v>
                </c:pt>
                <c:pt idx="14">
                  <c:v>3.0869999999999999E-3</c:v>
                </c:pt>
                <c:pt idx="15">
                  <c:v>3.1689999999999999E-3</c:v>
                </c:pt>
                <c:pt idx="16">
                  <c:v>3.248E-3</c:v>
                </c:pt>
                <c:pt idx="17">
                  <c:v>3.323E-3</c:v>
                </c:pt>
                <c:pt idx="18">
                  <c:v>3.4629999999999999E-3</c:v>
                </c:pt>
                <c:pt idx="19">
                  <c:v>3.6229999999999999E-3</c:v>
                </c:pt>
                <c:pt idx="20">
                  <c:v>3.7690000000000002E-3</c:v>
                </c:pt>
                <c:pt idx="21">
                  <c:v>3.9029999999999998E-3</c:v>
                </c:pt>
                <c:pt idx="22">
                  <c:v>4.0270000000000002E-3</c:v>
                </c:pt>
                <c:pt idx="23">
                  <c:v>4.1409999999999997E-3</c:v>
                </c:pt>
                <c:pt idx="24">
                  <c:v>4.2490000000000002E-3</c:v>
                </c:pt>
                <c:pt idx="25">
                  <c:v>4.3489999999999996E-3</c:v>
                </c:pt>
                <c:pt idx="26">
                  <c:v>4.444E-3</c:v>
                </c:pt>
                <c:pt idx="27">
                  <c:v>4.6169999999999996E-3</c:v>
                </c:pt>
                <c:pt idx="28">
                  <c:v>4.7720000000000002E-3</c:v>
                </c:pt>
                <c:pt idx="29">
                  <c:v>4.9129999999999998E-3</c:v>
                </c:pt>
                <c:pt idx="30">
                  <c:v>5.0410000000000003E-3</c:v>
                </c:pt>
                <c:pt idx="31">
                  <c:v>5.1590000000000004E-3</c:v>
                </c:pt>
                <c:pt idx="32">
                  <c:v>5.2680000000000001E-3</c:v>
                </c:pt>
                <c:pt idx="33">
                  <c:v>5.4619999999999998E-3</c:v>
                </c:pt>
                <c:pt idx="34">
                  <c:v>5.6299999999999996E-3</c:v>
                </c:pt>
                <c:pt idx="35">
                  <c:v>5.7790000000000003E-3</c:v>
                </c:pt>
                <c:pt idx="36">
                  <c:v>5.9100000000000003E-3</c:v>
                </c:pt>
                <c:pt idx="37">
                  <c:v>6.0280000000000004E-3</c:v>
                </c:pt>
                <c:pt idx="38">
                  <c:v>6.1339999999999997E-3</c:v>
                </c:pt>
                <c:pt idx="39">
                  <c:v>6.2300000000000003E-3</c:v>
                </c:pt>
                <c:pt idx="40">
                  <c:v>6.3169999999999997E-3</c:v>
                </c:pt>
                <c:pt idx="41">
                  <c:v>6.3959999999999998E-3</c:v>
                </c:pt>
                <c:pt idx="42">
                  <c:v>6.4689999999999999E-3</c:v>
                </c:pt>
                <c:pt idx="43">
                  <c:v>6.5360000000000001E-3</c:v>
                </c:pt>
                <c:pt idx="44">
                  <c:v>6.6540000000000002E-3</c:v>
                </c:pt>
                <c:pt idx="45">
                  <c:v>6.7780000000000002E-3</c:v>
                </c:pt>
                <c:pt idx="46">
                  <c:v>6.8799999999999998E-3</c:v>
                </c:pt>
                <c:pt idx="47">
                  <c:v>6.966E-3</c:v>
                </c:pt>
                <c:pt idx="48">
                  <c:v>7.038E-3</c:v>
                </c:pt>
                <c:pt idx="49">
                  <c:v>7.0980000000000001E-3</c:v>
                </c:pt>
                <c:pt idx="50">
                  <c:v>7.149E-3</c:v>
                </c:pt>
                <c:pt idx="51">
                  <c:v>7.1910000000000003E-3</c:v>
                </c:pt>
                <c:pt idx="52">
                  <c:v>7.2269999999999999E-3</c:v>
                </c:pt>
                <c:pt idx="53">
                  <c:v>7.28E-3</c:v>
                </c:pt>
                <c:pt idx="54">
                  <c:v>7.3159999999999996E-3</c:v>
                </c:pt>
                <c:pt idx="55">
                  <c:v>7.3369999999999998E-3</c:v>
                </c:pt>
                <c:pt idx="56">
                  <c:v>7.3480000000000004E-3</c:v>
                </c:pt>
                <c:pt idx="57">
                  <c:v>7.3489999999999996E-3</c:v>
                </c:pt>
                <c:pt idx="58">
                  <c:v>7.3429999999999997E-3</c:v>
                </c:pt>
                <c:pt idx="59">
                  <c:v>7.3150000000000003E-3</c:v>
                </c:pt>
                <c:pt idx="60">
                  <c:v>7.2719999999999998E-3</c:v>
                </c:pt>
                <c:pt idx="61">
                  <c:v>7.2179999999999996E-3</c:v>
                </c:pt>
                <c:pt idx="62">
                  <c:v>7.156E-3</c:v>
                </c:pt>
                <c:pt idx="63">
                  <c:v>7.0899999999999999E-3</c:v>
                </c:pt>
                <c:pt idx="64">
                  <c:v>7.0200000000000002E-3</c:v>
                </c:pt>
                <c:pt idx="65">
                  <c:v>6.9490000000000003E-3</c:v>
                </c:pt>
                <c:pt idx="66">
                  <c:v>6.8770000000000003E-3</c:v>
                </c:pt>
                <c:pt idx="67">
                  <c:v>6.8040000000000002E-3</c:v>
                </c:pt>
                <c:pt idx="68">
                  <c:v>6.731E-3</c:v>
                </c:pt>
                <c:pt idx="69">
                  <c:v>6.6579999999999999E-3</c:v>
                </c:pt>
                <c:pt idx="70">
                  <c:v>6.515E-3</c:v>
                </c:pt>
                <c:pt idx="71">
                  <c:v>6.3420000000000004E-3</c:v>
                </c:pt>
                <c:pt idx="72">
                  <c:v>6.1760000000000001E-3</c:v>
                </c:pt>
                <c:pt idx="73">
                  <c:v>6.019E-3</c:v>
                </c:pt>
                <c:pt idx="74">
                  <c:v>5.8690000000000001E-3</c:v>
                </c:pt>
                <c:pt idx="75">
                  <c:v>5.7260000000000002E-3</c:v>
                </c:pt>
                <c:pt idx="76">
                  <c:v>5.5909999999999996E-3</c:v>
                </c:pt>
                <c:pt idx="77">
                  <c:v>5.463E-3</c:v>
                </c:pt>
                <c:pt idx="78">
                  <c:v>5.3420000000000004E-3</c:v>
                </c:pt>
                <c:pt idx="79">
                  <c:v>5.1159999999999999E-3</c:v>
                </c:pt>
                <c:pt idx="80">
                  <c:v>4.9109999999999996E-3</c:v>
                </c:pt>
                <c:pt idx="81">
                  <c:v>4.725E-3</c:v>
                </c:pt>
                <c:pt idx="82">
                  <c:v>4.5539999999999999E-3</c:v>
                </c:pt>
                <c:pt idx="83">
                  <c:v>4.3969999999999999E-3</c:v>
                </c:pt>
                <c:pt idx="84">
                  <c:v>4.2529999999999998E-3</c:v>
                </c:pt>
                <c:pt idx="85">
                  <c:v>3.9950000000000003E-3</c:v>
                </c:pt>
                <c:pt idx="86">
                  <c:v>3.771E-3</c:v>
                </c:pt>
                <c:pt idx="87">
                  <c:v>3.5750000000000001E-3</c:v>
                </c:pt>
                <c:pt idx="88">
                  <c:v>3.4020000000000001E-3</c:v>
                </c:pt>
                <c:pt idx="89">
                  <c:v>3.2469999999999999E-3</c:v>
                </c:pt>
                <c:pt idx="90">
                  <c:v>3.1080000000000001E-3</c:v>
                </c:pt>
                <c:pt idx="91">
                  <c:v>2.9819999999999998E-3</c:v>
                </c:pt>
                <c:pt idx="92">
                  <c:v>2.8670000000000002E-3</c:v>
                </c:pt>
                <c:pt idx="93">
                  <c:v>2.7629999999999998E-3</c:v>
                </c:pt>
                <c:pt idx="94">
                  <c:v>2.666E-3</c:v>
                </c:pt>
                <c:pt idx="95">
                  <c:v>2.578E-3</c:v>
                </c:pt>
                <c:pt idx="96">
                  <c:v>2.4190000000000001E-3</c:v>
                </c:pt>
                <c:pt idx="97">
                  <c:v>2.2499999999999998E-3</c:v>
                </c:pt>
                <c:pt idx="98">
                  <c:v>2.1069999999999999E-3</c:v>
                </c:pt>
                <c:pt idx="99">
                  <c:v>1.9819999999999998E-3</c:v>
                </c:pt>
                <c:pt idx="100">
                  <c:v>1.874E-3</c:v>
                </c:pt>
                <c:pt idx="101">
                  <c:v>1.7780000000000001E-3</c:v>
                </c:pt>
                <c:pt idx="102">
                  <c:v>1.6930000000000001E-3</c:v>
                </c:pt>
                <c:pt idx="103">
                  <c:v>1.616E-3</c:v>
                </c:pt>
                <c:pt idx="104">
                  <c:v>1.547E-3</c:v>
                </c:pt>
                <c:pt idx="105">
                  <c:v>1.4270000000000001E-3</c:v>
                </c:pt>
                <c:pt idx="106">
                  <c:v>1.3270000000000001E-3</c:v>
                </c:pt>
                <c:pt idx="107">
                  <c:v>1.2409999999999999E-3</c:v>
                </c:pt>
                <c:pt idx="108">
                  <c:v>1.1670000000000001E-3</c:v>
                </c:pt>
                <c:pt idx="109">
                  <c:v>1.1019999999999999E-3</c:v>
                </c:pt>
                <c:pt idx="110">
                  <c:v>1.0449999999999999E-3</c:v>
                </c:pt>
                <c:pt idx="111">
                  <c:v>9.4810000000000001E-4</c:v>
                </c:pt>
                <c:pt idx="112">
                  <c:v>8.6939999999999999E-4</c:v>
                </c:pt>
                <c:pt idx="113">
                  <c:v>8.0400000000000003E-4</c:v>
                </c:pt>
                <c:pt idx="114">
                  <c:v>7.4859999999999998E-4</c:v>
                </c:pt>
                <c:pt idx="115">
                  <c:v>7.0109999999999997E-4</c:v>
                </c:pt>
                <c:pt idx="116">
                  <c:v>6.5970000000000004E-4</c:v>
                </c:pt>
                <c:pt idx="117">
                  <c:v>6.2350000000000003E-4</c:v>
                </c:pt>
                <c:pt idx="118">
                  <c:v>5.9130000000000001E-4</c:v>
                </c:pt>
                <c:pt idx="119">
                  <c:v>5.6269999999999996E-4</c:v>
                </c:pt>
                <c:pt idx="120">
                  <c:v>5.3689999999999999E-4</c:v>
                </c:pt>
                <c:pt idx="121">
                  <c:v>5.1360000000000002E-4</c:v>
                </c:pt>
                <c:pt idx="122">
                  <c:v>4.7310000000000001E-4</c:v>
                </c:pt>
                <c:pt idx="123">
                  <c:v>4.3130000000000002E-4</c:v>
                </c:pt>
                <c:pt idx="124">
                  <c:v>3.968E-4</c:v>
                </c:pt>
                <c:pt idx="125">
                  <c:v>3.679E-4</c:v>
                </c:pt>
                <c:pt idx="126">
                  <c:v>3.4319999999999999E-4</c:v>
                </c:pt>
                <c:pt idx="127">
                  <c:v>3.2190000000000002E-4</c:v>
                </c:pt>
                <c:pt idx="128">
                  <c:v>3.032E-4</c:v>
                </c:pt>
                <c:pt idx="129">
                  <c:v>2.8679999999999998E-4</c:v>
                </c:pt>
                <c:pt idx="130">
                  <c:v>2.722E-4</c:v>
                </c:pt>
                <c:pt idx="131">
                  <c:v>2.4729999999999999E-4</c:v>
                </c:pt>
                <c:pt idx="132">
                  <c:v>2.2690000000000001E-4</c:v>
                </c:pt>
                <c:pt idx="133">
                  <c:v>2.0990000000000001E-4</c:v>
                </c:pt>
                <c:pt idx="134">
                  <c:v>1.9540000000000001E-4</c:v>
                </c:pt>
                <c:pt idx="135">
                  <c:v>1.829E-4</c:v>
                </c:pt>
                <c:pt idx="136">
                  <c:v>1.7200000000000001E-4</c:v>
                </c:pt>
                <c:pt idx="137">
                  <c:v>1.539E-4</c:v>
                </c:pt>
                <c:pt idx="138">
                  <c:v>1.395E-4</c:v>
                </c:pt>
                <c:pt idx="139">
                  <c:v>1.2769999999999999E-4</c:v>
                </c:pt>
                <c:pt idx="140">
                  <c:v>1.1790000000000001E-4</c:v>
                </c:pt>
                <c:pt idx="141">
                  <c:v>1.0959999999999999E-4</c:v>
                </c:pt>
                <c:pt idx="142">
                  <c:v>1.024E-4</c:v>
                </c:pt>
                <c:pt idx="143">
                  <c:v>9.6169999999999996E-5</c:v>
                </c:pt>
                <c:pt idx="144">
                  <c:v>9.0699999999999996E-5</c:v>
                </c:pt>
                <c:pt idx="145">
                  <c:v>8.5859999999999994E-5</c:v>
                </c:pt>
                <c:pt idx="146">
                  <c:v>8.1539999999999995E-5</c:v>
                </c:pt>
                <c:pt idx="147">
                  <c:v>7.7659999999999998E-5</c:v>
                </c:pt>
                <c:pt idx="148">
                  <c:v>7.0970000000000007E-5</c:v>
                </c:pt>
                <c:pt idx="149">
                  <c:v>6.4159999999999996E-5</c:v>
                </c:pt>
                <c:pt idx="150">
                  <c:v>5.8610000000000003E-5</c:v>
                </c:pt>
                <c:pt idx="151">
                  <c:v>5.3990000000000003E-5</c:v>
                </c:pt>
                <c:pt idx="152">
                  <c:v>5.0080000000000002E-5</c:v>
                </c:pt>
                <c:pt idx="153">
                  <c:v>4.6730000000000002E-5</c:v>
                </c:pt>
                <c:pt idx="154">
                  <c:v>4.3829999999999999E-5</c:v>
                </c:pt>
                <c:pt idx="155">
                  <c:v>4.1279999999999998E-5</c:v>
                </c:pt>
                <c:pt idx="156">
                  <c:v>3.9029999999999997E-5</c:v>
                </c:pt>
                <c:pt idx="157">
                  <c:v>3.523E-5</c:v>
                </c:pt>
                <c:pt idx="158">
                  <c:v>3.2140000000000001E-5</c:v>
                </c:pt>
                <c:pt idx="159">
                  <c:v>2.957E-5</c:v>
                </c:pt>
                <c:pt idx="160">
                  <c:v>2.7399999999999999E-5</c:v>
                </c:pt>
                <c:pt idx="161">
                  <c:v>2.5550000000000001E-5</c:v>
                </c:pt>
                <c:pt idx="162">
                  <c:v>2.3940000000000001E-5</c:v>
                </c:pt>
                <c:pt idx="163">
                  <c:v>2.1290000000000001E-5</c:v>
                </c:pt>
                <c:pt idx="164">
                  <c:v>1.9190000000000001E-5</c:v>
                </c:pt>
                <c:pt idx="165">
                  <c:v>1.7479999999999999E-5</c:v>
                </c:pt>
                <c:pt idx="166">
                  <c:v>1.607E-5</c:v>
                </c:pt>
                <c:pt idx="167">
                  <c:v>1.488E-5</c:v>
                </c:pt>
                <c:pt idx="168">
                  <c:v>1.3859999999999999E-5</c:v>
                </c:pt>
                <c:pt idx="169">
                  <c:v>1.2979999999999999E-5</c:v>
                </c:pt>
                <c:pt idx="170">
                  <c:v>1.221E-5</c:v>
                </c:pt>
                <c:pt idx="171">
                  <c:v>1.153E-5</c:v>
                </c:pt>
                <c:pt idx="172">
                  <c:v>1.092E-5</c:v>
                </c:pt>
                <c:pt idx="173">
                  <c:v>1.0380000000000001E-5</c:v>
                </c:pt>
                <c:pt idx="174">
                  <c:v>9.4469999999999995E-6</c:v>
                </c:pt>
                <c:pt idx="175">
                  <c:v>8.5040000000000002E-6</c:v>
                </c:pt>
                <c:pt idx="176">
                  <c:v>7.7389999999999999E-6</c:v>
                </c:pt>
                <c:pt idx="177">
                  <c:v>7.1060000000000002E-6</c:v>
                </c:pt>
                <c:pt idx="178">
                  <c:v>6.5729999999999996E-6</c:v>
                </c:pt>
                <c:pt idx="179">
                  <c:v>6.117E-6</c:v>
                </c:pt>
                <c:pt idx="180">
                  <c:v>5.7230000000000001E-6</c:v>
                </c:pt>
                <c:pt idx="181">
                  <c:v>5.3789999999999997E-6</c:v>
                </c:pt>
                <c:pt idx="182">
                  <c:v>5.0760000000000002E-6</c:v>
                </c:pt>
                <c:pt idx="183">
                  <c:v>4.5650000000000003E-6</c:v>
                </c:pt>
                <c:pt idx="184">
                  <c:v>4.1509999999999997E-6</c:v>
                </c:pt>
                <c:pt idx="185">
                  <c:v>3.8089999999999999E-6</c:v>
                </c:pt>
                <c:pt idx="186">
                  <c:v>3.5209999999999998E-6</c:v>
                </c:pt>
                <c:pt idx="187">
                  <c:v>3.275E-6</c:v>
                </c:pt>
                <c:pt idx="188">
                  <c:v>3.0630000000000002E-6</c:v>
                </c:pt>
                <c:pt idx="189">
                  <c:v>2.7140000000000002E-6</c:v>
                </c:pt>
                <c:pt idx="190">
                  <c:v>2.4389999999999999E-6</c:v>
                </c:pt>
                <c:pt idx="191">
                  <c:v>2.216E-6</c:v>
                </c:pt>
                <c:pt idx="192">
                  <c:v>2.0320000000000002E-6</c:v>
                </c:pt>
                <c:pt idx="193">
                  <c:v>1.8780000000000001E-6</c:v>
                </c:pt>
                <c:pt idx="194">
                  <c:v>1.7460000000000001E-6</c:v>
                </c:pt>
                <c:pt idx="195">
                  <c:v>1.632E-6</c:v>
                </c:pt>
                <c:pt idx="196">
                  <c:v>1.5319999999999999E-6</c:v>
                </c:pt>
                <c:pt idx="197">
                  <c:v>1.4449999999999999E-6</c:v>
                </c:pt>
                <c:pt idx="198">
                  <c:v>1.367E-6</c:v>
                </c:pt>
                <c:pt idx="199">
                  <c:v>1.297E-6</c:v>
                </c:pt>
                <c:pt idx="200">
                  <c:v>1.178E-6</c:v>
                </c:pt>
                <c:pt idx="201">
                  <c:v>1.0580000000000001E-6</c:v>
                </c:pt>
                <c:pt idx="202">
                  <c:v>9.6069999999999997E-7</c:v>
                </c:pt>
                <c:pt idx="203">
                  <c:v>8.8039999999999997E-7</c:v>
                </c:pt>
                <c:pt idx="204">
                  <c:v>8.1289999999999998E-7</c:v>
                </c:pt>
                <c:pt idx="205">
                  <c:v>7.554E-7</c:v>
                </c:pt>
                <c:pt idx="206">
                  <c:v>7.0569999999999997E-7</c:v>
                </c:pt>
                <c:pt idx="207">
                  <c:v>6.624E-7</c:v>
                </c:pt>
                <c:pt idx="208">
                  <c:v>6.243E-7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srim4He_Au!$D$20:$D$228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srim4He_Au!$G$20:$G$228</c:f>
              <c:numCache>
                <c:formatCode>0.000E+00</c:formatCode>
                <c:ptCount val="209"/>
                <c:pt idx="0">
                  <c:v>4.7340000000000004E-3</c:v>
                </c:pt>
                <c:pt idx="1">
                  <c:v>5.0200000000000002E-3</c:v>
                </c:pt>
                <c:pt idx="2">
                  <c:v>5.2890000000000003E-3</c:v>
                </c:pt>
                <c:pt idx="3">
                  <c:v>5.5440000000000003E-3</c:v>
                </c:pt>
                <c:pt idx="4">
                  <c:v>5.7859999999999995E-3</c:v>
                </c:pt>
                <c:pt idx="5">
                  <c:v>6.0169999999999998E-3</c:v>
                </c:pt>
                <c:pt idx="6">
                  <c:v>6.2389999999999998E-3</c:v>
                </c:pt>
                <c:pt idx="7">
                  <c:v>6.6569999999999997E-3</c:v>
                </c:pt>
                <c:pt idx="8">
                  <c:v>7.0469999999999994E-3</c:v>
                </c:pt>
                <c:pt idx="9">
                  <c:v>7.4129999999999995E-3</c:v>
                </c:pt>
                <c:pt idx="10">
                  <c:v>7.7590000000000003E-3</c:v>
                </c:pt>
                <c:pt idx="11">
                  <c:v>8.0859999999999994E-3</c:v>
                </c:pt>
                <c:pt idx="12">
                  <c:v>8.3990000000000002E-3</c:v>
                </c:pt>
                <c:pt idx="13">
                  <c:v>8.6980000000000009E-3</c:v>
                </c:pt>
                <c:pt idx="14">
                  <c:v>8.9849999999999999E-3</c:v>
                </c:pt>
                <c:pt idx="15">
                  <c:v>9.2600000000000009E-3</c:v>
                </c:pt>
                <c:pt idx="16">
                  <c:v>9.5270000000000007E-3</c:v>
                </c:pt>
                <c:pt idx="17">
                  <c:v>9.7839999999999993E-3</c:v>
                </c:pt>
                <c:pt idx="18">
                  <c:v>1.0273000000000001E-2</c:v>
                </c:pt>
                <c:pt idx="19">
                  <c:v>1.0846E-2</c:v>
                </c:pt>
                <c:pt idx="20">
                  <c:v>1.1383000000000001E-2</c:v>
                </c:pt>
                <c:pt idx="21">
                  <c:v>1.1889E-2</c:v>
                </c:pt>
                <c:pt idx="22">
                  <c:v>1.2368000000000001E-2</c:v>
                </c:pt>
                <c:pt idx="23">
                  <c:v>1.2822E-2</c:v>
                </c:pt>
                <c:pt idx="24">
                  <c:v>1.3257999999999999E-2</c:v>
                </c:pt>
                <c:pt idx="25">
                  <c:v>1.3673999999999999E-2</c:v>
                </c:pt>
                <c:pt idx="26">
                  <c:v>1.4075000000000001E-2</c:v>
                </c:pt>
                <c:pt idx="27">
                  <c:v>1.4836999999999999E-2</c:v>
                </c:pt>
                <c:pt idx="28">
                  <c:v>1.5542E-2</c:v>
                </c:pt>
                <c:pt idx="29">
                  <c:v>1.6202999999999999E-2</c:v>
                </c:pt>
                <c:pt idx="30">
                  <c:v>1.6841000000000002E-2</c:v>
                </c:pt>
                <c:pt idx="31">
                  <c:v>1.7439E-2</c:v>
                </c:pt>
                <c:pt idx="32">
                  <c:v>1.8008E-2</c:v>
                </c:pt>
                <c:pt idx="33">
                  <c:v>1.9082000000000002E-2</c:v>
                </c:pt>
                <c:pt idx="34">
                  <c:v>2.0080000000000001E-2</c:v>
                </c:pt>
                <c:pt idx="35">
                  <c:v>2.1009E-2</c:v>
                </c:pt>
                <c:pt idx="36">
                  <c:v>2.1880000000000004E-2</c:v>
                </c:pt>
                <c:pt idx="37">
                  <c:v>2.2707999999999999E-2</c:v>
                </c:pt>
                <c:pt idx="38">
                  <c:v>2.3494000000000001E-2</c:v>
                </c:pt>
                <c:pt idx="39">
                  <c:v>2.4250000000000001E-2</c:v>
                </c:pt>
                <c:pt idx="40">
                  <c:v>2.4967E-2</c:v>
                </c:pt>
                <c:pt idx="41">
                  <c:v>2.5655999999999998E-2</c:v>
                </c:pt>
                <c:pt idx="42">
                  <c:v>2.6318999999999999E-2</c:v>
                </c:pt>
                <c:pt idx="43">
                  <c:v>2.6966E-2</c:v>
                </c:pt>
                <c:pt idx="44">
                  <c:v>2.8194E-2</c:v>
                </c:pt>
                <c:pt idx="45">
                  <c:v>2.9617999999999998E-2</c:v>
                </c:pt>
                <c:pt idx="46">
                  <c:v>3.0960000000000001E-2</c:v>
                </c:pt>
                <c:pt idx="47">
                  <c:v>3.2216000000000002E-2</c:v>
                </c:pt>
                <c:pt idx="48">
                  <c:v>3.3418000000000003E-2</c:v>
                </c:pt>
                <c:pt idx="49">
                  <c:v>3.4547999999999995E-2</c:v>
                </c:pt>
                <c:pt idx="50">
                  <c:v>3.5639000000000004E-2</c:v>
                </c:pt>
                <c:pt idx="51">
                  <c:v>3.6680999999999998E-2</c:v>
                </c:pt>
                <c:pt idx="52">
                  <c:v>3.7686999999999998E-2</c:v>
                </c:pt>
                <c:pt idx="53">
                  <c:v>3.9580000000000004E-2</c:v>
                </c:pt>
                <c:pt idx="54">
                  <c:v>4.1366E-2</c:v>
                </c:pt>
                <c:pt idx="55">
                  <c:v>4.3047000000000002E-2</c:v>
                </c:pt>
                <c:pt idx="56">
                  <c:v>4.4648E-2</c:v>
                </c:pt>
                <c:pt idx="57">
                  <c:v>4.6169000000000002E-2</c:v>
                </c:pt>
                <c:pt idx="58">
                  <c:v>4.7633000000000002E-2</c:v>
                </c:pt>
                <c:pt idx="59">
                  <c:v>5.0384999999999999E-2</c:v>
                </c:pt>
                <c:pt idx="60">
                  <c:v>5.2971999999999998E-2</c:v>
                </c:pt>
                <c:pt idx="61">
                  <c:v>5.5418000000000002E-2</c:v>
                </c:pt>
                <c:pt idx="62">
                  <c:v>5.7736000000000003E-2</c:v>
                </c:pt>
                <c:pt idx="63">
                  <c:v>5.994E-2</c:v>
                </c:pt>
                <c:pt idx="64">
                  <c:v>6.2059999999999997E-2</c:v>
                </c:pt>
                <c:pt idx="65">
                  <c:v>6.4089000000000007E-2</c:v>
                </c:pt>
                <c:pt idx="66">
                  <c:v>6.6046999999999995E-2</c:v>
                </c:pt>
                <c:pt idx="67">
                  <c:v>6.7944000000000004E-2</c:v>
                </c:pt>
                <c:pt idx="68">
                  <c:v>6.9771E-2</c:v>
                </c:pt>
                <c:pt idx="69">
                  <c:v>7.1548E-2</c:v>
                </c:pt>
                <c:pt idx="70">
                  <c:v>7.4954999999999994E-2</c:v>
                </c:pt>
                <c:pt idx="71">
                  <c:v>7.8981999999999997E-2</c:v>
                </c:pt>
                <c:pt idx="72">
                  <c:v>8.2776000000000002E-2</c:v>
                </c:pt>
                <c:pt idx="73">
                  <c:v>8.6378999999999997E-2</c:v>
                </c:pt>
                <c:pt idx="74">
                  <c:v>8.9829000000000006E-2</c:v>
                </c:pt>
                <c:pt idx="75">
                  <c:v>9.3135999999999997E-2</c:v>
                </c:pt>
                <c:pt idx="76">
                  <c:v>9.6321000000000004E-2</c:v>
                </c:pt>
                <c:pt idx="77">
                  <c:v>9.9402999999999991E-2</c:v>
                </c:pt>
                <c:pt idx="78">
                  <c:v>0.102392</c:v>
                </c:pt>
                <c:pt idx="79">
                  <c:v>0.10811599999999999</c:v>
                </c:pt>
                <c:pt idx="80">
                  <c:v>0.113611</c:v>
                </c:pt>
                <c:pt idx="81">
                  <c:v>0.11882499999999999</c:v>
                </c:pt>
                <c:pt idx="82">
                  <c:v>0.12395400000000001</c:v>
                </c:pt>
                <c:pt idx="83">
                  <c:v>0.12879699999999999</c:v>
                </c:pt>
                <c:pt idx="84">
                  <c:v>0.13355300000000001</c:v>
                </c:pt>
                <c:pt idx="85">
                  <c:v>0.14269499999999999</c:v>
                </c:pt>
                <c:pt idx="86">
                  <c:v>0.15137100000000001</c:v>
                </c:pt>
                <c:pt idx="87">
                  <c:v>0.15967499999999998</c:v>
                </c:pt>
                <c:pt idx="88">
                  <c:v>0.16770199999999999</c:v>
                </c:pt>
                <c:pt idx="89">
                  <c:v>0.175347</c:v>
                </c:pt>
                <c:pt idx="90">
                  <c:v>0.18270800000000001</c:v>
                </c:pt>
                <c:pt idx="91">
                  <c:v>0.18988200000000002</c:v>
                </c:pt>
                <c:pt idx="92">
                  <c:v>0.196767</c:v>
                </c:pt>
                <c:pt idx="93">
                  <c:v>0.20346299999999998</c:v>
                </c:pt>
                <c:pt idx="94">
                  <c:v>0.209866</c:v>
                </c:pt>
                <c:pt idx="95">
                  <c:v>0.21607799999999999</c:v>
                </c:pt>
                <c:pt idx="96">
                  <c:v>0.228019</c:v>
                </c:pt>
                <c:pt idx="97">
                  <c:v>0.24195</c:v>
                </c:pt>
                <c:pt idx="98">
                  <c:v>0.25480700000000001</c:v>
                </c:pt>
                <c:pt idx="99">
                  <c:v>0.26668199999999997</c:v>
                </c:pt>
                <c:pt idx="100">
                  <c:v>0.27767399999999998</c:v>
                </c:pt>
                <c:pt idx="101">
                  <c:v>0.28777799999999998</c:v>
                </c:pt>
                <c:pt idx="102">
                  <c:v>0.29719299999999998</c:v>
                </c:pt>
                <c:pt idx="103">
                  <c:v>0.30581600000000003</c:v>
                </c:pt>
                <c:pt idx="104">
                  <c:v>0.313747</c:v>
                </c:pt>
                <c:pt idx="105">
                  <c:v>0.32772699999999999</c:v>
                </c:pt>
                <c:pt idx="106">
                  <c:v>0.33942700000000003</c:v>
                </c:pt>
                <c:pt idx="107">
                  <c:v>0.34914099999999998</c:v>
                </c:pt>
                <c:pt idx="108">
                  <c:v>0.35706699999999997</c:v>
                </c:pt>
                <c:pt idx="109">
                  <c:v>0.36350199999999999</c:v>
                </c:pt>
                <c:pt idx="110">
                  <c:v>0.36854500000000001</c:v>
                </c:pt>
                <c:pt idx="111">
                  <c:v>0.37544810000000001</c:v>
                </c:pt>
                <c:pt idx="112">
                  <c:v>0.37886940000000002</c:v>
                </c:pt>
                <c:pt idx="113">
                  <c:v>0.37980400000000003</c:v>
                </c:pt>
                <c:pt idx="114">
                  <c:v>0.37884859999999998</c:v>
                </c:pt>
                <c:pt idx="115">
                  <c:v>0.37660110000000002</c:v>
                </c:pt>
                <c:pt idx="116">
                  <c:v>0.37335969999999996</c:v>
                </c:pt>
                <c:pt idx="117">
                  <c:v>0.36942350000000002</c:v>
                </c:pt>
                <c:pt idx="118">
                  <c:v>0.36499130000000002</c:v>
                </c:pt>
                <c:pt idx="119">
                  <c:v>0.36036270000000004</c:v>
                </c:pt>
                <c:pt idx="120">
                  <c:v>0.3554369</c:v>
                </c:pt>
                <c:pt idx="121">
                  <c:v>0.35051359999999998</c:v>
                </c:pt>
                <c:pt idx="122">
                  <c:v>0.34047310000000003</c:v>
                </c:pt>
                <c:pt idx="123">
                  <c:v>0.3282313</c:v>
                </c:pt>
                <c:pt idx="124">
                  <c:v>0.31659679999999996</c:v>
                </c:pt>
                <c:pt idx="125">
                  <c:v>0.30566789999999999</c:v>
                </c:pt>
                <c:pt idx="126">
                  <c:v>0.29544319999999996</c:v>
                </c:pt>
                <c:pt idx="127">
                  <c:v>0.28592190000000001</c:v>
                </c:pt>
                <c:pt idx="128">
                  <c:v>0.27720319999999998</c:v>
                </c:pt>
                <c:pt idx="129">
                  <c:v>0.26898679999999997</c:v>
                </c:pt>
                <c:pt idx="130">
                  <c:v>0.2613722</c:v>
                </c:pt>
                <c:pt idx="131">
                  <c:v>0.24764730000000001</c:v>
                </c:pt>
                <c:pt idx="132">
                  <c:v>0.2356269</c:v>
                </c:pt>
                <c:pt idx="133">
                  <c:v>0.2251099</c:v>
                </c:pt>
                <c:pt idx="134">
                  <c:v>0.21569540000000001</c:v>
                </c:pt>
                <c:pt idx="135">
                  <c:v>0.2071829</c:v>
                </c:pt>
                <c:pt idx="136">
                  <c:v>0.199572</c:v>
                </c:pt>
                <c:pt idx="137">
                  <c:v>0.18645390000000001</c:v>
                </c:pt>
                <c:pt idx="138">
                  <c:v>0.17623949999999999</c:v>
                </c:pt>
                <c:pt idx="139">
                  <c:v>0.1665277</c:v>
                </c:pt>
                <c:pt idx="140">
                  <c:v>0.15811790000000001</c:v>
                </c:pt>
                <c:pt idx="141">
                  <c:v>0.1507096</c:v>
                </c:pt>
                <c:pt idx="142">
                  <c:v>0.14410239999999999</c:v>
                </c:pt>
                <c:pt idx="143">
                  <c:v>0.13819617000000001</c:v>
                </c:pt>
                <c:pt idx="144">
                  <c:v>0.13279070000000001</c:v>
                </c:pt>
                <c:pt idx="145">
                  <c:v>0.12788585999999999</c:v>
                </c:pt>
                <c:pt idx="146">
                  <c:v>0.12348154</c:v>
                </c:pt>
                <c:pt idx="147">
                  <c:v>0.11937766</c:v>
                </c:pt>
                <c:pt idx="148">
                  <c:v>0.11207097000000001</c:v>
                </c:pt>
                <c:pt idx="149">
                  <c:v>0.10436416</c:v>
                </c:pt>
                <c:pt idx="150">
                  <c:v>9.7758609999999996E-2</c:v>
                </c:pt>
                <c:pt idx="151">
                  <c:v>9.2103990000000011E-2</c:v>
                </c:pt>
                <c:pt idx="152">
                  <c:v>8.7170079999999997E-2</c:v>
                </c:pt>
                <c:pt idx="153">
                  <c:v>8.2826730000000001E-2</c:v>
                </c:pt>
                <c:pt idx="154">
                  <c:v>7.8963829999999999E-2</c:v>
                </c:pt>
                <c:pt idx="155">
                  <c:v>7.5501280000000004E-2</c:v>
                </c:pt>
                <c:pt idx="156">
                  <c:v>7.2379029999999997E-2</c:v>
                </c:pt>
                <c:pt idx="157">
                  <c:v>6.6965230000000001E-2</c:v>
                </c:pt>
                <c:pt idx="158">
                  <c:v>6.2412139999999998E-2</c:v>
                </c:pt>
                <c:pt idx="159">
                  <c:v>5.8529570000000003E-2</c:v>
                </c:pt>
                <c:pt idx="160">
                  <c:v>5.5167399999999998E-2</c:v>
                </c:pt>
                <c:pt idx="161">
                  <c:v>5.2225550000000003E-2</c:v>
                </c:pt>
                <c:pt idx="162">
                  <c:v>4.9623939999999998E-2</c:v>
                </c:pt>
                <c:pt idx="163">
                  <c:v>4.5241290000000003E-2</c:v>
                </c:pt>
                <c:pt idx="164">
                  <c:v>4.1659190000000006E-2</c:v>
                </c:pt>
                <c:pt idx="165">
                  <c:v>3.8687480000000003E-2</c:v>
                </c:pt>
                <c:pt idx="166">
                  <c:v>3.6166070000000002E-2</c:v>
                </c:pt>
                <c:pt idx="167">
                  <c:v>3.4004880000000001E-2</c:v>
                </c:pt>
                <c:pt idx="168">
                  <c:v>3.2113859999999994E-2</c:v>
                </c:pt>
                <c:pt idx="169">
                  <c:v>3.0462980000000001E-2</c:v>
                </c:pt>
                <c:pt idx="170">
                  <c:v>2.9002209999999997E-2</c:v>
                </c:pt>
                <c:pt idx="171">
                  <c:v>2.7691529999999999E-2</c:v>
                </c:pt>
                <c:pt idx="172">
                  <c:v>2.652092E-2</c:v>
                </c:pt>
                <c:pt idx="173">
                  <c:v>2.5460380000000001E-2</c:v>
                </c:pt>
                <c:pt idx="174">
                  <c:v>2.3609446999999999E-2</c:v>
                </c:pt>
                <c:pt idx="175">
                  <c:v>2.1708504E-2</c:v>
                </c:pt>
                <c:pt idx="176">
                  <c:v>2.0137738999999998E-2</c:v>
                </c:pt>
                <c:pt idx="177">
                  <c:v>1.8827106E-2</c:v>
                </c:pt>
                <c:pt idx="178">
                  <c:v>1.7706573E-2</c:v>
                </c:pt>
                <c:pt idx="179">
                  <c:v>1.6736116999999998E-2</c:v>
                </c:pt>
                <c:pt idx="180">
                  <c:v>1.5895723E-2</c:v>
                </c:pt>
                <c:pt idx="181">
                  <c:v>1.5155379E-2</c:v>
                </c:pt>
                <c:pt idx="182">
                  <c:v>1.4495075999999999E-2</c:v>
                </c:pt>
                <c:pt idx="183">
                  <c:v>1.3384564999999999E-2</c:v>
                </c:pt>
                <c:pt idx="184">
                  <c:v>1.2474151000000001E-2</c:v>
                </c:pt>
                <c:pt idx="185">
                  <c:v>1.1713809E-2</c:v>
                </c:pt>
                <c:pt idx="186">
                  <c:v>1.1063521E-2</c:v>
                </c:pt>
                <c:pt idx="187">
                  <c:v>1.0513275000000001E-2</c:v>
                </c:pt>
                <c:pt idx="188">
                  <c:v>1.0033063E-2</c:v>
                </c:pt>
                <c:pt idx="189">
                  <c:v>9.2507139999999984E-3</c:v>
                </c:pt>
                <c:pt idx="190">
                  <c:v>8.6294389999999992E-3</c:v>
                </c:pt>
                <c:pt idx="191">
                  <c:v>8.1282159999999989E-3</c:v>
                </c:pt>
                <c:pt idx="192">
                  <c:v>7.714032E-3</c:v>
                </c:pt>
                <c:pt idx="193">
                  <c:v>7.3668780000000003E-3</c:v>
                </c:pt>
                <c:pt idx="194">
                  <c:v>7.0727460000000004E-3</c:v>
                </c:pt>
                <c:pt idx="195">
                  <c:v>6.819632E-3</c:v>
                </c:pt>
                <c:pt idx="196">
                  <c:v>6.6005320000000001E-3</c:v>
                </c:pt>
                <c:pt idx="197">
                  <c:v>6.4094449999999997E-3</c:v>
                </c:pt>
                <c:pt idx="198">
                  <c:v>6.2413670000000003E-3</c:v>
                </c:pt>
                <c:pt idx="199">
                  <c:v>6.092297E-3</c:v>
                </c:pt>
                <c:pt idx="200">
                  <c:v>5.8411779999999998E-3</c:v>
                </c:pt>
                <c:pt idx="201">
                  <c:v>5.5930579999999997E-3</c:v>
                </c:pt>
                <c:pt idx="202">
                  <c:v>5.3989607000000002E-3</c:v>
                </c:pt>
                <c:pt idx="203">
                  <c:v>5.2448804000000005E-3</c:v>
                </c:pt>
                <c:pt idx="204">
                  <c:v>5.1198129000000004E-3</c:v>
                </c:pt>
                <c:pt idx="205">
                  <c:v>5.0177553999999997E-3</c:v>
                </c:pt>
                <c:pt idx="206">
                  <c:v>4.9337056999999998E-3</c:v>
                </c:pt>
                <c:pt idx="207">
                  <c:v>4.8636624000000005E-3</c:v>
                </c:pt>
                <c:pt idx="208">
                  <c:v>4.8056243000000002E-3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16536"/>
        <c:axId val="474918104"/>
      </c:scatterChart>
      <c:valAx>
        <c:axId val="4749165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18104"/>
        <c:crosses val="autoZero"/>
        <c:crossBetween val="midCat"/>
        <c:majorUnit val="10"/>
      </c:valAx>
      <c:valAx>
        <c:axId val="474918104"/>
        <c:scaling>
          <c:logBase val="10"/>
          <c:orientation val="minMax"/>
          <c:min val="1.0000000000000002E-3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165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29153445371562"/>
          <c:y val="0.11243575265182111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srim4He_Au!$P$5</c:f>
          <c:strCache>
            <c:ptCount val="1"/>
            <c:pt idx="0">
              <c:v>srim4He_Au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srim4He_Au!$D$20:$D$228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srim4He_Au!$J$20:$J$228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5.0000000000000001E-4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8.9999999999999998E-4</c:v>
                </c:pt>
                <c:pt idx="13">
                  <c:v>8.9999999999999998E-4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1.0999999999999998E-3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1.2999999999999999E-3</c:v>
                </c:pt>
                <c:pt idx="21">
                  <c:v>1.4E-3</c:v>
                </c:pt>
                <c:pt idx="22">
                  <c:v>1.5E-3</c:v>
                </c:pt>
                <c:pt idx="23">
                  <c:v>1.5E-3</c:v>
                </c:pt>
                <c:pt idx="24">
                  <c:v>1.6000000000000001E-3</c:v>
                </c:pt>
                <c:pt idx="25">
                  <c:v>1.7000000000000001E-3</c:v>
                </c:pt>
                <c:pt idx="26">
                  <c:v>1.8E-3</c:v>
                </c:pt>
                <c:pt idx="27">
                  <c:v>1.9E-3</c:v>
                </c:pt>
                <c:pt idx="28">
                  <c:v>2E-3</c:v>
                </c:pt>
                <c:pt idx="29">
                  <c:v>2.1999999999999997E-3</c:v>
                </c:pt>
                <c:pt idx="30">
                  <c:v>2.3E-3</c:v>
                </c:pt>
                <c:pt idx="31">
                  <c:v>2.4000000000000002E-3</c:v>
                </c:pt>
                <c:pt idx="32">
                  <c:v>2.5999999999999999E-3</c:v>
                </c:pt>
                <c:pt idx="33">
                  <c:v>2.8E-3</c:v>
                </c:pt>
                <c:pt idx="34">
                  <c:v>3.0999999999999999E-3</c:v>
                </c:pt>
                <c:pt idx="35">
                  <c:v>3.3E-3</c:v>
                </c:pt>
                <c:pt idx="36">
                  <c:v>3.5999999999999999E-3</c:v>
                </c:pt>
                <c:pt idx="37">
                  <c:v>3.8E-3</c:v>
                </c:pt>
                <c:pt idx="38">
                  <c:v>4.0000000000000001E-3</c:v>
                </c:pt>
                <c:pt idx="39">
                  <c:v>4.3E-3</c:v>
                </c:pt>
                <c:pt idx="40">
                  <c:v>4.4999999999999997E-3</c:v>
                </c:pt>
                <c:pt idx="41">
                  <c:v>4.7000000000000002E-3</c:v>
                </c:pt>
                <c:pt idx="42">
                  <c:v>4.8999999999999998E-3</c:v>
                </c:pt>
                <c:pt idx="43">
                  <c:v>5.1999999999999998E-3</c:v>
                </c:pt>
                <c:pt idx="44">
                  <c:v>5.5999999999999999E-3</c:v>
                </c:pt>
                <c:pt idx="45">
                  <c:v>6.1999999999999998E-3</c:v>
                </c:pt>
                <c:pt idx="46">
                  <c:v>6.7000000000000002E-3</c:v>
                </c:pt>
                <c:pt idx="47">
                  <c:v>7.2999999999999992E-3</c:v>
                </c:pt>
                <c:pt idx="48">
                  <c:v>7.7999999999999996E-3</c:v>
                </c:pt>
                <c:pt idx="49">
                  <c:v>8.3000000000000001E-3</c:v>
                </c:pt>
                <c:pt idx="50">
                  <c:v>8.8999999999999999E-3</c:v>
                </c:pt>
                <c:pt idx="51">
                  <c:v>9.4000000000000004E-3</c:v>
                </c:pt>
                <c:pt idx="52">
                  <c:v>9.9000000000000008E-3</c:v>
                </c:pt>
                <c:pt idx="53">
                  <c:v>1.0999999999999999E-2</c:v>
                </c:pt>
                <c:pt idx="54">
                  <c:v>1.21E-2</c:v>
                </c:pt>
                <c:pt idx="55">
                  <c:v>1.3100000000000001E-2</c:v>
                </c:pt>
                <c:pt idx="56">
                  <c:v>1.4199999999999999E-2</c:v>
                </c:pt>
                <c:pt idx="57">
                  <c:v>1.5299999999999999E-2</c:v>
                </c:pt>
                <c:pt idx="58">
                  <c:v>1.6300000000000002E-2</c:v>
                </c:pt>
                <c:pt idx="59">
                  <c:v>1.8499999999999999E-2</c:v>
                </c:pt>
                <c:pt idx="60">
                  <c:v>2.06E-2</c:v>
                </c:pt>
                <c:pt idx="61">
                  <c:v>2.2700000000000001E-2</c:v>
                </c:pt>
                <c:pt idx="62">
                  <c:v>2.4899999999999999E-2</c:v>
                </c:pt>
                <c:pt idx="63">
                  <c:v>2.7000000000000003E-2</c:v>
                </c:pt>
                <c:pt idx="64">
                  <c:v>2.9199999999999997E-2</c:v>
                </c:pt>
                <c:pt idx="65">
                  <c:v>3.1399999999999997E-2</c:v>
                </c:pt>
                <c:pt idx="66">
                  <c:v>3.3500000000000002E-2</c:v>
                </c:pt>
                <c:pt idx="67">
                  <c:v>3.5699999999999996E-2</c:v>
                </c:pt>
                <c:pt idx="68">
                  <c:v>3.7900000000000003E-2</c:v>
                </c:pt>
                <c:pt idx="69">
                  <c:v>4.0100000000000004E-2</c:v>
                </c:pt>
                <c:pt idx="70">
                  <c:v>4.4499999999999998E-2</c:v>
                </c:pt>
                <c:pt idx="71">
                  <c:v>5.0099999999999999E-2</c:v>
                </c:pt>
                <c:pt idx="72">
                  <c:v>5.5600000000000004E-2</c:v>
                </c:pt>
                <c:pt idx="73">
                  <c:v>6.1199999999999997E-2</c:v>
                </c:pt>
                <c:pt idx="74">
                  <c:v>6.6700000000000009E-2</c:v>
                </c:pt>
                <c:pt idx="75">
                  <c:v>7.2300000000000003E-2</c:v>
                </c:pt>
                <c:pt idx="76">
                  <c:v>7.7899999999999997E-2</c:v>
                </c:pt>
                <c:pt idx="77">
                  <c:v>8.3499999999999991E-2</c:v>
                </c:pt>
                <c:pt idx="78">
                  <c:v>8.9099999999999999E-2</c:v>
                </c:pt>
                <c:pt idx="79">
                  <c:v>0.1002</c:v>
                </c:pt>
                <c:pt idx="80">
                  <c:v>0.1113</c:v>
                </c:pt>
                <c:pt idx="81">
                  <c:v>0.12239999999999999</c:v>
                </c:pt>
                <c:pt idx="82">
                  <c:v>0.13340000000000002</c:v>
                </c:pt>
                <c:pt idx="83">
                  <c:v>0.14430000000000001</c:v>
                </c:pt>
                <c:pt idx="84">
                  <c:v>0.15509999999999999</c:v>
                </c:pt>
                <c:pt idx="85">
                  <c:v>0.17649999999999999</c:v>
                </c:pt>
                <c:pt idx="86">
                  <c:v>0.1976</c:v>
                </c:pt>
                <c:pt idx="87">
                  <c:v>0.21829999999999999</c:v>
                </c:pt>
                <c:pt idx="88">
                  <c:v>0.23860000000000001</c:v>
                </c:pt>
                <c:pt idx="89">
                  <c:v>0.2586</c:v>
                </c:pt>
                <c:pt idx="90">
                  <c:v>0.2782</c:v>
                </c:pt>
                <c:pt idx="91">
                  <c:v>0.29749999999999999</c:v>
                </c:pt>
                <c:pt idx="92">
                  <c:v>0.31640000000000001</c:v>
                </c:pt>
                <c:pt idx="93">
                  <c:v>0.33510000000000001</c:v>
                </c:pt>
                <c:pt idx="94">
                  <c:v>0.35339999999999999</c:v>
                </c:pt>
                <c:pt idx="95">
                  <c:v>0.3715</c:v>
                </c:pt>
                <c:pt idx="96">
                  <c:v>0.40689999999999998</c:v>
                </c:pt>
                <c:pt idx="97">
                  <c:v>0.44969999999999999</c:v>
                </c:pt>
                <c:pt idx="98">
                  <c:v>0.49119999999999997</c:v>
                </c:pt>
                <c:pt idx="99">
                  <c:v>0.53150000000000008</c:v>
                </c:pt>
                <c:pt idx="100">
                  <c:v>0.57079999999999997</c:v>
                </c:pt>
                <c:pt idx="101">
                  <c:v>0.60909999999999997</c:v>
                </c:pt>
                <c:pt idx="102">
                  <c:v>0.64660000000000006</c:v>
                </c:pt>
                <c:pt idx="103" formatCode="0.00">
                  <c:v>0.68340000000000001</c:v>
                </c:pt>
                <c:pt idx="104" formatCode="0.00">
                  <c:v>0.71950000000000003</c:v>
                </c:pt>
                <c:pt idx="105" formatCode="0.00">
                  <c:v>0.79010000000000002</c:v>
                </c:pt>
                <c:pt idx="106" formatCode="0.00">
                  <c:v>0.8589</c:v>
                </c:pt>
                <c:pt idx="107" formatCode="0.00">
                  <c:v>0.92639999999999989</c:v>
                </c:pt>
                <c:pt idx="108" formatCode="0.00">
                  <c:v>0.99269999999999992</c:v>
                </c:pt>
                <c:pt idx="109" formatCode="0.00">
                  <c:v>1.06</c:v>
                </c:pt>
                <c:pt idx="110" formatCode="0.00">
                  <c:v>1.1200000000000001</c:v>
                </c:pt>
                <c:pt idx="111" formatCode="0.00">
                  <c:v>1.25</c:v>
                </c:pt>
                <c:pt idx="112" formatCode="0.00">
                  <c:v>1.38</c:v>
                </c:pt>
                <c:pt idx="113" formatCode="0.00">
                  <c:v>1.51</c:v>
                </c:pt>
                <c:pt idx="114" formatCode="0.00">
                  <c:v>1.64</c:v>
                </c:pt>
                <c:pt idx="115" formatCode="0.00">
                  <c:v>1.77</c:v>
                </c:pt>
                <c:pt idx="116" formatCode="0.00">
                  <c:v>1.9</c:v>
                </c:pt>
                <c:pt idx="117" formatCode="0.00">
                  <c:v>2.0299999999999998</c:v>
                </c:pt>
                <c:pt idx="118" formatCode="0.00">
                  <c:v>2.17</c:v>
                </c:pt>
                <c:pt idx="119" formatCode="0.00">
                  <c:v>2.2999999999999998</c:v>
                </c:pt>
                <c:pt idx="120" formatCode="0.00">
                  <c:v>2.44</c:v>
                </c:pt>
                <c:pt idx="121" formatCode="0.00">
                  <c:v>2.59</c:v>
                </c:pt>
                <c:pt idx="122" formatCode="0.00">
                  <c:v>2.88</c:v>
                </c:pt>
                <c:pt idx="123" formatCode="0.00">
                  <c:v>3.25</c:v>
                </c:pt>
                <c:pt idx="124" formatCode="0.00">
                  <c:v>3.64</c:v>
                </c:pt>
                <c:pt idx="125" formatCode="0.00">
                  <c:v>4.05</c:v>
                </c:pt>
                <c:pt idx="126" formatCode="0.00">
                  <c:v>4.47</c:v>
                </c:pt>
                <c:pt idx="127" formatCode="0.00">
                  <c:v>4.9000000000000004</c:v>
                </c:pt>
                <c:pt idx="128" formatCode="0.00">
                  <c:v>5.35</c:v>
                </c:pt>
                <c:pt idx="129" formatCode="0.00">
                  <c:v>5.82</c:v>
                </c:pt>
                <c:pt idx="130" formatCode="0.00">
                  <c:v>6.29</c:v>
                </c:pt>
                <c:pt idx="131" formatCode="0.00">
                  <c:v>7.29</c:v>
                </c:pt>
                <c:pt idx="132" formatCode="0.00">
                  <c:v>8.34</c:v>
                </c:pt>
                <c:pt idx="133" formatCode="0.00">
                  <c:v>9.4499999999999993</c:v>
                </c:pt>
                <c:pt idx="134" formatCode="0.00">
                  <c:v>10.61</c:v>
                </c:pt>
                <c:pt idx="135" formatCode="0.00">
                  <c:v>11.81</c:v>
                </c:pt>
                <c:pt idx="136" formatCode="0.00">
                  <c:v>13.07</c:v>
                </c:pt>
                <c:pt idx="137" formatCode="0.00">
                  <c:v>15.71</c:v>
                </c:pt>
                <c:pt idx="138" formatCode="0.00">
                  <c:v>18.53</c:v>
                </c:pt>
                <c:pt idx="139" formatCode="0.00">
                  <c:v>21.51</c:v>
                </c:pt>
                <c:pt idx="140" formatCode="0.00">
                  <c:v>24.67</c:v>
                </c:pt>
                <c:pt idx="141" formatCode="0.00">
                  <c:v>27.98</c:v>
                </c:pt>
                <c:pt idx="142" formatCode="0.00">
                  <c:v>31.45</c:v>
                </c:pt>
                <c:pt idx="143" formatCode="0.00">
                  <c:v>35.08</c:v>
                </c:pt>
                <c:pt idx="144" formatCode="0.00">
                  <c:v>38.86</c:v>
                </c:pt>
                <c:pt idx="145" formatCode="0.00">
                  <c:v>42.79</c:v>
                </c:pt>
                <c:pt idx="146" formatCode="0.00">
                  <c:v>46.87</c:v>
                </c:pt>
                <c:pt idx="147" formatCode="0.00">
                  <c:v>51.09</c:v>
                </c:pt>
                <c:pt idx="148" formatCode="0.00">
                  <c:v>59.96</c:v>
                </c:pt>
                <c:pt idx="149" formatCode="0.00">
                  <c:v>71.819999999999993</c:v>
                </c:pt>
                <c:pt idx="150" formatCode="0.00">
                  <c:v>84.52</c:v>
                </c:pt>
                <c:pt idx="151" formatCode="0.00">
                  <c:v>98.05</c:v>
                </c:pt>
                <c:pt idx="152" formatCode="0.00">
                  <c:v>112.37</c:v>
                </c:pt>
                <c:pt idx="153" formatCode="0.00">
                  <c:v>127.48</c:v>
                </c:pt>
                <c:pt idx="154" formatCode="0.00">
                  <c:v>143.36000000000001</c:v>
                </c:pt>
                <c:pt idx="155" formatCode="0.00">
                  <c:v>159.99</c:v>
                </c:pt>
                <c:pt idx="156" formatCode="0.00">
                  <c:v>177.36</c:v>
                </c:pt>
                <c:pt idx="157" formatCode="0.00">
                  <c:v>214.27</c:v>
                </c:pt>
                <c:pt idx="158" formatCode="0.00">
                  <c:v>254.03</c:v>
                </c:pt>
                <c:pt idx="159" formatCode="0.00">
                  <c:v>296.57</c:v>
                </c:pt>
                <c:pt idx="160" formatCode="0.00">
                  <c:v>341.82</c:v>
                </c:pt>
                <c:pt idx="161" formatCode="0.00">
                  <c:v>389.72</c:v>
                </c:pt>
                <c:pt idx="162" formatCode="0.00">
                  <c:v>440.24</c:v>
                </c:pt>
                <c:pt idx="163" formatCode="0.00">
                  <c:v>548.83000000000004</c:v>
                </c:pt>
                <c:pt idx="164" formatCode="0.00">
                  <c:v>667.37</c:v>
                </c:pt>
                <c:pt idx="165" formatCode="0.00">
                  <c:v>795.57</c:v>
                </c:pt>
                <c:pt idx="166" formatCode="0.00">
                  <c:v>933.18</c:v>
                </c:pt>
                <c:pt idx="167" formatCode="0.00">
                  <c:v>1080</c:v>
                </c:pt>
                <c:pt idx="168" formatCode="0.00">
                  <c:v>1240</c:v>
                </c:pt>
                <c:pt idx="169" formatCode="0.00">
                  <c:v>1400</c:v>
                </c:pt>
                <c:pt idx="170" formatCode="0.00">
                  <c:v>1570</c:v>
                </c:pt>
                <c:pt idx="171" formatCode="0.00">
                  <c:v>1760</c:v>
                </c:pt>
                <c:pt idx="172" formatCode="0.00">
                  <c:v>1950</c:v>
                </c:pt>
                <c:pt idx="173" formatCode="0.00">
                  <c:v>2140</c:v>
                </c:pt>
                <c:pt idx="174" formatCode="0.00">
                  <c:v>2560</c:v>
                </c:pt>
                <c:pt idx="175" formatCode="0.00">
                  <c:v>3130</c:v>
                </c:pt>
                <c:pt idx="176" formatCode="0.00">
                  <c:v>3750</c:v>
                </c:pt>
                <c:pt idx="177" formatCode="0.00">
                  <c:v>4410</c:v>
                </c:pt>
                <c:pt idx="178" formatCode="0.00">
                  <c:v>5120</c:v>
                </c:pt>
                <c:pt idx="179" formatCode="0.00">
                  <c:v>5860</c:v>
                </c:pt>
                <c:pt idx="180" formatCode="0.00">
                  <c:v>6650</c:v>
                </c:pt>
                <c:pt idx="181" formatCode="0.00">
                  <c:v>7480</c:v>
                </c:pt>
                <c:pt idx="182" formatCode="0.0">
                  <c:v>8350</c:v>
                </c:pt>
                <c:pt idx="183" formatCode="0.0">
                  <c:v>10200</c:v>
                </c:pt>
                <c:pt idx="184" formatCode="0.0">
                  <c:v>12200</c:v>
                </c:pt>
                <c:pt idx="185" formatCode="0.0">
                  <c:v>14330</c:v>
                </c:pt>
                <c:pt idx="186" formatCode="0.0">
                  <c:v>16600</c:v>
                </c:pt>
                <c:pt idx="187" formatCode="0.0">
                  <c:v>18990</c:v>
                </c:pt>
                <c:pt idx="188" formatCode="0.0">
                  <c:v>21500</c:v>
                </c:pt>
                <c:pt idx="189" formatCode="0.0">
                  <c:v>26850</c:v>
                </c:pt>
                <c:pt idx="190" formatCode="0.0">
                  <c:v>32630.000000000004</c:v>
                </c:pt>
                <c:pt idx="191" formatCode="0.0">
                  <c:v>38790</c:v>
                </c:pt>
                <c:pt idx="192" formatCode="0.0">
                  <c:v>45300</c:v>
                </c:pt>
                <c:pt idx="193" formatCode="0.0">
                  <c:v>52150</c:v>
                </c:pt>
                <c:pt idx="194" formatCode="0.0">
                  <c:v>59300</c:v>
                </c:pt>
                <c:pt idx="195" formatCode="0.0">
                  <c:v>66730</c:v>
                </c:pt>
                <c:pt idx="196" formatCode="0.0">
                  <c:v>74420</c:v>
                </c:pt>
                <c:pt idx="197" formatCode="0.0">
                  <c:v>82350</c:v>
                </c:pt>
                <c:pt idx="198" formatCode="0.0">
                  <c:v>90510</c:v>
                </c:pt>
                <c:pt idx="199" formatCode="0.0">
                  <c:v>98890</c:v>
                </c:pt>
                <c:pt idx="200" formatCode="0.0">
                  <c:v>116200</c:v>
                </c:pt>
                <c:pt idx="201" formatCode="0.0">
                  <c:v>138780</c:v>
                </c:pt>
                <c:pt idx="202" formatCode="0.0">
                  <c:v>162280</c:v>
                </c:pt>
                <c:pt idx="203" formatCode="0.0">
                  <c:v>186540</c:v>
                </c:pt>
                <c:pt idx="204" formatCode="0.0">
                  <c:v>211460</c:v>
                </c:pt>
                <c:pt idx="205" formatCode="0.0">
                  <c:v>236930</c:v>
                </c:pt>
                <c:pt idx="206" formatCode="0.0">
                  <c:v>262890</c:v>
                </c:pt>
                <c:pt idx="207" formatCode="0.0">
                  <c:v>289260</c:v>
                </c:pt>
                <c:pt idx="208" formatCode="0.0">
                  <c:v>315980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srim4He_Au!$D$20:$D$228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srim4He_Au!$M$20:$M$228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1.9E-3</c:v>
                </c:pt>
                <c:pt idx="7">
                  <c:v>2E-3</c:v>
                </c:pt>
                <c:pt idx="8">
                  <c:v>2.1000000000000003E-3</c:v>
                </c:pt>
                <c:pt idx="9">
                  <c:v>2.1999999999999997E-3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2.5999999999999999E-3</c:v>
                </c:pt>
                <c:pt idx="13">
                  <c:v>2.7000000000000001E-3</c:v>
                </c:pt>
                <c:pt idx="14">
                  <c:v>2.7000000000000001E-3</c:v>
                </c:pt>
                <c:pt idx="15">
                  <c:v>2.8E-3</c:v>
                </c:pt>
                <c:pt idx="16">
                  <c:v>2.9000000000000002E-3</c:v>
                </c:pt>
                <c:pt idx="17">
                  <c:v>3.0000000000000001E-3</c:v>
                </c:pt>
                <c:pt idx="18">
                  <c:v>3.2000000000000002E-3</c:v>
                </c:pt>
                <c:pt idx="19">
                  <c:v>3.4000000000000002E-3</c:v>
                </c:pt>
                <c:pt idx="20">
                  <c:v>3.5999999999999999E-3</c:v>
                </c:pt>
                <c:pt idx="21">
                  <c:v>3.8E-3</c:v>
                </c:pt>
                <c:pt idx="22">
                  <c:v>4.0000000000000001E-3</c:v>
                </c:pt>
                <c:pt idx="23">
                  <c:v>4.1000000000000003E-3</c:v>
                </c:pt>
                <c:pt idx="24">
                  <c:v>4.3E-3</c:v>
                </c:pt>
                <c:pt idx="25">
                  <c:v>4.4999999999999997E-3</c:v>
                </c:pt>
                <c:pt idx="26">
                  <c:v>4.5999999999999999E-3</c:v>
                </c:pt>
                <c:pt idx="27">
                  <c:v>4.8999999999999998E-3</c:v>
                </c:pt>
                <c:pt idx="28">
                  <c:v>5.1999999999999998E-3</c:v>
                </c:pt>
                <c:pt idx="29">
                  <c:v>5.4999999999999997E-3</c:v>
                </c:pt>
                <c:pt idx="30">
                  <c:v>5.8000000000000005E-3</c:v>
                </c:pt>
                <c:pt idx="31">
                  <c:v>6.0999999999999995E-3</c:v>
                </c:pt>
                <c:pt idx="32">
                  <c:v>6.3E-3</c:v>
                </c:pt>
                <c:pt idx="33">
                  <c:v>6.8000000000000005E-3</c:v>
                </c:pt>
                <c:pt idx="34">
                  <c:v>7.2999999999999992E-3</c:v>
                </c:pt>
                <c:pt idx="35">
                  <c:v>7.7999999999999996E-3</c:v>
                </c:pt>
                <c:pt idx="36">
                  <c:v>8.2000000000000007E-3</c:v>
                </c:pt>
                <c:pt idx="37">
                  <c:v>8.6999999999999994E-3</c:v>
                </c:pt>
                <c:pt idx="38">
                  <c:v>9.1000000000000004E-3</c:v>
                </c:pt>
                <c:pt idx="39">
                  <c:v>9.4999999999999998E-3</c:v>
                </c:pt>
                <c:pt idx="40">
                  <c:v>9.9000000000000008E-3</c:v>
                </c:pt>
                <c:pt idx="41">
                  <c:v>1.03E-2</c:v>
                </c:pt>
                <c:pt idx="42">
                  <c:v>1.0699999999999999E-2</c:v>
                </c:pt>
                <c:pt idx="43">
                  <c:v>1.11E-2</c:v>
                </c:pt>
                <c:pt idx="44">
                  <c:v>1.1899999999999999E-2</c:v>
                </c:pt>
                <c:pt idx="45">
                  <c:v>1.2800000000000001E-2</c:v>
                </c:pt>
                <c:pt idx="46">
                  <c:v>1.37E-2</c:v>
                </c:pt>
                <c:pt idx="47">
                  <c:v>1.4499999999999999E-2</c:v>
                </c:pt>
                <c:pt idx="48">
                  <c:v>1.5299999999999999E-2</c:v>
                </c:pt>
                <c:pt idx="49">
                  <c:v>1.61E-2</c:v>
                </c:pt>
                <c:pt idx="50">
                  <c:v>1.6900000000000002E-2</c:v>
                </c:pt>
                <c:pt idx="51">
                  <c:v>1.77E-2</c:v>
                </c:pt>
                <c:pt idx="52">
                  <c:v>1.8499999999999999E-2</c:v>
                </c:pt>
                <c:pt idx="53">
                  <c:v>1.9900000000000001E-2</c:v>
                </c:pt>
                <c:pt idx="54">
                  <c:v>2.1299999999999999E-2</c:v>
                </c:pt>
                <c:pt idx="55">
                  <c:v>2.2700000000000001E-2</c:v>
                </c:pt>
                <c:pt idx="56">
                  <c:v>2.41E-2</c:v>
                </c:pt>
                <c:pt idx="57">
                  <c:v>2.5399999999999999E-2</c:v>
                </c:pt>
                <c:pt idx="58">
                  <c:v>2.6700000000000002E-2</c:v>
                </c:pt>
                <c:pt idx="59">
                  <c:v>2.9099999999999997E-2</c:v>
                </c:pt>
                <c:pt idx="60">
                  <c:v>3.15E-2</c:v>
                </c:pt>
                <c:pt idx="61">
                  <c:v>3.3800000000000004E-2</c:v>
                </c:pt>
                <c:pt idx="62">
                  <c:v>3.61E-2</c:v>
                </c:pt>
                <c:pt idx="63">
                  <c:v>3.8199999999999998E-2</c:v>
                </c:pt>
                <c:pt idx="64">
                  <c:v>4.0300000000000002E-2</c:v>
                </c:pt>
                <c:pt idx="65">
                  <c:v>4.24E-2</c:v>
                </c:pt>
                <c:pt idx="66">
                  <c:v>4.4400000000000002E-2</c:v>
                </c:pt>
                <c:pt idx="67">
                  <c:v>4.6300000000000001E-2</c:v>
                </c:pt>
                <c:pt idx="68">
                  <c:v>4.82E-2</c:v>
                </c:pt>
                <c:pt idx="69">
                  <c:v>5.0099999999999999E-2</c:v>
                </c:pt>
                <c:pt idx="70">
                  <c:v>5.3600000000000002E-2</c:v>
                </c:pt>
                <c:pt idx="71">
                  <c:v>5.7899999999999993E-2</c:v>
                </c:pt>
                <c:pt idx="72">
                  <c:v>6.2E-2</c:v>
                </c:pt>
                <c:pt idx="73">
                  <c:v>6.59E-2</c:v>
                </c:pt>
                <c:pt idx="74">
                  <c:v>6.9699999999999998E-2</c:v>
                </c:pt>
                <c:pt idx="75">
                  <c:v>7.3300000000000004E-2</c:v>
                </c:pt>
                <c:pt idx="76">
                  <c:v>7.6800000000000007E-2</c:v>
                </c:pt>
                <c:pt idx="77">
                  <c:v>8.0200000000000007E-2</c:v>
                </c:pt>
                <c:pt idx="78">
                  <c:v>8.3400000000000002E-2</c:v>
                </c:pt>
                <c:pt idx="79">
                  <c:v>8.9599999999999999E-2</c:v>
                </c:pt>
                <c:pt idx="80">
                  <c:v>9.5299999999999996E-2</c:v>
                </c:pt>
                <c:pt idx="81">
                  <c:v>0.1008</c:v>
                </c:pt>
                <c:pt idx="82">
                  <c:v>0.10600000000000001</c:v>
                </c:pt>
                <c:pt idx="83">
                  <c:v>0.11080000000000001</c:v>
                </c:pt>
                <c:pt idx="84">
                  <c:v>0.11550000000000001</c:v>
                </c:pt>
                <c:pt idx="85">
                  <c:v>0.124</c:v>
                </c:pt>
                <c:pt idx="86">
                  <c:v>0.1318</c:v>
                </c:pt>
                <c:pt idx="87">
                  <c:v>0.1389</c:v>
                </c:pt>
                <c:pt idx="88">
                  <c:v>0.14550000000000002</c:v>
                </c:pt>
                <c:pt idx="89">
                  <c:v>0.1515</c:v>
                </c:pt>
                <c:pt idx="90">
                  <c:v>0.15709999999999999</c:v>
                </c:pt>
                <c:pt idx="91">
                  <c:v>0.16240000000000002</c:v>
                </c:pt>
                <c:pt idx="92">
                  <c:v>0.1673</c:v>
                </c:pt>
                <c:pt idx="93">
                  <c:v>0.17180000000000001</c:v>
                </c:pt>
                <c:pt idx="94">
                  <c:v>0.17609999999999998</c:v>
                </c:pt>
                <c:pt idx="95">
                  <c:v>0.1802</c:v>
                </c:pt>
                <c:pt idx="96">
                  <c:v>0.18770000000000001</c:v>
                </c:pt>
                <c:pt idx="97">
                  <c:v>0.19600000000000001</c:v>
                </c:pt>
                <c:pt idx="98">
                  <c:v>0.20329999999999998</c:v>
                </c:pt>
                <c:pt idx="99">
                  <c:v>0.21000000000000002</c:v>
                </c:pt>
                <c:pt idx="100">
                  <c:v>0.21600000000000003</c:v>
                </c:pt>
                <c:pt idx="101">
                  <c:v>0.22139999999999999</c:v>
                </c:pt>
                <c:pt idx="102">
                  <c:v>0.22650000000000001</c:v>
                </c:pt>
                <c:pt idx="103">
                  <c:v>0.2311</c:v>
                </c:pt>
                <c:pt idx="104">
                  <c:v>0.2354</c:v>
                </c:pt>
                <c:pt idx="105">
                  <c:v>0.24340000000000001</c:v>
                </c:pt>
                <c:pt idx="106">
                  <c:v>0.25040000000000001</c:v>
                </c:pt>
                <c:pt idx="107">
                  <c:v>0.25680000000000003</c:v>
                </c:pt>
                <c:pt idx="108">
                  <c:v>0.2626</c:v>
                </c:pt>
                <c:pt idx="109">
                  <c:v>0.26800000000000002</c:v>
                </c:pt>
                <c:pt idx="110">
                  <c:v>0.27300000000000002</c:v>
                </c:pt>
                <c:pt idx="111">
                  <c:v>0.28239999999999998</c:v>
                </c:pt>
                <c:pt idx="112">
                  <c:v>0.29100000000000004</c:v>
                </c:pt>
                <c:pt idx="113">
                  <c:v>0.2989</c:v>
                </c:pt>
                <c:pt idx="114">
                  <c:v>0.30640000000000001</c:v>
                </c:pt>
                <c:pt idx="115">
                  <c:v>0.3135</c:v>
                </c:pt>
                <c:pt idx="116">
                  <c:v>0.32040000000000002</c:v>
                </c:pt>
                <c:pt idx="117">
                  <c:v>0.32700000000000001</c:v>
                </c:pt>
                <c:pt idx="118">
                  <c:v>0.33350000000000002</c:v>
                </c:pt>
                <c:pt idx="119">
                  <c:v>0.33989999999999998</c:v>
                </c:pt>
                <c:pt idx="120">
                  <c:v>0.34609999999999996</c:v>
                </c:pt>
                <c:pt idx="121">
                  <c:v>0.3523</c:v>
                </c:pt>
                <c:pt idx="122">
                  <c:v>0.36570000000000003</c:v>
                </c:pt>
                <c:pt idx="123">
                  <c:v>0.38300000000000001</c:v>
                </c:pt>
                <c:pt idx="124">
                  <c:v>0.40029999999999999</c:v>
                </c:pt>
                <c:pt idx="125">
                  <c:v>0.41769999999999996</c:v>
                </c:pt>
                <c:pt idx="126">
                  <c:v>0.43540000000000001</c:v>
                </c:pt>
                <c:pt idx="127">
                  <c:v>0.45339999999999997</c:v>
                </c:pt>
                <c:pt idx="128">
                  <c:v>0.47160000000000002</c:v>
                </c:pt>
                <c:pt idx="129">
                  <c:v>0.49009999999999998</c:v>
                </c:pt>
                <c:pt idx="130">
                  <c:v>0.50900000000000001</c:v>
                </c:pt>
                <c:pt idx="131">
                  <c:v>0.55630000000000002</c:v>
                </c:pt>
                <c:pt idx="132">
                  <c:v>0.60450000000000004</c:v>
                </c:pt>
                <c:pt idx="133">
                  <c:v>0.65369999999999995</c:v>
                </c:pt>
                <c:pt idx="134">
                  <c:v>0.70379999999999998</c:v>
                </c:pt>
                <c:pt idx="135">
                  <c:v>0.75490000000000002</c:v>
                </c:pt>
                <c:pt idx="136">
                  <c:v>0.80679999999999996</c:v>
                </c:pt>
                <c:pt idx="137">
                  <c:v>0.94969999999999999</c:v>
                </c:pt>
                <c:pt idx="138">
                  <c:v>1.0900000000000001</c:v>
                </c:pt>
                <c:pt idx="139">
                  <c:v>1.23</c:v>
                </c:pt>
                <c:pt idx="140">
                  <c:v>1.37</c:v>
                </c:pt>
                <c:pt idx="141">
                  <c:v>1.52</c:v>
                </c:pt>
                <c:pt idx="142">
                  <c:v>1.66</c:v>
                </c:pt>
                <c:pt idx="143">
                  <c:v>1.81</c:v>
                </c:pt>
                <c:pt idx="144">
                  <c:v>1.96</c:v>
                </c:pt>
                <c:pt idx="145">
                  <c:v>2.11</c:v>
                </c:pt>
                <c:pt idx="146">
                  <c:v>2.27</c:v>
                </c:pt>
                <c:pt idx="147">
                  <c:v>2.42</c:v>
                </c:pt>
                <c:pt idx="148">
                  <c:v>2.88</c:v>
                </c:pt>
                <c:pt idx="149">
                  <c:v>3.51</c:v>
                </c:pt>
                <c:pt idx="150">
                  <c:v>4.13</c:v>
                </c:pt>
                <c:pt idx="151">
                  <c:v>4.75</c:v>
                </c:pt>
                <c:pt idx="152" formatCode="0.00">
                  <c:v>5.36</c:v>
                </c:pt>
                <c:pt idx="153" formatCode="0.00">
                  <c:v>5.98</c:v>
                </c:pt>
                <c:pt idx="154" formatCode="0.00">
                  <c:v>6.61</c:v>
                </c:pt>
                <c:pt idx="155" formatCode="0.00">
                  <c:v>7.24</c:v>
                </c:pt>
                <c:pt idx="156" formatCode="0.00">
                  <c:v>7.88</c:v>
                </c:pt>
                <c:pt idx="157" formatCode="0.00">
                  <c:v>9.89</c:v>
                </c:pt>
                <c:pt idx="158" formatCode="0.00">
                  <c:v>11.83</c:v>
                </c:pt>
                <c:pt idx="159" formatCode="0.00">
                  <c:v>13.74</c:v>
                </c:pt>
                <c:pt idx="160" formatCode="0.00">
                  <c:v>15.65</c:v>
                </c:pt>
                <c:pt idx="161" formatCode="0.00">
                  <c:v>17.57</c:v>
                </c:pt>
                <c:pt idx="162" formatCode="0.00">
                  <c:v>19.510000000000002</c:v>
                </c:pt>
                <c:pt idx="163" formatCode="0.00">
                  <c:v>25.81</c:v>
                </c:pt>
                <c:pt idx="164" formatCode="0.00">
                  <c:v>31.81</c:v>
                </c:pt>
                <c:pt idx="165" formatCode="0.00">
                  <c:v>37.700000000000003</c:v>
                </c:pt>
                <c:pt idx="166" formatCode="0.00">
                  <c:v>43.58</c:v>
                </c:pt>
                <c:pt idx="167" formatCode="0.00">
                  <c:v>49.51</c:v>
                </c:pt>
                <c:pt idx="168" formatCode="0.00">
                  <c:v>55.5</c:v>
                </c:pt>
                <c:pt idx="169" formatCode="0.00">
                  <c:v>61.58</c:v>
                </c:pt>
                <c:pt idx="170" formatCode="0.00">
                  <c:v>67.739999999999995</c:v>
                </c:pt>
                <c:pt idx="171" formatCode="0.00">
                  <c:v>74.010000000000005</c:v>
                </c:pt>
                <c:pt idx="172" formatCode="0.00">
                  <c:v>80.37</c:v>
                </c:pt>
                <c:pt idx="173" formatCode="0.00">
                  <c:v>86.83</c:v>
                </c:pt>
                <c:pt idx="174" formatCode="0.00">
                  <c:v>108.42</c:v>
                </c:pt>
                <c:pt idx="175" formatCode="0.00">
                  <c:v>138.91999999999999</c:v>
                </c:pt>
                <c:pt idx="176" formatCode="0.00">
                  <c:v>168.07</c:v>
                </c:pt>
                <c:pt idx="177" formatCode="0.00">
                  <c:v>196.69</c:v>
                </c:pt>
                <c:pt idx="178" formatCode="0.00">
                  <c:v>225.16</c:v>
                </c:pt>
                <c:pt idx="179" formatCode="0.00">
                  <c:v>253.69</c:v>
                </c:pt>
                <c:pt idx="180" formatCode="0.00">
                  <c:v>282.37</c:v>
                </c:pt>
                <c:pt idx="181" formatCode="0.00">
                  <c:v>311.27999999999997</c:v>
                </c:pt>
                <c:pt idx="182" formatCode="0.00">
                  <c:v>340.45</c:v>
                </c:pt>
                <c:pt idx="183" formatCode="0.00">
                  <c:v>439.95</c:v>
                </c:pt>
                <c:pt idx="184" formatCode="0.00">
                  <c:v>533.63</c:v>
                </c:pt>
                <c:pt idx="185" formatCode="0.00">
                  <c:v>624.53</c:v>
                </c:pt>
                <c:pt idx="186" formatCode="0.00">
                  <c:v>714.01</c:v>
                </c:pt>
                <c:pt idx="187" formatCode="0.00">
                  <c:v>802.79</c:v>
                </c:pt>
                <c:pt idx="188" formatCode="0.00">
                  <c:v>891.23</c:v>
                </c:pt>
                <c:pt idx="189" formatCode="0.0">
                  <c:v>1190</c:v>
                </c:pt>
                <c:pt idx="190" formatCode="0.0">
                  <c:v>1470</c:v>
                </c:pt>
                <c:pt idx="191" formatCode="0.0">
                  <c:v>1740</c:v>
                </c:pt>
                <c:pt idx="192" formatCode="0.0">
                  <c:v>1990</c:v>
                </c:pt>
                <c:pt idx="193" formatCode="0.0">
                  <c:v>2240</c:v>
                </c:pt>
                <c:pt idx="194" formatCode="0.0">
                  <c:v>2490</c:v>
                </c:pt>
                <c:pt idx="195" formatCode="0.0">
                  <c:v>2730</c:v>
                </c:pt>
                <c:pt idx="196" formatCode="0.0">
                  <c:v>2970</c:v>
                </c:pt>
                <c:pt idx="197" formatCode="0.0">
                  <c:v>3210</c:v>
                </c:pt>
                <c:pt idx="198" formatCode="0.0">
                  <c:v>3450</c:v>
                </c:pt>
                <c:pt idx="199" formatCode="0.0">
                  <c:v>3680</c:v>
                </c:pt>
                <c:pt idx="200" formatCode="0.0">
                  <c:v>4480</c:v>
                </c:pt>
                <c:pt idx="201" formatCode="0.0">
                  <c:v>5580</c:v>
                </c:pt>
                <c:pt idx="202" formatCode="0.0">
                  <c:v>6560</c:v>
                </c:pt>
                <c:pt idx="203" formatCode="0.0">
                  <c:v>7480</c:v>
                </c:pt>
                <c:pt idx="204" formatCode="0.0">
                  <c:v>8340</c:v>
                </c:pt>
                <c:pt idx="205" formatCode="0.0">
                  <c:v>9160</c:v>
                </c:pt>
                <c:pt idx="206" formatCode="0.0">
                  <c:v>9940</c:v>
                </c:pt>
                <c:pt idx="207" formatCode="0.0">
                  <c:v>10690</c:v>
                </c:pt>
                <c:pt idx="208" formatCode="0.0">
                  <c:v>11410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srim4He_Au!$D$20:$D$228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srim4He_Au!$P$20:$P$228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2.1000000000000003E-3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3.2000000000000002E-3</c:v>
                </c:pt>
                <c:pt idx="26">
                  <c:v>3.3E-3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4.4999999999999997E-3</c:v>
                </c:pt>
                <c:pt idx="33">
                  <c:v>4.8999999999999998E-3</c:v>
                </c:pt>
                <c:pt idx="34">
                  <c:v>5.3E-3</c:v>
                </c:pt>
                <c:pt idx="35">
                  <c:v>5.5999999999999999E-3</c:v>
                </c:pt>
                <c:pt idx="36">
                  <c:v>5.8999999999999999E-3</c:v>
                </c:pt>
                <c:pt idx="37">
                  <c:v>6.3E-3</c:v>
                </c:pt>
                <c:pt idx="38">
                  <c:v>6.6E-3</c:v>
                </c:pt>
                <c:pt idx="39">
                  <c:v>6.9000000000000008E-3</c:v>
                </c:pt>
                <c:pt idx="40">
                  <c:v>7.1999999999999998E-3</c:v>
                </c:pt>
                <c:pt idx="41">
                  <c:v>7.4999999999999997E-3</c:v>
                </c:pt>
                <c:pt idx="42">
                  <c:v>7.7999999999999996E-3</c:v>
                </c:pt>
                <c:pt idx="43">
                  <c:v>8.0000000000000002E-3</c:v>
                </c:pt>
                <c:pt idx="44">
                  <c:v>8.6E-3</c:v>
                </c:pt>
                <c:pt idx="45">
                  <c:v>9.2999999999999992E-3</c:v>
                </c:pt>
                <c:pt idx="46">
                  <c:v>9.9000000000000008E-3</c:v>
                </c:pt>
                <c:pt idx="47">
                  <c:v>1.0499999999999999E-2</c:v>
                </c:pt>
                <c:pt idx="48">
                  <c:v>1.11E-2</c:v>
                </c:pt>
                <c:pt idx="49">
                  <c:v>1.17E-2</c:v>
                </c:pt>
                <c:pt idx="50">
                  <c:v>1.23E-2</c:v>
                </c:pt>
                <c:pt idx="51">
                  <c:v>1.29E-2</c:v>
                </c:pt>
                <c:pt idx="52">
                  <c:v>1.3500000000000002E-2</c:v>
                </c:pt>
                <c:pt idx="53">
                  <c:v>1.4599999999999998E-2</c:v>
                </c:pt>
                <c:pt idx="54">
                  <c:v>1.5599999999999999E-2</c:v>
                </c:pt>
                <c:pt idx="55">
                  <c:v>1.67E-2</c:v>
                </c:pt>
                <c:pt idx="56">
                  <c:v>1.77E-2</c:v>
                </c:pt>
                <c:pt idx="57">
                  <c:v>1.8700000000000001E-2</c:v>
                </c:pt>
                <c:pt idx="58">
                  <c:v>1.9599999999999999E-2</c:v>
                </c:pt>
                <c:pt idx="59">
                  <c:v>2.1499999999999998E-2</c:v>
                </c:pt>
                <c:pt idx="60">
                  <c:v>2.3300000000000001E-2</c:v>
                </c:pt>
                <c:pt idx="61">
                  <c:v>2.5100000000000001E-2</c:v>
                </c:pt>
                <c:pt idx="62">
                  <c:v>2.6800000000000001E-2</c:v>
                </c:pt>
                <c:pt idx="63">
                  <c:v>2.8499999999999998E-2</c:v>
                </c:pt>
                <c:pt idx="64">
                  <c:v>3.0099999999999998E-2</c:v>
                </c:pt>
                <c:pt idx="65">
                  <c:v>3.1699999999999999E-2</c:v>
                </c:pt>
                <c:pt idx="66">
                  <c:v>3.3300000000000003E-2</c:v>
                </c:pt>
                <c:pt idx="67">
                  <c:v>3.4799999999999998E-2</c:v>
                </c:pt>
                <c:pt idx="68">
                  <c:v>3.6299999999999999E-2</c:v>
                </c:pt>
                <c:pt idx="69">
                  <c:v>3.78E-2</c:v>
                </c:pt>
                <c:pt idx="70">
                  <c:v>4.07E-2</c:v>
                </c:pt>
                <c:pt idx="71">
                  <c:v>4.41E-2</c:v>
                </c:pt>
                <c:pt idx="72">
                  <c:v>4.7500000000000001E-2</c:v>
                </c:pt>
                <c:pt idx="73">
                  <c:v>5.0700000000000002E-2</c:v>
                </c:pt>
                <c:pt idx="74">
                  <c:v>5.3900000000000003E-2</c:v>
                </c:pt>
                <c:pt idx="75">
                  <c:v>5.6899999999999992E-2</c:v>
                </c:pt>
                <c:pt idx="76">
                  <c:v>5.9899999999999995E-2</c:v>
                </c:pt>
                <c:pt idx="77">
                  <c:v>6.2799999999999995E-2</c:v>
                </c:pt>
                <c:pt idx="78">
                  <c:v>6.5600000000000006E-2</c:v>
                </c:pt>
                <c:pt idx="79">
                  <c:v>7.0999999999999994E-2</c:v>
                </c:pt>
                <c:pt idx="80">
                  <c:v>7.6200000000000004E-2</c:v>
                </c:pt>
                <c:pt idx="81">
                  <c:v>8.1100000000000005E-2</c:v>
                </c:pt>
                <c:pt idx="82">
                  <c:v>8.5900000000000004E-2</c:v>
                </c:pt>
                <c:pt idx="83">
                  <c:v>9.0400000000000008E-2</c:v>
                </c:pt>
                <c:pt idx="84">
                  <c:v>9.4799999999999995E-2</c:v>
                </c:pt>
                <c:pt idx="85">
                  <c:v>0.1031</c:v>
                </c:pt>
                <c:pt idx="86">
                  <c:v>0.11080000000000001</c:v>
                </c:pt>
                <c:pt idx="87">
                  <c:v>0.11810000000000001</c:v>
                </c:pt>
                <c:pt idx="88">
                  <c:v>0.12490000000000001</c:v>
                </c:pt>
                <c:pt idx="89">
                  <c:v>0.1313</c:v>
                </c:pt>
                <c:pt idx="90">
                  <c:v>0.13740000000000002</c:v>
                </c:pt>
                <c:pt idx="91">
                  <c:v>0.14319999999999999</c:v>
                </c:pt>
                <c:pt idx="92">
                  <c:v>0.14860000000000001</c:v>
                </c:pt>
                <c:pt idx="93">
                  <c:v>0.15389999999999998</c:v>
                </c:pt>
                <c:pt idx="94">
                  <c:v>0.1588</c:v>
                </c:pt>
                <c:pt idx="95">
                  <c:v>0.1636</c:v>
                </c:pt>
                <c:pt idx="96">
                  <c:v>0.1726</c:v>
                </c:pt>
                <c:pt idx="97">
                  <c:v>0.18290000000000001</c:v>
                </c:pt>
                <c:pt idx="98">
                  <c:v>0.1923</c:v>
                </c:pt>
                <c:pt idx="99">
                  <c:v>0.2011</c:v>
                </c:pt>
                <c:pt idx="100">
                  <c:v>0.20910000000000001</c:v>
                </c:pt>
                <c:pt idx="101">
                  <c:v>0.21669999999999998</c:v>
                </c:pt>
                <c:pt idx="102">
                  <c:v>0.2238</c:v>
                </c:pt>
                <c:pt idx="103">
                  <c:v>0.23050000000000001</c:v>
                </c:pt>
                <c:pt idx="104">
                  <c:v>0.23690000000000003</c:v>
                </c:pt>
                <c:pt idx="105">
                  <c:v>0.2487</c:v>
                </c:pt>
                <c:pt idx="106">
                  <c:v>0.2596</c:v>
                </c:pt>
                <c:pt idx="107">
                  <c:v>0.2697</c:v>
                </c:pt>
                <c:pt idx="108">
                  <c:v>0.2792</c:v>
                </c:pt>
                <c:pt idx="109">
                  <c:v>0.28820000000000001</c:v>
                </c:pt>
                <c:pt idx="110">
                  <c:v>0.29680000000000001</c:v>
                </c:pt>
                <c:pt idx="111">
                  <c:v>0.313</c:v>
                </c:pt>
                <c:pt idx="112">
                  <c:v>0.3281</c:v>
                </c:pt>
                <c:pt idx="113">
                  <c:v>0.34249999999999997</c:v>
                </c:pt>
                <c:pt idx="114">
                  <c:v>0.35639999999999999</c:v>
                </c:pt>
                <c:pt idx="115">
                  <c:v>0.36990000000000001</c:v>
                </c:pt>
                <c:pt idx="116">
                  <c:v>0.3831</c:v>
                </c:pt>
                <c:pt idx="117">
                  <c:v>0.39610000000000001</c:v>
                </c:pt>
                <c:pt idx="118">
                  <c:v>0.40899999999999997</c:v>
                </c:pt>
                <c:pt idx="119">
                  <c:v>0.42169999999999996</c:v>
                </c:pt>
                <c:pt idx="120">
                  <c:v>0.4345</c:v>
                </c:pt>
                <c:pt idx="121">
                  <c:v>0.44720000000000004</c:v>
                </c:pt>
                <c:pt idx="122">
                  <c:v>0.47260000000000002</c:v>
                </c:pt>
                <c:pt idx="123">
                  <c:v>0.50469999999999993</c:v>
                </c:pt>
                <c:pt idx="124">
                  <c:v>0.5373</c:v>
                </c:pt>
                <c:pt idx="125">
                  <c:v>0.57040000000000002</c:v>
                </c:pt>
                <c:pt idx="126">
                  <c:v>0.60430000000000006</c:v>
                </c:pt>
                <c:pt idx="127">
                  <c:v>0.63890000000000002</c:v>
                </c:pt>
                <c:pt idx="128">
                  <c:v>0.67420000000000002</c:v>
                </c:pt>
                <c:pt idx="129">
                  <c:v>0.71029999999999993</c:v>
                </c:pt>
                <c:pt idx="130">
                  <c:v>0.74720000000000009</c:v>
                </c:pt>
                <c:pt idx="131">
                  <c:v>0.8234999999999999</c:v>
                </c:pt>
                <c:pt idx="132">
                  <c:v>0.90280000000000005</c:v>
                </c:pt>
                <c:pt idx="133">
                  <c:v>0.98529999999999995</c:v>
                </c:pt>
                <c:pt idx="134">
                  <c:v>1.07</c:v>
                </c:pt>
                <c:pt idx="135">
                  <c:v>1.1599999999999999</c:v>
                </c:pt>
                <c:pt idx="136">
                  <c:v>1.25</c:v>
                </c:pt>
                <c:pt idx="137">
                  <c:v>1.44</c:v>
                </c:pt>
                <c:pt idx="138">
                  <c:v>1.64</c:v>
                </c:pt>
                <c:pt idx="139">
                  <c:v>1.85</c:v>
                </c:pt>
                <c:pt idx="140">
                  <c:v>2.0699999999999998</c:v>
                </c:pt>
                <c:pt idx="141">
                  <c:v>2.29</c:v>
                </c:pt>
                <c:pt idx="142">
                  <c:v>2.5299999999999998</c:v>
                </c:pt>
                <c:pt idx="143">
                  <c:v>2.77</c:v>
                </c:pt>
                <c:pt idx="144">
                  <c:v>3.02</c:v>
                </c:pt>
                <c:pt idx="145">
                  <c:v>3.28</c:v>
                </c:pt>
                <c:pt idx="146">
                  <c:v>3.54</c:v>
                </c:pt>
                <c:pt idx="147">
                  <c:v>3.82</c:v>
                </c:pt>
                <c:pt idx="148">
                  <c:v>4.38</c:v>
                </c:pt>
                <c:pt idx="149">
                  <c:v>5.13</c:v>
                </c:pt>
                <c:pt idx="150">
                  <c:v>5.93</c:v>
                </c:pt>
                <c:pt idx="151" formatCode="0.00">
                  <c:v>6.76</c:v>
                </c:pt>
                <c:pt idx="152" formatCode="0.00">
                  <c:v>7.63</c:v>
                </c:pt>
                <c:pt idx="153" formatCode="0.00">
                  <c:v>8.5500000000000007</c:v>
                </c:pt>
                <c:pt idx="154" formatCode="0.00">
                  <c:v>9.5</c:v>
                </c:pt>
                <c:pt idx="155" formatCode="0.00">
                  <c:v>10.48</c:v>
                </c:pt>
                <c:pt idx="156" formatCode="0.00">
                  <c:v>11.51</c:v>
                </c:pt>
                <c:pt idx="157" formatCode="0.00">
                  <c:v>13.67</c:v>
                </c:pt>
                <c:pt idx="158" formatCode="0.00">
                  <c:v>15.96</c:v>
                </c:pt>
                <c:pt idx="159" formatCode="0.00">
                  <c:v>18.39</c:v>
                </c:pt>
                <c:pt idx="160" formatCode="0.00">
                  <c:v>20.95</c:v>
                </c:pt>
                <c:pt idx="161" formatCode="0.00">
                  <c:v>23.64</c:v>
                </c:pt>
                <c:pt idx="162" formatCode="0.00">
                  <c:v>26.45</c:v>
                </c:pt>
                <c:pt idx="163" formatCode="0.00">
                  <c:v>32.450000000000003</c:v>
                </c:pt>
                <c:pt idx="164" formatCode="0.00">
                  <c:v>38.909999999999997</c:v>
                </c:pt>
                <c:pt idx="165" formatCode="0.00">
                  <c:v>45.82</c:v>
                </c:pt>
                <c:pt idx="166" formatCode="0.00">
                  <c:v>53.18</c:v>
                </c:pt>
                <c:pt idx="167" formatCode="0.00">
                  <c:v>60.96</c:v>
                </c:pt>
                <c:pt idx="168" formatCode="0.00">
                  <c:v>69.150000000000006</c:v>
                </c:pt>
                <c:pt idx="169" formatCode="0.00">
                  <c:v>77.75</c:v>
                </c:pt>
                <c:pt idx="170" formatCode="0.00">
                  <c:v>86.75</c:v>
                </c:pt>
                <c:pt idx="171" formatCode="0.00">
                  <c:v>96.12</c:v>
                </c:pt>
                <c:pt idx="172" formatCode="0.00">
                  <c:v>105.87</c:v>
                </c:pt>
                <c:pt idx="173" formatCode="0.00">
                  <c:v>115.99</c:v>
                </c:pt>
                <c:pt idx="174" formatCode="0.00">
                  <c:v>137.31</c:v>
                </c:pt>
                <c:pt idx="175" formatCode="0.00">
                  <c:v>165.9</c:v>
                </c:pt>
                <c:pt idx="176" formatCode="0.00">
                  <c:v>196.56</c:v>
                </c:pt>
                <c:pt idx="177" formatCode="0.00">
                  <c:v>229.18</c:v>
                </c:pt>
                <c:pt idx="178" formatCode="0.00">
                  <c:v>263.68</c:v>
                </c:pt>
                <c:pt idx="179" formatCode="0.00">
                  <c:v>299.99</c:v>
                </c:pt>
                <c:pt idx="180" formatCode="0.00">
                  <c:v>338.04</c:v>
                </c:pt>
                <c:pt idx="181" formatCode="0.00">
                  <c:v>377.75</c:v>
                </c:pt>
                <c:pt idx="182" formatCode="0.00">
                  <c:v>419.07</c:v>
                </c:pt>
                <c:pt idx="183" formatCode="0.00">
                  <c:v>506.32</c:v>
                </c:pt>
                <c:pt idx="184" formatCode="0.00">
                  <c:v>599.32000000000005</c:v>
                </c:pt>
                <c:pt idx="185" formatCode="0.00">
                  <c:v>697.67</c:v>
                </c:pt>
                <c:pt idx="186" formatCode="0.00">
                  <c:v>801.02</c:v>
                </c:pt>
                <c:pt idx="187" formatCode="0.00">
                  <c:v>909.02</c:v>
                </c:pt>
                <c:pt idx="188" formatCode="0.0">
                  <c:v>1020</c:v>
                </c:pt>
                <c:pt idx="189" formatCode="0.0">
                  <c:v>1260</c:v>
                </c:pt>
                <c:pt idx="190" formatCode="0.0">
                  <c:v>1510</c:v>
                </c:pt>
                <c:pt idx="191" formatCode="0.0">
                  <c:v>1770</c:v>
                </c:pt>
                <c:pt idx="192" formatCode="0.0">
                  <c:v>2050</c:v>
                </c:pt>
                <c:pt idx="193" formatCode="0.0">
                  <c:v>2330</c:v>
                </c:pt>
                <c:pt idx="194" formatCode="0.0">
                  <c:v>2620</c:v>
                </c:pt>
                <c:pt idx="195" formatCode="0.0">
                  <c:v>2920</c:v>
                </c:pt>
                <c:pt idx="196" formatCode="0.0">
                  <c:v>3230</c:v>
                </c:pt>
                <c:pt idx="197" formatCode="0.0">
                  <c:v>3540</c:v>
                </c:pt>
                <c:pt idx="198" formatCode="0.0">
                  <c:v>3860</c:v>
                </c:pt>
                <c:pt idx="199" formatCode="0.0">
                  <c:v>4180</c:v>
                </c:pt>
                <c:pt idx="200" formatCode="0.0">
                  <c:v>4830</c:v>
                </c:pt>
                <c:pt idx="201" formatCode="0.0">
                  <c:v>5660</c:v>
                </c:pt>
                <c:pt idx="202" formatCode="0.0">
                  <c:v>6500</c:v>
                </c:pt>
                <c:pt idx="203" formatCode="0.0">
                  <c:v>7350</c:v>
                </c:pt>
                <c:pt idx="204" formatCode="0.0">
                  <c:v>8200</c:v>
                </c:pt>
                <c:pt idx="205" formatCode="0.0">
                  <c:v>9040</c:v>
                </c:pt>
                <c:pt idx="206" formatCode="0.0">
                  <c:v>9880</c:v>
                </c:pt>
                <c:pt idx="207" formatCode="0.0">
                  <c:v>10720</c:v>
                </c:pt>
                <c:pt idx="208" formatCode="0.0">
                  <c:v>11540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2024"/>
        <c:axId val="474917320"/>
      </c:scatterChart>
      <c:valAx>
        <c:axId val="4749220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17320"/>
        <c:crosses val="autoZero"/>
        <c:crossBetween val="midCat"/>
        <c:majorUnit val="10"/>
      </c:valAx>
      <c:valAx>
        <c:axId val="47491732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20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srim4He_C!$P$5</c:f>
          <c:strCache>
            <c:ptCount val="1"/>
            <c:pt idx="0">
              <c:v>srim4He_C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srim4He_C!$D$20:$D$228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srim4He_C!$E$20:$E$228</c:f>
              <c:numCache>
                <c:formatCode>0.000E+00</c:formatCode>
                <c:ptCount val="209"/>
                <c:pt idx="0">
                  <c:v>2.8209999999999999E-2</c:v>
                </c:pt>
                <c:pt idx="1">
                  <c:v>2.9919999999999999E-2</c:v>
                </c:pt>
                <c:pt idx="2">
                  <c:v>3.1539999999999999E-2</c:v>
                </c:pt>
                <c:pt idx="3">
                  <c:v>3.3079999999999998E-2</c:v>
                </c:pt>
                <c:pt idx="4">
                  <c:v>3.4549999999999997E-2</c:v>
                </c:pt>
                <c:pt idx="5">
                  <c:v>3.5959999999999999E-2</c:v>
                </c:pt>
                <c:pt idx="6">
                  <c:v>3.7319999999999999E-2</c:v>
                </c:pt>
                <c:pt idx="7">
                  <c:v>3.9890000000000002E-2</c:v>
                </c:pt>
                <c:pt idx="8">
                  <c:v>4.231E-2</c:v>
                </c:pt>
                <c:pt idx="9">
                  <c:v>4.4600000000000001E-2</c:v>
                </c:pt>
                <c:pt idx="10">
                  <c:v>4.6780000000000002E-2</c:v>
                </c:pt>
                <c:pt idx="11">
                  <c:v>4.8860000000000001E-2</c:v>
                </c:pt>
                <c:pt idx="12">
                  <c:v>5.0849999999999999E-2</c:v>
                </c:pt>
                <c:pt idx="13">
                  <c:v>5.2769999999999997E-2</c:v>
                </c:pt>
                <c:pt idx="14">
                  <c:v>5.4629999999999998E-2</c:v>
                </c:pt>
                <c:pt idx="15">
                  <c:v>5.6419999999999998E-2</c:v>
                </c:pt>
                <c:pt idx="16">
                  <c:v>5.815E-2</c:v>
                </c:pt>
                <c:pt idx="17">
                  <c:v>5.9839999999999997E-2</c:v>
                </c:pt>
                <c:pt idx="18">
                  <c:v>6.3079999999999997E-2</c:v>
                </c:pt>
                <c:pt idx="19">
                  <c:v>6.6900000000000001E-2</c:v>
                </c:pt>
                <c:pt idx="20">
                  <c:v>7.0519999999999999E-2</c:v>
                </c:pt>
                <c:pt idx="21">
                  <c:v>7.3959999999999998E-2</c:v>
                </c:pt>
                <c:pt idx="22">
                  <c:v>7.7249999999999999E-2</c:v>
                </c:pt>
                <c:pt idx="23">
                  <c:v>8.0409999999999995E-2</c:v>
                </c:pt>
                <c:pt idx="24">
                  <c:v>8.344E-2</c:v>
                </c:pt>
                <c:pt idx="25">
                  <c:v>8.6370000000000002E-2</c:v>
                </c:pt>
                <c:pt idx="26">
                  <c:v>8.9209999999999998E-2</c:v>
                </c:pt>
                <c:pt idx="27">
                  <c:v>9.4619999999999996E-2</c:v>
                </c:pt>
                <c:pt idx="28">
                  <c:v>9.9729999999999999E-2</c:v>
                </c:pt>
                <c:pt idx="29">
                  <c:v>0.1046</c:v>
                </c:pt>
                <c:pt idx="30">
                  <c:v>0.10929999999999999</c:v>
                </c:pt>
                <c:pt idx="31">
                  <c:v>0.1137</c:v>
                </c:pt>
                <c:pt idx="32">
                  <c:v>0.11799999999999999</c:v>
                </c:pt>
                <c:pt idx="33">
                  <c:v>0.12620000000000001</c:v>
                </c:pt>
                <c:pt idx="34">
                  <c:v>0.1338</c:v>
                </c:pt>
                <c:pt idx="35">
                  <c:v>0.14099999999999999</c:v>
                </c:pt>
                <c:pt idx="36">
                  <c:v>0.1479</c:v>
                </c:pt>
                <c:pt idx="37">
                  <c:v>0.1545</c:v>
                </c:pt>
                <c:pt idx="38">
                  <c:v>0.1608</c:v>
                </c:pt>
                <c:pt idx="39">
                  <c:v>0.16689999999999999</c:v>
                </c:pt>
                <c:pt idx="40">
                  <c:v>0.17269999999999999</c:v>
                </c:pt>
                <c:pt idx="41">
                  <c:v>0.1784</c:v>
                </c:pt>
                <c:pt idx="42">
                  <c:v>0.18390000000000001</c:v>
                </c:pt>
                <c:pt idx="43">
                  <c:v>0.18920000000000001</c:v>
                </c:pt>
                <c:pt idx="44">
                  <c:v>0.19950000000000001</c:v>
                </c:pt>
                <c:pt idx="45">
                  <c:v>0.21160000000000001</c:v>
                </c:pt>
                <c:pt idx="46">
                  <c:v>0.223</c:v>
                </c:pt>
                <c:pt idx="47">
                  <c:v>0.2339</c:v>
                </c:pt>
                <c:pt idx="48">
                  <c:v>0.24429999999999999</c:v>
                </c:pt>
                <c:pt idx="49">
                  <c:v>0.25430000000000003</c:v>
                </c:pt>
                <c:pt idx="50">
                  <c:v>0.26390000000000002</c:v>
                </c:pt>
                <c:pt idx="51">
                  <c:v>0.27310000000000001</c:v>
                </c:pt>
                <c:pt idx="52">
                  <c:v>0.28210000000000002</c:v>
                </c:pt>
                <c:pt idx="53">
                  <c:v>0.29920000000000002</c:v>
                </c:pt>
                <c:pt idx="54">
                  <c:v>0.31540000000000001</c:v>
                </c:pt>
                <c:pt idx="55">
                  <c:v>0.33079999999999998</c:v>
                </c:pt>
                <c:pt idx="56">
                  <c:v>0.34549999999999997</c:v>
                </c:pt>
                <c:pt idx="57">
                  <c:v>0.35959999999999998</c:v>
                </c:pt>
                <c:pt idx="58">
                  <c:v>0.37319999999999998</c:v>
                </c:pt>
                <c:pt idx="59">
                  <c:v>0.39889999999999998</c:v>
                </c:pt>
                <c:pt idx="60">
                  <c:v>0.42299999999999999</c:v>
                </c:pt>
                <c:pt idx="61">
                  <c:v>0.44579999999999997</c:v>
                </c:pt>
                <c:pt idx="62">
                  <c:v>0.46760000000000002</c:v>
                </c:pt>
                <c:pt idx="63">
                  <c:v>0.48830000000000001</c:v>
                </c:pt>
                <c:pt idx="64">
                  <c:v>0.50829999999999997</c:v>
                </c:pt>
                <c:pt idx="65">
                  <c:v>0.52749999999999997</c:v>
                </c:pt>
                <c:pt idx="66">
                  <c:v>0.54600000000000004</c:v>
                </c:pt>
                <c:pt idx="67">
                  <c:v>0.56389999999999996</c:v>
                </c:pt>
                <c:pt idx="68">
                  <c:v>0.58120000000000005</c:v>
                </c:pt>
                <c:pt idx="69">
                  <c:v>0.59789999999999999</c:v>
                </c:pt>
                <c:pt idx="70">
                  <c:v>0.62990000000000002</c:v>
                </c:pt>
                <c:pt idx="71">
                  <c:v>0.6673</c:v>
                </c:pt>
                <c:pt idx="72">
                  <c:v>0.70220000000000005</c:v>
                </c:pt>
                <c:pt idx="73">
                  <c:v>0.73470000000000002</c:v>
                </c:pt>
                <c:pt idx="74">
                  <c:v>0.76500000000000001</c:v>
                </c:pt>
                <c:pt idx="75">
                  <c:v>0.79330000000000001</c:v>
                </c:pt>
                <c:pt idx="76">
                  <c:v>0.81969999999999998</c:v>
                </c:pt>
                <c:pt idx="77">
                  <c:v>0.84430000000000005</c:v>
                </c:pt>
                <c:pt idx="78">
                  <c:v>0.86729999999999996</c:v>
                </c:pt>
                <c:pt idx="79">
                  <c:v>0.90890000000000004</c:v>
                </c:pt>
                <c:pt idx="80">
                  <c:v>0.94579999999999997</c:v>
                </c:pt>
                <c:pt idx="81">
                  <c:v>0.97909999999999997</c:v>
                </c:pt>
                <c:pt idx="82">
                  <c:v>1.01</c:v>
                </c:pt>
                <c:pt idx="83">
                  <c:v>1.0389999999999999</c:v>
                </c:pt>
                <c:pt idx="84">
                  <c:v>1.0669999999999999</c:v>
                </c:pt>
                <c:pt idx="85">
                  <c:v>1.121</c:v>
                </c:pt>
                <c:pt idx="86">
                  <c:v>1.1719999999999999</c:v>
                </c:pt>
                <c:pt idx="87">
                  <c:v>1.2210000000000001</c:v>
                </c:pt>
                <c:pt idx="88">
                  <c:v>1.268</c:v>
                </c:pt>
                <c:pt idx="89">
                  <c:v>1.3120000000000001</c:v>
                </c:pt>
                <c:pt idx="90">
                  <c:v>1.3540000000000001</c:v>
                </c:pt>
                <c:pt idx="91">
                  <c:v>1.393</c:v>
                </c:pt>
                <c:pt idx="92">
                  <c:v>1.43</c:v>
                </c:pt>
                <c:pt idx="93">
                  <c:v>1.4650000000000001</c:v>
                </c:pt>
                <c:pt idx="94">
                  <c:v>1.498</c:v>
                </c:pt>
                <c:pt idx="95">
                  <c:v>1.5289999999999999</c:v>
                </c:pt>
                <c:pt idx="96">
                  <c:v>1.585</c:v>
                </c:pt>
                <c:pt idx="97">
                  <c:v>1.6459999999999999</c:v>
                </c:pt>
                <c:pt idx="98">
                  <c:v>1.698</c:v>
                </c:pt>
                <c:pt idx="99">
                  <c:v>1.742</c:v>
                </c:pt>
                <c:pt idx="100">
                  <c:v>1.7789999999999999</c:v>
                </c:pt>
                <c:pt idx="101">
                  <c:v>1.8109999999999999</c:v>
                </c:pt>
                <c:pt idx="102">
                  <c:v>1.8380000000000001</c:v>
                </c:pt>
                <c:pt idx="103">
                  <c:v>1.86</c:v>
                </c:pt>
                <c:pt idx="104">
                  <c:v>1.8779999999999999</c:v>
                </c:pt>
                <c:pt idx="105">
                  <c:v>1.9039999999999999</c:v>
                </c:pt>
                <c:pt idx="106">
                  <c:v>1.92</c:v>
                </c:pt>
                <c:pt idx="107">
                  <c:v>1.927</c:v>
                </c:pt>
                <c:pt idx="108">
                  <c:v>1.9279999999999999</c:v>
                </c:pt>
                <c:pt idx="109">
                  <c:v>1.923</c:v>
                </c:pt>
                <c:pt idx="110">
                  <c:v>1.9139999999999999</c:v>
                </c:pt>
                <c:pt idx="111">
                  <c:v>1.887</c:v>
                </c:pt>
                <c:pt idx="112">
                  <c:v>1.8520000000000001</c:v>
                </c:pt>
                <c:pt idx="113">
                  <c:v>1.8120000000000001</c:v>
                </c:pt>
                <c:pt idx="114">
                  <c:v>1.77</c:v>
                </c:pt>
                <c:pt idx="115">
                  <c:v>1.7270000000000001</c:v>
                </c:pt>
                <c:pt idx="116">
                  <c:v>1.6830000000000001</c:v>
                </c:pt>
                <c:pt idx="117">
                  <c:v>1.64</c:v>
                </c:pt>
                <c:pt idx="118">
                  <c:v>1.5980000000000001</c:v>
                </c:pt>
                <c:pt idx="119">
                  <c:v>1.5580000000000001</c:v>
                </c:pt>
                <c:pt idx="120">
                  <c:v>1.518</c:v>
                </c:pt>
                <c:pt idx="121">
                  <c:v>1.48</c:v>
                </c:pt>
                <c:pt idx="122">
                  <c:v>1.409</c:v>
                </c:pt>
                <c:pt idx="123">
                  <c:v>1.3280000000000001</c:v>
                </c:pt>
                <c:pt idx="124">
                  <c:v>1.254</c:v>
                </c:pt>
                <c:pt idx="125">
                  <c:v>1.1890000000000001</c:v>
                </c:pt>
                <c:pt idx="126">
                  <c:v>1.129</c:v>
                </c:pt>
                <c:pt idx="127">
                  <c:v>1.075</c:v>
                </c:pt>
                <c:pt idx="128">
                  <c:v>1.026</c:v>
                </c:pt>
                <c:pt idx="129">
                  <c:v>0.98199999999999998</c:v>
                </c:pt>
                <c:pt idx="130">
                  <c:v>0.94130000000000003</c:v>
                </c:pt>
                <c:pt idx="131">
                  <c:v>0.86950000000000005</c:v>
                </c:pt>
                <c:pt idx="132">
                  <c:v>0.80830000000000002</c:v>
                </c:pt>
                <c:pt idx="133">
                  <c:v>0.75549999999999995</c:v>
                </c:pt>
                <c:pt idx="134">
                  <c:v>0.70950000000000002</c:v>
                </c:pt>
                <c:pt idx="135">
                  <c:v>0.66910000000000003</c:v>
                </c:pt>
                <c:pt idx="136">
                  <c:v>0.63319999999999999</c:v>
                </c:pt>
                <c:pt idx="137">
                  <c:v>0.57250000000000001</c:v>
                </c:pt>
                <c:pt idx="138">
                  <c:v>0.52759999999999996</c:v>
                </c:pt>
                <c:pt idx="139">
                  <c:v>0.48549999999999999</c:v>
                </c:pt>
                <c:pt idx="140">
                  <c:v>0.45179999999999998</c:v>
                </c:pt>
                <c:pt idx="141">
                  <c:v>0.4229</c:v>
                </c:pt>
                <c:pt idx="142">
                  <c:v>0.39789999999999998</c:v>
                </c:pt>
                <c:pt idx="143">
                  <c:v>0.37590000000000001</c:v>
                </c:pt>
                <c:pt idx="144">
                  <c:v>0.35639999999999999</c:v>
                </c:pt>
                <c:pt idx="145">
                  <c:v>0.33910000000000001</c:v>
                </c:pt>
                <c:pt idx="146">
                  <c:v>0.32350000000000001</c:v>
                </c:pt>
                <c:pt idx="147">
                  <c:v>0.30940000000000001</c:v>
                </c:pt>
                <c:pt idx="148">
                  <c:v>0.28489999999999999</c:v>
                </c:pt>
                <c:pt idx="149">
                  <c:v>0.25969999999999999</c:v>
                </c:pt>
                <c:pt idx="150">
                  <c:v>0.2389</c:v>
                </c:pt>
                <c:pt idx="151">
                  <c:v>0.2215</c:v>
                </c:pt>
                <c:pt idx="152">
                  <c:v>0.20669999999999999</c:v>
                </c:pt>
                <c:pt idx="153">
                  <c:v>0.1938</c:v>
                </c:pt>
                <c:pt idx="154">
                  <c:v>0.18260000000000001</c:v>
                </c:pt>
                <c:pt idx="155">
                  <c:v>0.17280000000000001</c:v>
                </c:pt>
                <c:pt idx="156">
                  <c:v>0.16400000000000001</c:v>
                </c:pt>
                <c:pt idx="157">
                  <c:v>0.14910000000000001</c:v>
                </c:pt>
                <c:pt idx="158">
                  <c:v>0.13689999999999999</c:v>
                </c:pt>
                <c:pt idx="159">
                  <c:v>0.12670000000000001</c:v>
                </c:pt>
                <c:pt idx="160">
                  <c:v>0.1181</c:v>
                </c:pt>
                <c:pt idx="161">
                  <c:v>0.1106</c:v>
                </c:pt>
                <c:pt idx="162">
                  <c:v>0.1042</c:v>
                </c:pt>
                <c:pt idx="163">
                  <c:v>9.3420000000000003E-2</c:v>
                </c:pt>
                <c:pt idx="164">
                  <c:v>8.4870000000000001E-2</c:v>
                </c:pt>
                <c:pt idx="165">
                  <c:v>7.7890000000000001E-2</c:v>
                </c:pt>
                <c:pt idx="166">
                  <c:v>7.2080000000000005E-2</c:v>
                </c:pt>
                <c:pt idx="167">
                  <c:v>6.7159999999999997E-2</c:v>
                </c:pt>
                <c:pt idx="168">
                  <c:v>6.2939999999999996E-2</c:v>
                </c:pt>
                <c:pt idx="169">
                  <c:v>5.9279999999999999E-2</c:v>
                </c:pt>
                <c:pt idx="170">
                  <c:v>5.6070000000000002E-2</c:v>
                </c:pt>
                <c:pt idx="171">
                  <c:v>5.323E-2</c:v>
                </c:pt>
                <c:pt idx="172">
                  <c:v>5.0700000000000002E-2</c:v>
                </c:pt>
                <c:pt idx="173">
                  <c:v>4.8430000000000001E-2</c:v>
                </c:pt>
                <c:pt idx="174">
                  <c:v>4.453E-2</c:v>
                </c:pt>
                <c:pt idx="175">
                  <c:v>4.0559999999999999E-2</c:v>
                </c:pt>
                <c:pt idx="176">
                  <c:v>3.7330000000000002E-2</c:v>
                </c:pt>
                <c:pt idx="177">
                  <c:v>3.465E-2</c:v>
                </c:pt>
                <c:pt idx="178">
                  <c:v>3.2399999999999998E-2</c:v>
                </c:pt>
                <c:pt idx="179">
                  <c:v>3.0470000000000001E-2</c:v>
                </c:pt>
                <c:pt idx="180">
                  <c:v>2.879E-2</c:v>
                </c:pt>
                <c:pt idx="181">
                  <c:v>2.733E-2</c:v>
                </c:pt>
                <c:pt idx="182">
                  <c:v>2.6040000000000001E-2</c:v>
                </c:pt>
                <c:pt idx="183">
                  <c:v>2.3869999999999999E-2</c:v>
                </c:pt>
                <c:pt idx="184">
                  <c:v>2.2120000000000001E-2</c:v>
                </c:pt>
                <c:pt idx="185">
                  <c:v>2.0660000000000001E-2</c:v>
                </c:pt>
                <c:pt idx="186">
                  <c:v>1.9439999999999999E-2</c:v>
                </c:pt>
                <c:pt idx="187">
                  <c:v>1.84E-2</c:v>
                </c:pt>
                <c:pt idx="188">
                  <c:v>1.7500000000000002E-2</c:v>
                </c:pt>
                <c:pt idx="189">
                  <c:v>1.6029999999999999E-2</c:v>
                </c:pt>
                <c:pt idx="190">
                  <c:v>1.487E-2</c:v>
                </c:pt>
                <c:pt idx="191">
                  <c:v>1.3939999999999999E-2</c:v>
                </c:pt>
                <c:pt idx="192">
                  <c:v>1.3180000000000001E-2</c:v>
                </c:pt>
                <c:pt idx="193">
                  <c:v>1.2540000000000001E-2</c:v>
                </c:pt>
                <c:pt idx="194">
                  <c:v>1.2E-2</c:v>
                </c:pt>
                <c:pt idx="195">
                  <c:v>1.154E-2</c:v>
                </c:pt>
                <c:pt idx="196">
                  <c:v>1.1140000000000001E-2</c:v>
                </c:pt>
                <c:pt idx="197">
                  <c:v>1.078E-2</c:v>
                </c:pt>
                <c:pt idx="198">
                  <c:v>1.048E-2</c:v>
                </c:pt>
                <c:pt idx="199">
                  <c:v>1.0200000000000001E-2</c:v>
                </c:pt>
                <c:pt idx="200">
                  <c:v>9.7389999999999994E-3</c:v>
                </c:pt>
                <c:pt idx="201">
                  <c:v>9.2820000000000003E-3</c:v>
                </c:pt>
                <c:pt idx="202">
                  <c:v>8.9219999999999994E-3</c:v>
                </c:pt>
                <c:pt idx="203">
                  <c:v>8.6320000000000008E-3</c:v>
                </c:pt>
                <c:pt idx="204">
                  <c:v>8.3960000000000007E-3</c:v>
                </c:pt>
                <c:pt idx="205">
                  <c:v>8.201E-3</c:v>
                </c:pt>
                <c:pt idx="206">
                  <c:v>8.0370000000000007E-3</c:v>
                </c:pt>
                <c:pt idx="207">
                  <c:v>7.8989999999999998E-3</c:v>
                </c:pt>
                <c:pt idx="208">
                  <c:v>7.7819999999999999E-3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srim4He_C!$D$20:$D$228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srim4He_C!$F$20:$F$228</c:f>
              <c:numCache>
                <c:formatCode>0.000E+00</c:formatCode>
                <c:ptCount val="209"/>
                <c:pt idx="0">
                  <c:v>0.114</c:v>
                </c:pt>
                <c:pt idx="1">
                  <c:v>0.1179</c:v>
                </c:pt>
                <c:pt idx="2">
                  <c:v>0.12139999999999999</c:v>
                </c:pt>
                <c:pt idx="3">
                  <c:v>0.1245</c:v>
                </c:pt>
                <c:pt idx="4">
                  <c:v>0.12740000000000001</c:v>
                </c:pt>
                <c:pt idx="5">
                  <c:v>0.13</c:v>
                </c:pt>
                <c:pt idx="6">
                  <c:v>0.1323</c:v>
                </c:pt>
                <c:pt idx="7">
                  <c:v>0.13650000000000001</c:v>
                </c:pt>
                <c:pt idx="8">
                  <c:v>0.14000000000000001</c:v>
                </c:pt>
                <c:pt idx="9">
                  <c:v>0.1431</c:v>
                </c:pt>
                <c:pt idx="10">
                  <c:v>0.14580000000000001</c:v>
                </c:pt>
                <c:pt idx="11">
                  <c:v>0.14810000000000001</c:v>
                </c:pt>
                <c:pt idx="12">
                  <c:v>0.1502</c:v>
                </c:pt>
                <c:pt idx="13">
                  <c:v>0.152</c:v>
                </c:pt>
                <c:pt idx="14">
                  <c:v>0.1537</c:v>
                </c:pt>
                <c:pt idx="15">
                  <c:v>0.1552</c:v>
                </c:pt>
                <c:pt idx="16">
                  <c:v>0.1565</c:v>
                </c:pt>
                <c:pt idx="17">
                  <c:v>0.15770000000000001</c:v>
                </c:pt>
                <c:pt idx="18">
                  <c:v>0.15970000000000001</c:v>
                </c:pt>
                <c:pt idx="19">
                  <c:v>0.1618</c:v>
                </c:pt>
                <c:pt idx="20">
                  <c:v>0.1633</c:v>
                </c:pt>
                <c:pt idx="21">
                  <c:v>0.16450000000000001</c:v>
                </c:pt>
                <c:pt idx="22">
                  <c:v>0.16539999999999999</c:v>
                </c:pt>
                <c:pt idx="23">
                  <c:v>0.1661</c:v>
                </c:pt>
                <c:pt idx="24">
                  <c:v>0.1666</c:v>
                </c:pt>
                <c:pt idx="25">
                  <c:v>0.16689999999999999</c:v>
                </c:pt>
                <c:pt idx="26">
                  <c:v>0.1671</c:v>
                </c:pt>
                <c:pt idx="27">
                  <c:v>0.16719999999999999</c:v>
                </c:pt>
                <c:pt idx="28">
                  <c:v>0.16689999999999999</c:v>
                </c:pt>
                <c:pt idx="29">
                  <c:v>0.16639999999999999</c:v>
                </c:pt>
                <c:pt idx="30">
                  <c:v>0.16569999999999999</c:v>
                </c:pt>
                <c:pt idx="31">
                  <c:v>0.1648</c:v>
                </c:pt>
                <c:pt idx="32">
                  <c:v>0.16389999999999999</c:v>
                </c:pt>
                <c:pt idx="33">
                  <c:v>0.16170000000000001</c:v>
                </c:pt>
                <c:pt idx="34">
                  <c:v>0.15939999999999999</c:v>
                </c:pt>
                <c:pt idx="35">
                  <c:v>0.157</c:v>
                </c:pt>
                <c:pt idx="36">
                  <c:v>0.15459999999999999</c:v>
                </c:pt>
                <c:pt idx="37">
                  <c:v>0.1522</c:v>
                </c:pt>
                <c:pt idx="38">
                  <c:v>0.1497</c:v>
                </c:pt>
                <c:pt idx="39">
                  <c:v>0.1474</c:v>
                </c:pt>
                <c:pt idx="40">
                  <c:v>0.14510000000000001</c:v>
                </c:pt>
                <c:pt idx="41">
                  <c:v>0.14280000000000001</c:v>
                </c:pt>
                <c:pt idx="42">
                  <c:v>0.1406</c:v>
                </c:pt>
                <c:pt idx="43">
                  <c:v>0.13850000000000001</c:v>
                </c:pt>
                <c:pt idx="44">
                  <c:v>0.13439999999999999</c:v>
                </c:pt>
                <c:pt idx="45">
                  <c:v>0.12970000000000001</c:v>
                </c:pt>
                <c:pt idx="46">
                  <c:v>0.12529999999999999</c:v>
                </c:pt>
                <c:pt idx="47">
                  <c:v>0.1212</c:v>
                </c:pt>
                <c:pt idx="48">
                  <c:v>0.1174</c:v>
                </c:pt>
                <c:pt idx="49">
                  <c:v>0.1139</c:v>
                </c:pt>
                <c:pt idx="50">
                  <c:v>0.1106</c:v>
                </c:pt>
                <c:pt idx="51">
                  <c:v>0.1075</c:v>
                </c:pt>
                <c:pt idx="52">
                  <c:v>0.1046</c:v>
                </c:pt>
                <c:pt idx="53">
                  <c:v>9.937E-2</c:v>
                </c:pt>
                <c:pt idx="54">
                  <c:v>9.4710000000000003E-2</c:v>
                </c:pt>
                <c:pt idx="55">
                  <c:v>9.0529999999999999E-2</c:v>
                </c:pt>
                <c:pt idx="56">
                  <c:v>8.677E-2</c:v>
                </c:pt>
                <c:pt idx="57">
                  <c:v>8.3360000000000004E-2</c:v>
                </c:pt>
                <c:pt idx="58">
                  <c:v>8.0250000000000002E-2</c:v>
                </c:pt>
                <c:pt idx="59">
                  <c:v>7.4779999999999999E-2</c:v>
                </c:pt>
                <c:pt idx="60">
                  <c:v>7.0110000000000006E-2</c:v>
                </c:pt>
                <c:pt idx="61">
                  <c:v>6.608E-2</c:v>
                </c:pt>
                <c:pt idx="62">
                  <c:v>6.2549999999999994E-2</c:v>
                </c:pt>
                <c:pt idx="63">
                  <c:v>5.944E-2</c:v>
                </c:pt>
                <c:pt idx="64">
                  <c:v>5.6660000000000002E-2</c:v>
                </c:pt>
                <c:pt idx="65">
                  <c:v>5.4170000000000003E-2</c:v>
                </c:pt>
                <c:pt idx="66">
                  <c:v>5.1920000000000001E-2</c:v>
                </c:pt>
                <c:pt idx="67">
                  <c:v>4.9880000000000001E-2</c:v>
                </c:pt>
                <c:pt idx="68">
                  <c:v>4.8009999999999997E-2</c:v>
                </c:pt>
                <c:pt idx="69">
                  <c:v>4.6300000000000001E-2</c:v>
                </c:pt>
                <c:pt idx="70">
                  <c:v>4.326E-2</c:v>
                </c:pt>
                <c:pt idx="71">
                  <c:v>4.0050000000000002E-2</c:v>
                </c:pt>
                <c:pt idx="72">
                  <c:v>3.7330000000000002E-2</c:v>
                </c:pt>
                <c:pt idx="73">
                  <c:v>3.5009999999999999E-2</c:v>
                </c:pt>
                <c:pt idx="74">
                  <c:v>3.2989999999999998E-2</c:v>
                </c:pt>
                <c:pt idx="75">
                  <c:v>3.1210000000000002E-2</c:v>
                </c:pt>
                <c:pt idx="76">
                  <c:v>2.964E-2</c:v>
                </c:pt>
                <c:pt idx="77">
                  <c:v>2.8240000000000001E-2</c:v>
                </c:pt>
                <c:pt idx="78">
                  <c:v>2.6980000000000001E-2</c:v>
                </c:pt>
                <c:pt idx="79">
                  <c:v>2.4799999999999999E-2</c:v>
                </c:pt>
                <c:pt idx="80">
                  <c:v>2.298E-2</c:v>
                </c:pt>
                <c:pt idx="81">
                  <c:v>2.1440000000000001E-2</c:v>
                </c:pt>
                <c:pt idx="82">
                  <c:v>2.0109999999999999E-2</c:v>
                </c:pt>
                <c:pt idx="83">
                  <c:v>1.8960000000000001E-2</c:v>
                </c:pt>
                <c:pt idx="84">
                  <c:v>1.7940000000000001E-2</c:v>
                </c:pt>
                <c:pt idx="85">
                  <c:v>1.6219999999999998E-2</c:v>
                </c:pt>
                <c:pt idx="86">
                  <c:v>1.4840000000000001E-2</c:v>
                </c:pt>
                <c:pt idx="87">
                  <c:v>1.3690000000000001E-2</c:v>
                </c:pt>
                <c:pt idx="88">
                  <c:v>1.272E-2</c:v>
                </c:pt>
                <c:pt idx="89">
                  <c:v>1.189E-2</c:v>
                </c:pt>
                <c:pt idx="90">
                  <c:v>1.1169999999999999E-2</c:v>
                </c:pt>
                <c:pt idx="91">
                  <c:v>1.0540000000000001E-2</c:v>
                </c:pt>
                <c:pt idx="92">
                  <c:v>9.9869999999999994E-3</c:v>
                </c:pt>
                <c:pt idx="93">
                  <c:v>9.4920000000000004E-3</c:v>
                </c:pt>
                <c:pt idx="94">
                  <c:v>9.0469999999999995E-3</c:v>
                </c:pt>
                <c:pt idx="95">
                  <c:v>8.6459999999999992E-3</c:v>
                </c:pt>
                <c:pt idx="96">
                  <c:v>7.9500000000000005E-3</c:v>
                </c:pt>
                <c:pt idx="97">
                  <c:v>7.234E-3</c:v>
                </c:pt>
                <c:pt idx="98">
                  <c:v>6.6449999999999999E-3</c:v>
                </c:pt>
                <c:pt idx="99">
                  <c:v>6.1510000000000002E-3</c:v>
                </c:pt>
                <c:pt idx="100">
                  <c:v>5.731E-3</c:v>
                </c:pt>
                <c:pt idx="101">
                  <c:v>5.3689999999999996E-3</c:v>
                </c:pt>
                <c:pt idx="102">
                  <c:v>5.0530000000000002E-3</c:v>
                </c:pt>
                <c:pt idx="103">
                  <c:v>4.7749999999999997E-3</c:v>
                </c:pt>
                <c:pt idx="104">
                  <c:v>4.5279999999999999E-3</c:v>
                </c:pt>
                <c:pt idx="105">
                  <c:v>4.1089999999999998E-3</c:v>
                </c:pt>
                <c:pt idx="106">
                  <c:v>3.7650000000000001E-3</c:v>
                </c:pt>
                <c:pt idx="107">
                  <c:v>3.4780000000000002E-3</c:v>
                </c:pt>
                <c:pt idx="108">
                  <c:v>3.2339999999999999E-3</c:v>
                </c:pt>
                <c:pt idx="109">
                  <c:v>3.0249999999999999E-3</c:v>
                </c:pt>
                <c:pt idx="110">
                  <c:v>2.8419999999999999E-3</c:v>
                </c:pt>
                <c:pt idx="111">
                  <c:v>2.5400000000000002E-3</c:v>
                </c:pt>
                <c:pt idx="112">
                  <c:v>2.3E-3</c:v>
                </c:pt>
                <c:pt idx="113">
                  <c:v>2.1029999999999998E-3</c:v>
                </c:pt>
                <c:pt idx="114">
                  <c:v>1.9400000000000001E-3</c:v>
                </c:pt>
                <c:pt idx="115">
                  <c:v>1.8010000000000001E-3</c:v>
                </c:pt>
                <c:pt idx="116">
                  <c:v>1.6819999999999999E-3</c:v>
                </c:pt>
                <c:pt idx="117">
                  <c:v>1.5790000000000001E-3</c:v>
                </c:pt>
                <c:pt idx="118">
                  <c:v>1.488E-3</c:v>
                </c:pt>
                <c:pt idx="119">
                  <c:v>1.408E-3</c:v>
                </c:pt>
                <c:pt idx="120">
                  <c:v>1.3370000000000001E-3</c:v>
                </c:pt>
                <c:pt idx="121">
                  <c:v>1.2719999999999999E-3</c:v>
                </c:pt>
                <c:pt idx="122">
                  <c:v>1.1620000000000001E-3</c:v>
                </c:pt>
                <c:pt idx="123">
                  <c:v>1.049E-3</c:v>
                </c:pt>
                <c:pt idx="124">
                  <c:v>9.5779999999999997E-4</c:v>
                </c:pt>
                <c:pt idx="125">
                  <c:v>8.8170000000000002E-4</c:v>
                </c:pt>
                <c:pt idx="126">
                  <c:v>8.1740000000000003E-4</c:v>
                </c:pt>
                <c:pt idx="127">
                  <c:v>7.6239999999999999E-4</c:v>
                </c:pt>
                <c:pt idx="128">
                  <c:v>7.1460000000000002E-4</c:v>
                </c:pt>
                <c:pt idx="129">
                  <c:v>6.7279999999999998E-4</c:v>
                </c:pt>
                <c:pt idx="130">
                  <c:v>6.3590000000000001E-4</c:v>
                </c:pt>
                <c:pt idx="131">
                  <c:v>5.7350000000000001E-4</c:v>
                </c:pt>
                <c:pt idx="132">
                  <c:v>5.2280000000000002E-4</c:v>
                </c:pt>
                <c:pt idx="133">
                  <c:v>4.8079999999999998E-4</c:v>
                </c:pt>
                <c:pt idx="134">
                  <c:v>4.4529999999999998E-4</c:v>
                </c:pt>
                <c:pt idx="135">
                  <c:v>4.149E-4</c:v>
                </c:pt>
                <c:pt idx="136">
                  <c:v>3.8860000000000001E-4</c:v>
                </c:pt>
                <c:pt idx="137">
                  <c:v>3.4529999999999999E-4</c:v>
                </c:pt>
                <c:pt idx="138">
                  <c:v>3.1110000000000003E-4</c:v>
                </c:pt>
                <c:pt idx="139">
                  <c:v>2.833E-4</c:v>
                </c:pt>
                <c:pt idx="140">
                  <c:v>2.6029999999999998E-4</c:v>
                </c:pt>
                <c:pt idx="141">
                  <c:v>2.409E-4</c:v>
                </c:pt>
                <c:pt idx="142">
                  <c:v>2.243E-4</c:v>
                </c:pt>
                <c:pt idx="143">
                  <c:v>2.1000000000000001E-4</c:v>
                </c:pt>
                <c:pt idx="144">
                  <c:v>1.974E-4</c:v>
                </c:pt>
                <c:pt idx="145">
                  <c:v>1.863E-4</c:v>
                </c:pt>
                <c:pt idx="146">
                  <c:v>1.7650000000000001E-4</c:v>
                </c:pt>
                <c:pt idx="147">
                  <c:v>1.6770000000000001E-4</c:v>
                </c:pt>
                <c:pt idx="148">
                  <c:v>1.526E-4</c:v>
                </c:pt>
                <c:pt idx="149">
                  <c:v>1.373E-4</c:v>
                </c:pt>
                <c:pt idx="150">
                  <c:v>1.249E-4</c:v>
                </c:pt>
                <c:pt idx="151">
                  <c:v>1.1459999999999999E-4</c:v>
                </c:pt>
                <c:pt idx="152">
                  <c:v>1.06E-4</c:v>
                </c:pt>
                <c:pt idx="153">
                  <c:v>9.8610000000000006E-5</c:v>
                </c:pt>
                <c:pt idx="154">
                  <c:v>9.2230000000000003E-5</c:v>
                </c:pt>
                <c:pt idx="155">
                  <c:v>8.666E-5</c:v>
                </c:pt>
                <c:pt idx="156">
                  <c:v>8.1749999999999995E-5</c:v>
                </c:pt>
                <c:pt idx="157">
                  <c:v>7.3490000000000003E-5</c:v>
                </c:pt>
                <c:pt idx="158">
                  <c:v>6.6810000000000006E-5</c:v>
                </c:pt>
                <c:pt idx="159">
                  <c:v>6.1279999999999996E-5</c:v>
                </c:pt>
                <c:pt idx="160">
                  <c:v>5.6629999999999998E-5</c:v>
                </c:pt>
                <c:pt idx="161">
                  <c:v>5.2660000000000001E-5</c:v>
                </c:pt>
                <c:pt idx="162">
                  <c:v>4.9230000000000001E-5</c:v>
                </c:pt>
                <c:pt idx="163">
                  <c:v>4.3600000000000003E-5</c:v>
                </c:pt>
                <c:pt idx="164">
                  <c:v>3.9169999999999999E-5</c:v>
                </c:pt>
                <c:pt idx="165">
                  <c:v>3.5580000000000002E-5</c:v>
                </c:pt>
                <c:pt idx="166">
                  <c:v>3.2620000000000003E-5</c:v>
                </c:pt>
                <c:pt idx="167">
                  <c:v>3.0130000000000001E-5</c:v>
                </c:pt>
                <c:pt idx="168">
                  <c:v>2.8010000000000001E-5</c:v>
                </c:pt>
                <c:pt idx="169">
                  <c:v>2.6169999999999998E-5</c:v>
                </c:pt>
                <c:pt idx="170">
                  <c:v>2.457E-5</c:v>
                </c:pt>
                <c:pt idx="171">
                  <c:v>2.3159999999999998E-5</c:v>
                </c:pt>
                <c:pt idx="172">
                  <c:v>2.1909999999999999E-5</c:v>
                </c:pt>
                <c:pt idx="173">
                  <c:v>2.0800000000000001E-5</c:v>
                </c:pt>
                <c:pt idx="174">
                  <c:v>1.8879999999999999E-5</c:v>
                </c:pt>
                <c:pt idx="175">
                  <c:v>1.6949999999999999E-5</c:v>
                </c:pt>
                <c:pt idx="176">
                  <c:v>1.539E-5</c:v>
                </c:pt>
                <c:pt idx="177">
                  <c:v>1.4100000000000001E-5</c:v>
                </c:pt>
                <c:pt idx="178">
                  <c:v>1.3010000000000001E-5</c:v>
                </c:pt>
                <c:pt idx="179">
                  <c:v>1.2089999999999999E-5</c:v>
                </c:pt>
                <c:pt idx="180">
                  <c:v>1.129E-5</c:v>
                </c:pt>
                <c:pt idx="181">
                  <c:v>1.06E-5</c:v>
                </c:pt>
                <c:pt idx="182">
                  <c:v>9.9850000000000001E-6</c:v>
                </c:pt>
                <c:pt idx="183">
                  <c:v>8.9570000000000008E-6</c:v>
                </c:pt>
                <c:pt idx="184">
                  <c:v>8.1280000000000008E-6</c:v>
                </c:pt>
                <c:pt idx="185">
                  <c:v>7.4429999999999997E-6</c:v>
                </c:pt>
                <c:pt idx="186">
                  <c:v>6.8689999999999998E-6</c:v>
                </c:pt>
                <c:pt idx="187">
                  <c:v>6.3790000000000003E-6</c:v>
                </c:pt>
                <c:pt idx="188">
                  <c:v>5.9560000000000002E-6</c:v>
                </c:pt>
                <c:pt idx="189">
                  <c:v>5.2639999999999999E-6</c:v>
                </c:pt>
                <c:pt idx="190">
                  <c:v>4.7199999999999997E-6</c:v>
                </c:pt>
                <c:pt idx="191">
                  <c:v>4.2810000000000002E-6</c:v>
                </c:pt>
                <c:pt idx="192">
                  <c:v>3.9190000000000001E-6</c:v>
                </c:pt>
                <c:pt idx="193">
                  <c:v>3.6150000000000001E-6</c:v>
                </c:pt>
                <c:pt idx="194">
                  <c:v>3.3569999999999998E-6</c:v>
                </c:pt>
                <c:pt idx="195">
                  <c:v>3.134E-6</c:v>
                </c:pt>
                <c:pt idx="196">
                  <c:v>2.9390000000000002E-6</c:v>
                </c:pt>
                <c:pt idx="197">
                  <c:v>2.768E-6</c:v>
                </c:pt>
                <c:pt idx="198">
                  <c:v>2.616E-6</c:v>
                </c:pt>
                <c:pt idx="199">
                  <c:v>2.481E-6</c:v>
                </c:pt>
                <c:pt idx="200">
                  <c:v>2.249E-6</c:v>
                </c:pt>
                <c:pt idx="201">
                  <c:v>2.0159999999999998E-6</c:v>
                </c:pt>
                <c:pt idx="202">
                  <c:v>1.8279999999999999E-6</c:v>
                </c:pt>
                <c:pt idx="203">
                  <c:v>1.672E-6</c:v>
                </c:pt>
                <c:pt idx="204">
                  <c:v>1.542E-6</c:v>
                </c:pt>
                <c:pt idx="205">
                  <c:v>1.4309999999999999E-6</c:v>
                </c:pt>
                <c:pt idx="206">
                  <c:v>1.336E-6</c:v>
                </c:pt>
                <c:pt idx="207">
                  <c:v>1.252E-6</c:v>
                </c:pt>
                <c:pt idx="208">
                  <c:v>1.1790000000000001E-6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srim4He_C!$D$20:$D$228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srim4He_C!$G$20:$G$228</c:f>
              <c:numCache>
                <c:formatCode>0.000E+00</c:formatCode>
                <c:ptCount val="209"/>
                <c:pt idx="0">
                  <c:v>0.14221</c:v>
                </c:pt>
                <c:pt idx="1">
                  <c:v>0.14782000000000001</c:v>
                </c:pt>
                <c:pt idx="2">
                  <c:v>0.15293999999999999</c:v>
                </c:pt>
                <c:pt idx="3">
                  <c:v>0.15758</c:v>
                </c:pt>
                <c:pt idx="4">
                  <c:v>0.16195000000000001</c:v>
                </c:pt>
                <c:pt idx="5">
                  <c:v>0.16596</c:v>
                </c:pt>
                <c:pt idx="6">
                  <c:v>0.16961999999999999</c:v>
                </c:pt>
                <c:pt idx="7">
                  <c:v>0.17639000000000002</c:v>
                </c:pt>
                <c:pt idx="8">
                  <c:v>0.18231000000000003</c:v>
                </c:pt>
                <c:pt idx="9">
                  <c:v>0.18770000000000001</c:v>
                </c:pt>
                <c:pt idx="10">
                  <c:v>0.19258000000000003</c:v>
                </c:pt>
                <c:pt idx="11">
                  <c:v>0.19696000000000002</c:v>
                </c:pt>
                <c:pt idx="12">
                  <c:v>0.20105000000000001</c:v>
                </c:pt>
                <c:pt idx="13">
                  <c:v>0.20477000000000001</c:v>
                </c:pt>
                <c:pt idx="14">
                  <c:v>0.20833000000000002</c:v>
                </c:pt>
                <c:pt idx="15">
                  <c:v>0.21162</c:v>
                </c:pt>
                <c:pt idx="16">
                  <c:v>0.21465000000000001</c:v>
                </c:pt>
                <c:pt idx="17">
                  <c:v>0.21754000000000001</c:v>
                </c:pt>
                <c:pt idx="18">
                  <c:v>0.22278000000000001</c:v>
                </c:pt>
                <c:pt idx="19">
                  <c:v>0.22870000000000001</c:v>
                </c:pt>
                <c:pt idx="20">
                  <c:v>0.23382</c:v>
                </c:pt>
                <c:pt idx="21">
                  <c:v>0.23846000000000001</c:v>
                </c:pt>
                <c:pt idx="22">
                  <c:v>0.24264999999999998</c:v>
                </c:pt>
                <c:pt idx="23">
                  <c:v>0.24651000000000001</c:v>
                </c:pt>
                <c:pt idx="24">
                  <c:v>0.25003999999999998</c:v>
                </c:pt>
                <c:pt idx="25">
                  <c:v>0.25327</c:v>
                </c:pt>
                <c:pt idx="26">
                  <c:v>0.25630999999999998</c:v>
                </c:pt>
                <c:pt idx="27">
                  <c:v>0.26182</c:v>
                </c:pt>
                <c:pt idx="28">
                  <c:v>0.26662999999999998</c:v>
                </c:pt>
                <c:pt idx="29">
                  <c:v>0.27100000000000002</c:v>
                </c:pt>
                <c:pt idx="30">
                  <c:v>0.27499999999999997</c:v>
                </c:pt>
                <c:pt idx="31">
                  <c:v>0.27849999999999997</c:v>
                </c:pt>
                <c:pt idx="32">
                  <c:v>0.28189999999999998</c:v>
                </c:pt>
                <c:pt idx="33">
                  <c:v>0.28790000000000004</c:v>
                </c:pt>
                <c:pt idx="34">
                  <c:v>0.29320000000000002</c:v>
                </c:pt>
                <c:pt idx="35">
                  <c:v>0.29799999999999999</c:v>
                </c:pt>
                <c:pt idx="36">
                  <c:v>0.30249999999999999</c:v>
                </c:pt>
                <c:pt idx="37">
                  <c:v>0.30669999999999997</c:v>
                </c:pt>
                <c:pt idx="38">
                  <c:v>0.3105</c:v>
                </c:pt>
                <c:pt idx="39">
                  <c:v>0.31430000000000002</c:v>
                </c:pt>
                <c:pt idx="40">
                  <c:v>0.31779999999999997</c:v>
                </c:pt>
                <c:pt idx="41">
                  <c:v>0.32120000000000004</c:v>
                </c:pt>
                <c:pt idx="42">
                  <c:v>0.32450000000000001</c:v>
                </c:pt>
                <c:pt idx="43">
                  <c:v>0.32769999999999999</c:v>
                </c:pt>
                <c:pt idx="44">
                  <c:v>0.33389999999999997</c:v>
                </c:pt>
                <c:pt idx="45">
                  <c:v>0.34130000000000005</c:v>
                </c:pt>
                <c:pt idx="46">
                  <c:v>0.3483</c:v>
                </c:pt>
                <c:pt idx="47">
                  <c:v>0.35509999999999997</c:v>
                </c:pt>
                <c:pt idx="48">
                  <c:v>0.36170000000000002</c:v>
                </c:pt>
                <c:pt idx="49">
                  <c:v>0.36820000000000003</c:v>
                </c:pt>
                <c:pt idx="50">
                  <c:v>0.37450000000000006</c:v>
                </c:pt>
                <c:pt idx="51">
                  <c:v>0.38059999999999999</c:v>
                </c:pt>
                <c:pt idx="52">
                  <c:v>0.38670000000000004</c:v>
                </c:pt>
                <c:pt idx="53">
                  <c:v>0.39857000000000004</c:v>
                </c:pt>
                <c:pt idx="54">
                  <c:v>0.41011000000000003</c:v>
                </c:pt>
                <c:pt idx="55">
                  <c:v>0.42132999999999998</c:v>
                </c:pt>
                <c:pt idx="56">
                  <c:v>0.43226999999999999</c:v>
                </c:pt>
                <c:pt idx="57">
                  <c:v>0.44295999999999996</c:v>
                </c:pt>
                <c:pt idx="58">
                  <c:v>0.45344999999999996</c:v>
                </c:pt>
                <c:pt idx="59">
                  <c:v>0.47367999999999999</c:v>
                </c:pt>
                <c:pt idx="60">
                  <c:v>0.49310999999999999</c:v>
                </c:pt>
                <c:pt idx="61">
                  <c:v>0.51188</c:v>
                </c:pt>
                <c:pt idx="62">
                  <c:v>0.53015000000000001</c:v>
                </c:pt>
                <c:pt idx="63">
                  <c:v>0.54774</c:v>
                </c:pt>
                <c:pt idx="64">
                  <c:v>0.56496000000000002</c:v>
                </c:pt>
                <c:pt idx="65">
                  <c:v>0.58167000000000002</c:v>
                </c:pt>
                <c:pt idx="66">
                  <c:v>0.59792000000000001</c:v>
                </c:pt>
                <c:pt idx="67">
                  <c:v>0.61377999999999999</c:v>
                </c:pt>
                <c:pt idx="68">
                  <c:v>0.62921000000000005</c:v>
                </c:pt>
                <c:pt idx="69">
                  <c:v>0.64419999999999999</c:v>
                </c:pt>
                <c:pt idx="70">
                  <c:v>0.67315999999999998</c:v>
                </c:pt>
                <c:pt idx="71">
                  <c:v>0.70735000000000003</c:v>
                </c:pt>
                <c:pt idx="72">
                  <c:v>0.73953000000000002</c:v>
                </c:pt>
                <c:pt idx="73">
                  <c:v>0.76971000000000001</c:v>
                </c:pt>
                <c:pt idx="74">
                  <c:v>0.79798999999999998</c:v>
                </c:pt>
                <c:pt idx="75">
                  <c:v>0.82450999999999997</c:v>
                </c:pt>
                <c:pt idx="76">
                  <c:v>0.84933999999999998</c:v>
                </c:pt>
                <c:pt idx="77">
                  <c:v>0.87254000000000009</c:v>
                </c:pt>
                <c:pt idx="78">
                  <c:v>0.89427999999999996</c:v>
                </c:pt>
                <c:pt idx="79">
                  <c:v>0.93370000000000009</c:v>
                </c:pt>
                <c:pt idx="80">
                  <c:v>0.96877999999999997</c:v>
                </c:pt>
                <c:pt idx="81">
                  <c:v>1.00054</c:v>
                </c:pt>
                <c:pt idx="82">
                  <c:v>1.0301100000000001</c:v>
                </c:pt>
                <c:pt idx="83">
                  <c:v>1.05796</c:v>
                </c:pt>
                <c:pt idx="84">
                  <c:v>1.08494</c:v>
                </c:pt>
                <c:pt idx="85">
                  <c:v>1.1372199999999999</c:v>
                </c:pt>
                <c:pt idx="86">
                  <c:v>1.1868399999999999</c:v>
                </c:pt>
                <c:pt idx="87">
                  <c:v>1.2346900000000001</c:v>
                </c:pt>
                <c:pt idx="88">
                  <c:v>1.2807200000000001</c:v>
                </c:pt>
                <c:pt idx="89">
                  <c:v>1.32389</c:v>
                </c:pt>
                <c:pt idx="90">
                  <c:v>1.36517</c:v>
                </c:pt>
                <c:pt idx="91">
                  <c:v>1.40354</c:v>
                </c:pt>
                <c:pt idx="92">
                  <c:v>1.4399869999999999</c:v>
                </c:pt>
                <c:pt idx="93">
                  <c:v>1.4744920000000001</c:v>
                </c:pt>
                <c:pt idx="94">
                  <c:v>1.507047</c:v>
                </c:pt>
                <c:pt idx="95">
                  <c:v>1.5376459999999998</c:v>
                </c:pt>
                <c:pt idx="96">
                  <c:v>1.5929499999999999</c:v>
                </c:pt>
                <c:pt idx="97">
                  <c:v>1.6532339999999999</c:v>
                </c:pt>
                <c:pt idx="98">
                  <c:v>1.704645</c:v>
                </c:pt>
                <c:pt idx="99">
                  <c:v>1.748151</c:v>
                </c:pt>
                <c:pt idx="100">
                  <c:v>1.7847309999999998</c:v>
                </c:pt>
                <c:pt idx="101">
                  <c:v>1.8163689999999999</c:v>
                </c:pt>
                <c:pt idx="102">
                  <c:v>1.8430530000000001</c:v>
                </c:pt>
                <c:pt idx="103">
                  <c:v>1.8647750000000001</c:v>
                </c:pt>
                <c:pt idx="104">
                  <c:v>1.882528</c:v>
                </c:pt>
                <c:pt idx="105">
                  <c:v>1.9081089999999998</c:v>
                </c:pt>
                <c:pt idx="106">
                  <c:v>1.9237649999999999</c:v>
                </c:pt>
                <c:pt idx="107">
                  <c:v>1.9304780000000001</c:v>
                </c:pt>
                <c:pt idx="108">
                  <c:v>1.9312339999999999</c:v>
                </c:pt>
                <c:pt idx="109">
                  <c:v>1.9260250000000001</c:v>
                </c:pt>
                <c:pt idx="110">
                  <c:v>1.9168419999999999</c:v>
                </c:pt>
                <c:pt idx="111">
                  <c:v>1.88954</c:v>
                </c:pt>
                <c:pt idx="112">
                  <c:v>1.8543000000000001</c:v>
                </c:pt>
                <c:pt idx="113">
                  <c:v>1.814103</c:v>
                </c:pt>
                <c:pt idx="114">
                  <c:v>1.7719400000000001</c:v>
                </c:pt>
                <c:pt idx="115">
                  <c:v>1.728801</c:v>
                </c:pt>
                <c:pt idx="116">
                  <c:v>1.684682</c:v>
                </c:pt>
                <c:pt idx="117">
                  <c:v>1.6415789999999999</c:v>
                </c:pt>
                <c:pt idx="118">
                  <c:v>1.599488</c:v>
                </c:pt>
                <c:pt idx="119">
                  <c:v>1.5594080000000001</c:v>
                </c:pt>
                <c:pt idx="120">
                  <c:v>1.5193369999999999</c:v>
                </c:pt>
                <c:pt idx="121">
                  <c:v>1.4812719999999999</c:v>
                </c:pt>
                <c:pt idx="122">
                  <c:v>1.4101620000000001</c:v>
                </c:pt>
                <c:pt idx="123">
                  <c:v>1.3290490000000001</c:v>
                </c:pt>
                <c:pt idx="124">
                  <c:v>1.2549577999999999</c:v>
                </c:pt>
                <c:pt idx="125">
                  <c:v>1.1898817000000002</c:v>
                </c:pt>
                <c:pt idx="126">
                  <c:v>1.1298174000000001</c:v>
                </c:pt>
                <c:pt idx="127">
                  <c:v>1.0757623999999999</c:v>
                </c:pt>
                <c:pt idx="128">
                  <c:v>1.0267146</c:v>
                </c:pt>
                <c:pt idx="129">
                  <c:v>0.98267280000000001</c:v>
                </c:pt>
                <c:pt idx="130">
                  <c:v>0.94193590000000005</c:v>
                </c:pt>
                <c:pt idx="131">
                  <c:v>0.87007350000000006</c:v>
                </c:pt>
                <c:pt idx="132">
                  <c:v>0.80882280000000006</c:v>
                </c:pt>
                <c:pt idx="133">
                  <c:v>0.7559807999999999</c:v>
                </c:pt>
                <c:pt idx="134">
                  <c:v>0.7099453</c:v>
                </c:pt>
                <c:pt idx="135">
                  <c:v>0.66951490000000002</c:v>
                </c:pt>
                <c:pt idx="136">
                  <c:v>0.63358859999999995</c:v>
                </c:pt>
                <c:pt idx="137">
                  <c:v>0.5728453</c:v>
                </c:pt>
                <c:pt idx="138">
                  <c:v>0.52791109999999997</c:v>
                </c:pt>
                <c:pt idx="139">
                  <c:v>0.48578329999999997</c:v>
                </c:pt>
                <c:pt idx="140">
                  <c:v>0.45206029999999997</c:v>
                </c:pt>
                <c:pt idx="141">
                  <c:v>0.42314089999999999</c:v>
                </c:pt>
                <c:pt idx="142">
                  <c:v>0.39812429999999999</c:v>
                </c:pt>
                <c:pt idx="143">
                  <c:v>0.37611</c:v>
                </c:pt>
                <c:pt idx="144">
                  <c:v>0.35659740000000001</c:v>
                </c:pt>
                <c:pt idx="145">
                  <c:v>0.33928629999999999</c:v>
                </c:pt>
                <c:pt idx="146">
                  <c:v>0.32367650000000003</c:v>
                </c:pt>
                <c:pt idx="147">
                  <c:v>0.3095677</c:v>
                </c:pt>
                <c:pt idx="148">
                  <c:v>0.28505259999999999</c:v>
                </c:pt>
                <c:pt idx="149">
                  <c:v>0.25983729999999999</c:v>
                </c:pt>
                <c:pt idx="150">
                  <c:v>0.23902490000000001</c:v>
                </c:pt>
                <c:pt idx="151">
                  <c:v>0.22161459999999999</c:v>
                </c:pt>
                <c:pt idx="152">
                  <c:v>0.20680599999999999</c:v>
                </c:pt>
                <c:pt idx="153">
                  <c:v>0.19389861</c:v>
                </c:pt>
                <c:pt idx="154">
                  <c:v>0.18269223000000001</c:v>
                </c:pt>
                <c:pt idx="155">
                  <c:v>0.17288666</c:v>
                </c:pt>
                <c:pt idx="156">
                  <c:v>0.16408175</c:v>
                </c:pt>
                <c:pt idx="157">
                  <c:v>0.14917349000000002</c:v>
                </c:pt>
                <c:pt idx="158">
                  <c:v>0.13696680999999999</c:v>
                </c:pt>
                <c:pt idx="159">
                  <c:v>0.12676128</c:v>
                </c:pt>
                <c:pt idx="160">
                  <c:v>0.11815663</c:v>
                </c:pt>
                <c:pt idx="161">
                  <c:v>0.11065266</c:v>
                </c:pt>
                <c:pt idx="162">
                  <c:v>0.10424923</c:v>
                </c:pt>
                <c:pt idx="163">
                  <c:v>9.3463600000000008E-2</c:v>
                </c:pt>
                <c:pt idx="164">
                  <c:v>8.4909170000000006E-2</c:v>
                </c:pt>
                <c:pt idx="165">
                  <c:v>7.7925579999999994E-2</c:v>
                </c:pt>
                <c:pt idx="166">
                  <c:v>7.2112620000000002E-2</c:v>
                </c:pt>
                <c:pt idx="167">
                  <c:v>6.7190130000000001E-2</c:v>
                </c:pt>
                <c:pt idx="168">
                  <c:v>6.2968009999999991E-2</c:v>
                </c:pt>
                <c:pt idx="169">
                  <c:v>5.9306169999999998E-2</c:v>
                </c:pt>
                <c:pt idx="170">
                  <c:v>5.6094570000000003E-2</c:v>
                </c:pt>
                <c:pt idx="171">
                  <c:v>5.3253160000000001E-2</c:v>
                </c:pt>
                <c:pt idx="172">
                  <c:v>5.0721910000000002E-2</c:v>
                </c:pt>
                <c:pt idx="173">
                  <c:v>4.8450800000000002E-2</c:v>
                </c:pt>
                <c:pt idx="174">
                  <c:v>4.4548879999999999E-2</c:v>
                </c:pt>
                <c:pt idx="175">
                  <c:v>4.0576950000000001E-2</c:v>
                </c:pt>
                <c:pt idx="176">
                  <c:v>3.7345389999999999E-2</c:v>
                </c:pt>
                <c:pt idx="177">
                  <c:v>3.4664100000000003E-2</c:v>
                </c:pt>
                <c:pt idx="178">
                  <c:v>3.2413009999999999E-2</c:v>
                </c:pt>
                <c:pt idx="179">
                  <c:v>3.048209E-2</c:v>
                </c:pt>
                <c:pt idx="180">
                  <c:v>2.880129E-2</c:v>
                </c:pt>
                <c:pt idx="181">
                  <c:v>2.73406E-2</c:v>
                </c:pt>
                <c:pt idx="182">
                  <c:v>2.6049985000000001E-2</c:v>
                </c:pt>
                <c:pt idx="183">
                  <c:v>2.3878956999999999E-2</c:v>
                </c:pt>
                <c:pt idx="184">
                  <c:v>2.2128128E-2</c:v>
                </c:pt>
                <c:pt idx="185">
                  <c:v>2.0667443000000001E-2</c:v>
                </c:pt>
                <c:pt idx="186">
                  <c:v>1.9446868999999999E-2</c:v>
                </c:pt>
                <c:pt idx="187">
                  <c:v>1.8406379E-2</c:v>
                </c:pt>
                <c:pt idx="188">
                  <c:v>1.7505956000000003E-2</c:v>
                </c:pt>
                <c:pt idx="189">
                  <c:v>1.6035264E-2</c:v>
                </c:pt>
                <c:pt idx="190">
                  <c:v>1.4874719999999999E-2</c:v>
                </c:pt>
                <c:pt idx="191">
                  <c:v>1.3944280999999999E-2</c:v>
                </c:pt>
                <c:pt idx="192">
                  <c:v>1.3183919000000001E-2</c:v>
                </c:pt>
                <c:pt idx="193">
                  <c:v>1.2543615000000001E-2</c:v>
                </c:pt>
                <c:pt idx="194">
                  <c:v>1.2003357000000001E-2</c:v>
                </c:pt>
                <c:pt idx="195">
                  <c:v>1.1543134E-2</c:v>
                </c:pt>
                <c:pt idx="196">
                  <c:v>1.1142939000000001E-2</c:v>
                </c:pt>
                <c:pt idx="197">
                  <c:v>1.0782768E-2</c:v>
                </c:pt>
                <c:pt idx="198">
                  <c:v>1.0482616E-2</c:v>
                </c:pt>
                <c:pt idx="199">
                  <c:v>1.0202481000000001E-2</c:v>
                </c:pt>
                <c:pt idx="200">
                  <c:v>9.7412489999999987E-3</c:v>
                </c:pt>
                <c:pt idx="201">
                  <c:v>9.2840160000000008E-3</c:v>
                </c:pt>
                <c:pt idx="202">
                  <c:v>8.923828E-3</c:v>
                </c:pt>
                <c:pt idx="203">
                  <c:v>8.6336720000000002E-3</c:v>
                </c:pt>
                <c:pt idx="204">
                  <c:v>8.3975420000000009E-3</c:v>
                </c:pt>
                <c:pt idx="205">
                  <c:v>8.2024309999999996E-3</c:v>
                </c:pt>
                <c:pt idx="206">
                  <c:v>8.0383360000000001E-3</c:v>
                </c:pt>
                <c:pt idx="207">
                  <c:v>7.900252E-3</c:v>
                </c:pt>
                <c:pt idx="208">
                  <c:v>7.7831789999999994E-3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3592"/>
        <c:axId val="474923984"/>
      </c:scatterChart>
      <c:valAx>
        <c:axId val="4749235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3984"/>
        <c:crosses val="autoZero"/>
        <c:crossBetween val="midCat"/>
        <c:majorUnit val="10"/>
      </c:valAx>
      <c:valAx>
        <c:axId val="4749239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35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7313395110762"/>
          <c:y val="0.10051184685162101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srim4He_C!$P$5</c:f>
          <c:strCache>
            <c:ptCount val="1"/>
            <c:pt idx="0">
              <c:v>srim4He_C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srim4He_C!$D$20:$D$228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srim4He_C!$J$20:$J$228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2E-3</c:v>
                </c:pt>
                <c:pt idx="18">
                  <c:v>2.1999999999999997E-3</c:v>
                </c:pt>
                <c:pt idx="19">
                  <c:v>2.4000000000000002E-3</c:v>
                </c:pt>
                <c:pt idx="20">
                  <c:v>2.7000000000000001E-3</c:v>
                </c:pt>
                <c:pt idx="21">
                  <c:v>2.9000000000000002E-3</c:v>
                </c:pt>
                <c:pt idx="22">
                  <c:v>3.0999999999999999E-3</c:v>
                </c:pt>
                <c:pt idx="23">
                  <c:v>3.3E-3</c:v>
                </c:pt>
                <c:pt idx="24">
                  <c:v>3.5000000000000005E-3</c:v>
                </c:pt>
                <c:pt idx="25">
                  <c:v>3.6999999999999997E-3</c:v>
                </c:pt>
                <c:pt idx="26">
                  <c:v>4.0000000000000001E-3</c:v>
                </c:pt>
                <c:pt idx="27">
                  <c:v>4.3999999999999994E-3</c:v>
                </c:pt>
                <c:pt idx="28">
                  <c:v>4.8000000000000004E-3</c:v>
                </c:pt>
                <c:pt idx="29">
                  <c:v>5.1999999999999998E-3</c:v>
                </c:pt>
                <c:pt idx="30">
                  <c:v>5.5999999999999999E-3</c:v>
                </c:pt>
                <c:pt idx="31">
                  <c:v>6.0999999999999995E-3</c:v>
                </c:pt>
                <c:pt idx="32">
                  <c:v>6.5000000000000006E-3</c:v>
                </c:pt>
                <c:pt idx="33">
                  <c:v>7.2999999999999992E-3</c:v>
                </c:pt>
                <c:pt idx="34">
                  <c:v>8.2000000000000007E-3</c:v>
                </c:pt>
                <c:pt idx="35">
                  <c:v>8.9999999999999993E-3</c:v>
                </c:pt>
                <c:pt idx="36">
                  <c:v>9.9000000000000008E-3</c:v>
                </c:pt>
                <c:pt idx="37">
                  <c:v>1.0699999999999999E-2</c:v>
                </c:pt>
                <c:pt idx="38">
                  <c:v>1.1600000000000001E-2</c:v>
                </c:pt>
                <c:pt idx="39">
                  <c:v>1.24E-2</c:v>
                </c:pt>
                <c:pt idx="40">
                  <c:v>1.3300000000000001E-2</c:v>
                </c:pt>
                <c:pt idx="41">
                  <c:v>1.4099999999999998E-2</c:v>
                </c:pt>
                <c:pt idx="42">
                  <c:v>1.4999999999999999E-2</c:v>
                </c:pt>
                <c:pt idx="43">
                  <c:v>1.5800000000000002E-2</c:v>
                </c:pt>
                <c:pt idx="44">
                  <c:v>1.7499999999999998E-2</c:v>
                </c:pt>
                <c:pt idx="45">
                  <c:v>1.9700000000000002E-2</c:v>
                </c:pt>
                <c:pt idx="46">
                  <c:v>2.18E-2</c:v>
                </c:pt>
                <c:pt idx="47">
                  <c:v>2.3899999999999998E-2</c:v>
                </c:pt>
                <c:pt idx="48">
                  <c:v>2.6000000000000002E-2</c:v>
                </c:pt>
                <c:pt idx="49">
                  <c:v>2.8100000000000003E-2</c:v>
                </c:pt>
                <c:pt idx="50">
                  <c:v>3.0199999999999998E-2</c:v>
                </c:pt>
                <c:pt idx="51">
                  <c:v>3.2300000000000002E-2</c:v>
                </c:pt>
                <c:pt idx="52">
                  <c:v>3.44E-2</c:v>
                </c:pt>
                <c:pt idx="53">
                  <c:v>3.85E-2</c:v>
                </c:pt>
                <c:pt idx="54">
                  <c:v>4.2599999999999999E-2</c:v>
                </c:pt>
                <c:pt idx="55">
                  <c:v>4.6600000000000003E-2</c:v>
                </c:pt>
                <c:pt idx="56">
                  <c:v>5.0599999999999999E-2</c:v>
                </c:pt>
                <c:pt idx="57">
                  <c:v>5.4500000000000007E-2</c:v>
                </c:pt>
                <c:pt idx="58">
                  <c:v>5.8399999999999994E-2</c:v>
                </c:pt>
                <c:pt idx="59">
                  <c:v>6.6100000000000006E-2</c:v>
                </c:pt>
                <c:pt idx="60">
                  <c:v>7.3499999999999996E-2</c:v>
                </c:pt>
                <c:pt idx="61">
                  <c:v>8.0800000000000011E-2</c:v>
                </c:pt>
                <c:pt idx="62">
                  <c:v>8.7900000000000006E-2</c:v>
                </c:pt>
                <c:pt idx="63">
                  <c:v>9.4899999999999998E-2</c:v>
                </c:pt>
                <c:pt idx="64">
                  <c:v>0.10169999999999998</c:v>
                </c:pt>
                <c:pt idx="65">
                  <c:v>0.10840000000000001</c:v>
                </c:pt>
                <c:pt idx="66">
                  <c:v>0.1149</c:v>
                </c:pt>
                <c:pt idx="67">
                  <c:v>0.12130000000000001</c:v>
                </c:pt>
                <c:pt idx="68">
                  <c:v>0.12759999999999999</c:v>
                </c:pt>
                <c:pt idx="69">
                  <c:v>0.1338</c:v>
                </c:pt>
                <c:pt idx="70">
                  <c:v>0.14579999999999999</c:v>
                </c:pt>
                <c:pt idx="71">
                  <c:v>0.1603</c:v>
                </c:pt>
                <c:pt idx="72">
                  <c:v>0.17430000000000001</c:v>
                </c:pt>
                <c:pt idx="73">
                  <c:v>0.18779999999999999</c:v>
                </c:pt>
                <c:pt idx="74">
                  <c:v>0.2009</c:v>
                </c:pt>
                <c:pt idx="75">
                  <c:v>0.21360000000000001</c:v>
                </c:pt>
                <c:pt idx="76">
                  <c:v>0.22599999999999998</c:v>
                </c:pt>
                <c:pt idx="77">
                  <c:v>0.23809999999999998</c:v>
                </c:pt>
                <c:pt idx="78">
                  <c:v>0.24990000000000001</c:v>
                </c:pt>
                <c:pt idx="79">
                  <c:v>0.27290000000000003</c:v>
                </c:pt>
                <c:pt idx="80">
                  <c:v>0.29520000000000002</c:v>
                </c:pt>
                <c:pt idx="81">
                  <c:v>0.31669999999999998</c:v>
                </c:pt>
                <c:pt idx="82">
                  <c:v>0.3377</c:v>
                </c:pt>
                <c:pt idx="83">
                  <c:v>0.35819999999999996</c:v>
                </c:pt>
                <c:pt idx="84">
                  <c:v>0.37819999999999998</c:v>
                </c:pt>
                <c:pt idx="85">
                  <c:v>0.41699999999999998</c:v>
                </c:pt>
                <c:pt idx="86">
                  <c:v>0.45419999999999999</c:v>
                </c:pt>
                <c:pt idx="87">
                  <c:v>0.49000000000000005</c:v>
                </c:pt>
                <c:pt idx="88">
                  <c:v>0.52449999999999997</c:v>
                </c:pt>
                <c:pt idx="89">
                  <c:v>0.55789999999999995</c:v>
                </c:pt>
                <c:pt idx="90" formatCode="0.00">
                  <c:v>0.59040000000000004</c:v>
                </c:pt>
                <c:pt idx="91" formatCode="0.00">
                  <c:v>0.62190000000000001</c:v>
                </c:pt>
                <c:pt idx="92" formatCode="0.00">
                  <c:v>0.65259999999999996</c:v>
                </c:pt>
                <c:pt idx="93" formatCode="0.00">
                  <c:v>0.68269999999999997</c:v>
                </c:pt>
                <c:pt idx="94" formatCode="0.00">
                  <c:v>0.71199999999999997</c:v>
                </c:pt>
                <c:pt idx="95" formatCode="0.00">
                  <c:v>0.74080000000000001</c:v>
                </c:pt>
                <c:pt idx="96" formatCode="0.00">
                  <c:v>0.79690000000000005</c:v>
                </c:pt>
                <c:pt idx="97" formatCode="0.00">
                  <c:v>0.86460000000000004</c:v>
                </c:pt>
                <c:pt idx="98" formatCode="0.00">
                  <c:v>0.93010000000000004</c:v>
                </c:pt>
                <c:pt idx="99" formatCode="0.00">
                  <c:v>0.99380000000000002</c:v>
                </c:pt>
                <c:pt idx="100" formatCode="0.00">
                  <c:v>1.06</c:v>
                </c:pt>
                <c:pt idx="101" formatCode="0.00">
                  <c:v>1.1200000000000001</c:v>
                </c:pt>
                <c:pt idx="102" formatCode="0.00">
                  <c:v>1.18</c:v>
                </c:pt>
                <c:pt idx="103" formatCode="0.00">
                  <c:v>1.24</c:v>
                </c:pt>
                <c:pt idx="104" formatCode="0.00">
                  <c:v>1.3</c:v>
                </c:pt>
                <c:pt idx="105" formatCode="0.00">
                  <c:v>1.41</c:v>
                </c:pt>
                <c:pt idx="106" formatCode="0.00">
                  <c:v>1.53</c:v>
                </c:pt>
                <c:pt idx="107" formatCode="0.00">
                  <c:v>1.64</c:v>
                </c:pt>
                <c:pt idx="108" formatCode="0.00">
                  <c:v>1.76</c:v>
                </c:pt>
                <c:pt idx="109" formatCode="0.00">
                  <c:v>1.87</c:v>
                </c:pt>
                <c:pt idx="110" formatCode="0.00">
                  <c:v>1.99</c:v>
                </c:pt>
                <c:pt idx="111" formatCode="0.00">
                  <c:v>2.2200000000000002</c:v>
                </c:pt>
                <c:pt idx="112" formatCode="0.00">
                  <c:v>2.46</c:v>
                </c:pt>
                <c:pt idx="113" formatCode="0.00">
                  <c:v>2.7</c:v>
                </c:pt>
                <c:pt idx="114" formatCode="0.00">
                  <c:v>2.95</c:v>
                </c:pt>
                <c:pt idx="115" formatCode="0.00">
                  <c:v>3.2</c:v>
                </c:pt>
                <c:pt idx="116" formatCode="0.00">
                  <c:v>3.46</c:v>
                </c:pt>
                <c:pt idx="117" formatCode="0.00">
                  <c:v>3.72</c:v>
                </c:pt>
                <c:pt idx="118" formatCode="0.00">
                  <c:v>4</c:v>
                </c:pt>
                <c:pt idx="119" formatCode="0.00">
                  <c:v>4.28</c:v>
                </c:pt>
                <c:pt idx="120" formatCode="0.00">
                  <c:v>4.57</c:v>
                </c:pt>
                <c:pt idx="121" formatCode="0.00">
                  <c:v>4.8600000000000003</c:v>
                </c:pt>
                <c:pt idx="122" formatCode="0.00">
                  <c:v>5.48</c:v>
                </c:pt>
                <c:pt idx="123" formatCode="0.00">
                  <c:v>6.29</c:v>
                </c:pt>
                <c:pt idx="124" formatCode="0.00">
                  <c:v>7.15</c:v>
                </c:pt>
                <c:pt idx="125" formatCode="0.00">
                  <c:v>8.0500000000000007</c:v>
                </c:pt>
                <c:pt idx="126" formatCode="0.00">
                  <c:v>9.01</c:v>
                </c:pt>
                <c:pt idx="127" formatCode="0.00">
                  <c:v>10.02</c:v>
                </c:pt>
                <c:pt idx="128" formatCode="0.00">
                  <c:v>11.07</c:v>
                </c:pt>
                <c:pt idx="129" formatCode="0.00">
                  <c:v>12.17</c:v>
                </c:pt>
                <c:pt idx="130" formatCode="0.00">
                  <c:v>13.33</c:v>
                </c:pt>
                <c:pt idx="131" formatCode="0.00">
                  <c:v>15.78</c:v>
                </c:pt>
                <c:pt idx="132" formatCode="0.00">
                  <c:v>18.420000000000002</c:v>
                </c:pt>
                <c:pt idx="133" formatCode="0.00">
                  <c:v>21.26</c:v>
                </c:pt>
                <c:pt idx="134" formatCode="0.00">
                  <c:v>24.29</c:v>
                </c:pt>
                <c:pt idx="135" formatCode="0.00">
                  <c:v>27.51</c:v>
                </c:pt>
                <c:pt idx="136" formatCode="0.00">
                  <c:v>30.92</c:v>
                </c:pt>
                <c:pt idx="137" formatCode="0.00">
                  <c:v>38.28</c:v>
                </c:pt>
                <c:pt idx="138" formatCode="0.00">
                  <c:v>46.35</c:v>
                </c:pt>
                <c:pt idx="139" formatCode="0.00">
                  <c:v>55.12</c:v>
                </c:pt>
                <c:pt idx="140" formatCode="0.00">
                  <c:v>64.59</c:v>
                </c:pt>
                <c:pt idx="141" formatCode="0.00">
                  <c:v>74.739999999999995</c:v>
                </c:pt>
                <c:pt idx="142" formatCode="0.00">
                  <c:v>85.55</c:v>
                </c:pt>
                <c:pt idx="143" formatCode="0.00">
                  <c:v>97.02</c:v>
                </c:pt>
                <c:pt idx="144" formatCode="0.00">
                  <c:v>109.14</c:v>
                </c:pt>
                <c:pt idx="145" formatCode="0.00">
                  <c:v>121.9</c:v>
                </c:pt>
                <c:pt idx="146" formatCode="0.00">
                  <c:v>135.29</c:v>
                </c:pt>
                <c:pt idx="147" formatCode="0.00">
                  <c:v>149.32</c:v>
                </c:pt>
                <c:pt idx="148" formatCode="0.00">
                  <c:v>179.2</c:v>
                </c:pt>
                <c:pt idx="149" formatCode="0.00">
                  <c:v>219.98</c:v>
                </c:pt>
                <c:pt idx="150" formatCode="0.00">
                  <c:v>264.5</c:v>
                </c:pt>
                <c:pt idx="151" formatCode="0.00">
                  <c:v>312.70999999999998</c:v>
                </c:pt>
                <c:pt idx="152" formatCode="0.00">
                  <c:v>364.55</c:v>
                </c:pt>
                <c:pt idx="153" formatCode="0.00">
                  <c:v>419.97</c:v>
                </c:pt>
                <c:pt idx="154" formatCode="0.00">
                  <c:v>478.91</c:v>
                </c:pt>
                <c:pt idx="155" formatCode="0.00">
                  <c:v>541.34</c:v>
                </c:pt>
                <c:pt idx="156" formatCode="0.00">
                  <c:v>607.22</c:v>
                </c:pt>
                <c:pt idx="157" formatCode="0.00">
                  <c:v>749.07</c:v>
                </c:pt>
                <c:pt idx="158" formatCode="0.00">
                  <c:v>904.31</c:v>
                </c:pt>
                <c:pt idx="159" formatCode="0.00">
                  <c:v>1070</c:v>
                </c:pt>
                <c:pt idx="160" formatCode="0.00">
                  <c:v>1250</c:v>
                </c:pt>
                <c:pt idx="161" formatCode="0.00">
                  <c:v>1450</c:v>
                </c:pt>
                <c:pt idx="162" formatCode="0.00">
                  <c:v>1650</c:v>
                </c:pt>
                <c:pt idx="163" formatCode="0.00">
                  <c:v>2100</c:v>
                </c:pt>
                <c:pt idx="164" formatCode="0.00">
                  <c:v>2600</c:v>
                </c:pt>
                <c:pt idx="165" formatCode="0.00">
                  <c:v>3150</c:v>
                </c:pt>
                <c:pt idx="166" formatCode="0.00">
                  <c:v>3740</c:v>
                </c:pt>
                <c:pt idx="167" formatCode="0.00">
                  <c:v>4380</c:v>
                </c:pt>
                <c:pt idx="168" formatCode="0.00">
                  <c:v>5060</c:v>
                </c:pt>
                <c:pt idx="169" formatCode="0.00">
                  <c:v>5790</c:v>
                </c:pt>
                <c:pt idx="170" formatCode="0.00">
                  <c:v>6560</c:v>
                </c:pt>
                <c:pt idx="171" formatCode="0.00">
                  <c:v>7370</c:v>
                </c:pt>
                <c:pt idx="172" formatCode="0.0">
                  <c:v>8220</c:v>
                </c:pt>
                <c:pt idx="173" formatCode="0.0">
                  <c:v>9120</c:v>
                </c:pt>
                <c:pt idx="174" formatCode="0.0">
                  <c:v>11030</c:v>
                </c:pt>
                <c:pt idx="175" formatCode="0.0">
                  <c:v>13640</c:v>
                </c:pt>
                <c:pt idx="176" formatCode="0.0">
                  <c:v>16490</c:v>
                </c:pt>
                <c:pt idx="177" formatCode="0.0">
                  <c:v>19580</c:v>
                </c:pt>
                <c:pt idx="178" formatCode="0.0">
                  <c:v>22890</c:v>
                </c:pt>
                <c:pt idx="179" formatCode="0.0">
                  <c:v>26420</c:v>
                </c:pt>
                <c:pt idx="180" formatCode="0.0">
                  <c:v>30160</c:v>
                </c:pt>
                <c:pt idx="181" formatCode="0.0">
                  <c:v>34120</c:v>
                </c:pt>
                <c:pt idx="182" formatCode="0.0">
                  <c:v>38270</c:v>
                </c:pt>
                <c:pt idx="183" formatCode="0.0">
                  <c:v>47170</c:v>
                </c:pt>
                <c:pt idx="184" formatCode="0.0">
                  <c:v>56830</c:v>
                </c:pt>
                <c:pt idx="185" formatCode="0.0">
                  <c:v>67210</c:v>
                </c:pt>
                <c:pt idx="186" formatCode="0.0">
                  <c:v>78280</c:v>
                </c:pt>
                <c:pt idx="187" formatCode="0.0">
                  <c:v>90010</c:v>
                </c:pt>
                <c:pt idx="188" formatCode="0">
                  <c:v>102370</c:v>
                </c:pt>
                <c:pt idx="189" formatCode="0">
                  <c:v>128870</c:v>
                </c:pt>
                <c:pt idx="190" formatCode="0">
                  <c:v>157620</c:v>
                </c:pt>
                <c:pt idx="191" formatCode="0">
                  <c:v>188430</c:v>
                </c:pt>
                <c:pt idx="192" formatCode="0">
                  <c:v>221170</c:v>
                </c:pt>
                <c:pt idx="193" formatCode="0">
                  <c:v>255690</c:v>
                </c:pt>
                <c:pt idx="194" formatCode="0">
                  <c:v>291860</c:v>
                </c:pt>
                <c:pt idx="195" formatCode="0">
                  <c:v>329570</c:v>
                </c:pt>
                <c:pt idx="196" formatCode="0">
                  <c:v>368730</c:v>
                </c:pt>
                <c:pt idx="197" formatCode="0">
                  <c:v>409220</c:v>
                </c:pt>
                <c:pt idx="198" formatCode="0">
                  <c:v>450970</c:v>
                </c:pt>
                <c:pt idx="199" formatCode="0">
                  <c:v>493890</c:v>
                </c:pt>
                <c:pt idx="200" formatCode="0">
                  <c:v>582940</c:v>
                </c:pt>
                <c:pt idx="201" formatCode="0">
                  <c:v>699640</c:v>
                </c:pt>
                <c:pt idx="202" formatCode="0">
                  <c:v>821570</c:v>
                </c:pt>
                <c:pt idx="203" formatCode="0">
                  <c:v>947990</c:v>
                </c:pt>
                <c:pt idx="204" formatCode="0">
                  <c:v>1080000</c:v>
                </c:pt>
                <c:pt idx="205" formatCode="0">
                  <c:v>1210000</c:v>
                </c:pt>
                <c:pt idx="206" formatCode="0">
                  <c:v>1350000</c:v>
                </c:pt>
                <c:pt idx="207" formatCode="0">
                  <c:v>1490000</c:v>
                </c:pt>
                <c:pt idx="208" formatCode="0">
                  <c:v>1630000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srim4He_C!$D$20:$D$228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srim4He_C!$M$20:$M$228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2E-3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2.8E-3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3.3E-3</c:v>
                </c:pt>
                <c:pt idx="28">
                  <c:v>3.5999999999999999E-3</c:v>
                </c:pt>
                <c:pt idx="29">
                  <c:v>3.8E-3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4.5999999999999999E-3</c:v>
                </c:pt>
                <c:pt idx="33">
                  <c:v>5.0999999999999995E-3</c:v>
                </c:pt>
                <c:pt idx="34">
                  <c:v>5.4999999999999997E-3</c:v>
                </c:pt>
                <c:pt idx="35">
                  <c:v>6.0000000000000001E-3</c:v>
                </c:pt>
                <c:pt idx="36">
                  <c:v>6.4000000000000003E-3</c:v>
                </c:pt>
                <c:pt idx="37">
                  <c:v>6.9000000000000008E-3</c:v>
                </c:pt>
                <c:pt idx="38">
                  <c:v>7.2999999999999992E-3</c:v>
                </c:pt>
                <c:pt idx="39">
                  <c:v>7.7000000000000002E-3</c:v>
                </c:pt>
                <c:pt idx="40">
                  <c:v>8.0999999999999996E-3</c:v>
                </c:pt>
                <c:pt idx="41">
                  <c:v>8.5000000000000006E-3</c:v>
                </c:pt>
                <c:pt idx="42">
                  <c:v>8.8999999999999999E-3</c:v>
                </c:pt>
                <c:pt idx="43">
                  <c:v>9.2999999999999992E-3</c:v>
                </c:pt>
                <c:pt idx="44">
                  <c:v>1.0100000000000001E-2</c:v>
                </c:pt>
                <c:pt idx="45">
                  <c:v>1.0999999999999999E-2</c:v>
                </c:pt>
                <c:pt idx="46">
                  <c:v>1.18E-2</c:v>
                </c:pt>
                <c:pt idx="47">
                  <c:v>1.26E-2</c:v>
                </c:pt>
                <c:pt idx="48">
                  <c:v>1.34E-2</c:v>
                </c:pt>
                <c:pt idx="49">
                  <c:v>1.4199999999999999E-2</c:v>
                </c:pt>
                <c:pt idx="50">
                  <c:v>1.49E-2</c:v>
                </c:pt>
                <c:pt idx="51">
                  <c:v>1.5699999999999999E-2</c:v>
                </c:pt>
                <c:pt idx="52">
                  <c:v>1.6300000000000002E-2</c:v>
                </c:pt>
                <c:pt idx="53">
                  <c:v>1.7599999999999998E-2</c:v>
                </c:pt>
                <c:pt idx="54">
                  <c:v>1.89E-2</c:v>
                </c:pt>
                <c:pt idx="55">
                  <c:v>0.02</c:v>
                </c:pt>
                <c:pt idx="56">
                  <c:v>2.1100000000000001E-2</c:v>
                </c:pt>
                <c:pt idx="57">
                  <c:v>2.2100000000000002E-2</c:v>
                </c:pt>
                <c:pt idx="58">
                  <c:v>2.3E-2</c:v>
                </c:pt>
                <c:pt idx="59">
                  <c:v>2.4799999999999999E-2</c:v>
                </c:pt>
                <c:pt idx="60">
                  <c:v>2.64E-2</c:v>
                </c:pt>
                <c:pt idx="61">
                  <c:v>2.7900000000000001E-2</c:v>
                </c:pt>
                <c:pt idx="62">
                  <c:v>2.9199999999999997E-2</c:v>
                </c:pt>
                <c:pt idx="63">
                  <c:v>3.0499999999999999E-2</c:v>
                </c:pt>
                <c:pt idx="64">
                  <c:v>3.1600000000000003E-2</c:v>
                </c:pt>
                <c:pt idx="65">
                  <c:v>3.27E-2</c:v>
                </c:pt>
                <c:pt idx="66">
                  <c:v>3.3600000000000005E-2</c:v>
                </c:pt>
                <c:pt idx="67">
                  <c:v>3.4599999999999999E-2</c:v>
                </c:pt>
                <c:pt idx="68">
                  <c:v>3.5400000000000001E-2</c:v>
                </c:pt>
                <c:pt idx="69">
                  <c:v>3.6199999999999996E-2</c:v>
                </c:pt>
                <c:pt idx="70">
                  <c:v>3.7699999999999997E-2</c:v>
                </c:pt>
                <c:pt idx="71">
                  <c:v>3.9400000000000004E-2</c:v>
                </c:pt>
                <c:pt idx="72">
                  <c:v>4.0899999999999999E-2</c:v>
                </c:pt>
                <c:pt idx="73">
                  <c:v>4.2200000000000001E-2</c:v>
                </c:pt>
                <c:pt idx="74">
                  <c:v>4.3299999999999998E-2</c:v>
                </c:pt>
                <c:pt idx="75">
                  <c:v>4.4400000000000002E-2</c:v>
                </c:pt>
                <c:pt idx="76">
                  <c:v>4.5400000000000003E-2</c:v>
                </c:pt>
                <c:pt idx="77">
                  <c:v>4.6300000000000001E-2</c:v>
                </c:pt>
                <c:pt idx="78">
                  <c:v>4.7099999999999996E-2</c:v>
                </c:pt>
                <c:pt idx="79">
                  <c:v>4.87E-2</c:v>
                </c:pt>
                <c:pt idx="80">
                  <c:v>0.05</c:v>
                </c:pt>
                <c:pt idx="81">
                  <c:v>5.1200000000000002E-2</c:v>
                </c:pt>
                <c:pt idx="82">
                  <c:v>5.2299999999999999E-2</c:v>
                </c:pt>
                <c:pt idx="83">
                  <c:v>5.3400000000000003E-2</c:v>
                </c:pt>
                <c:pt idx="84">
                  <c:v>5.4300000000000001E-2</c:v>
                </c:pt>
                <c:pt idx="85">
                  <c:v>5.6000000000000008E-2</c:v>
                </c:pt>
                <c:pt idx="86">
                  <c:v>5.7599999999999998E-2</c:v>
                </c:pt>
                <c:pt idx="87">
                  <c:v>5.8899999999999994E-2</c:v>
                </c:pt>
                <c:pt idx="88">
                  <c:v>6.0100000000000001E-2</c:v>
                </c:pt>
                <c:pt idx="89">
                  <c:v>6.1199999999999997E-2</c:v>
                </c:pt>
                <c:pt idx="90">
                  <c:v>6.2100000000000002E-2</c:v>
                </c:pt>
                <c:pt idx="91">
                  <c:v>6.3E-2</c:v>
                </c:pt>
                <c:pt idx="92">
                  <c:v>6.3799999999999996E-2</c:v>
                </c:pt>
                <c:pt idx="93">
                  <c:v>6.4600000000000005E-2</c:v>
                </c:pt>
                <c:pt idx="94">
                  <c:v>6.5299999999999997E-2</c:v>
                </c:pt>
                <c:pt idx="95">
                  <c:v>6.59E-2</c:v>
                </c:pt>
                <c:pt idx="96">
                  <c:v>6.7299999999999999E-2</c:v>
                </c:pt>
                <c:pt idx="97">
                  <c:v>6.9099999999999995E-2</c:v>
                </c:pt>
                <c:pt idx="98">
                  <c:v>7.0599999999999996E-2</c:v>
                </c:pt>
                <c:pt idx="99">
                  <c:v>7.1999999999999995E-2</c:v>
                </c:pt>
                <c:pt idx="100">
                  <c:v>7.3200000000000001E-2</c:v>
                </c:pt>
                <c:pt idx="101">
                  <c:v>7.4399999999999994E-2</c:v>
                </c:pt>
                <c:pt idx="102">
                  <c:v>7.5499999999999998E-2</c:v>
                </c:pt>
                <c:pt idx="103">
                  <c:v>7.6600000000000001E-2</c:v>
                </c:pt>
                <c:pt idx="104">
                  <c:v>7.7600000000000002E-2</c:v>
                </c:pt>
                <c:pt idx="105">
                  <c:v>8.030000000000001E-2</c:v>
                </c:pt>
                <c:pt idx="106">
                  <c:v>8.2799999999999999E-2</c:v>
                </c:pt>
                <c:pt idx="107">
                  <c:v>8.5199999999999998E-2</c:v>
                </c:pt>
                <c:pt idx="108">
                  <c:v>8.7499999999999994E-2</c:v>
                </c:pt>
                <c:pt idx="109">
                  <c:v>8.9700000000000002E-2</c:v>
                </c:pt>
                <c:pt idx="110">
                  <c:v>9.1900000000000009E-2</c:v>
                </c:pt>
                <c:pt idx="111">
                  <c:v>9.8900000000000002E-2</c:v>
                </c:pt>
                <c:pt idx="112">
                  <c:v>0.1055</c:v>
                </c:pt>
                <c:pt idx="113">
                  <c:v>0.11200000000000002</c:v>
                </c:pt>
                <c:pt idx="114">
                  <c:v>0.11839999999999999</c:v>
                </c:pt>
                <c:pt idx="115">
                  <c:v>0.12479999999999999</c:v>
                </c:pt>
                <c:pt idx="116">
                  <c:v>0.13109999999999999</c:v>
                </c:pt>
                <c:pt idx="117">
                  <c:v>0.13740000000000002</c:v>
                </c:pt>
                <c:pt idx="118">
                  <c:v>0.14369999999999999</c:v>
                </c:pt>
                <c:pt idx="119">
                  <c:v>0.15009999999999998</c:v>
                </c:pt>
                <c:pt idx="120">
                  <c:v>0.15660000000000002</c:v>
                </c:pt>
                <c:pt idx="121">
                  <c:v>0.16309999999999999</c:v>
                </c:pt>
                <c:pt idx="122">
                  <c:v>0.18660000000000002</c:v>
                </c:pt>
                <c:pt idx="123">
                  <c:v>0.22120000000000001</c:v>
                </c:pt>
                <c:pt idx="124">
                  <c:v>0.2545</c:v>
                </c:pt>
                <c:pt idx="125">
                  <c:v>0.28720000000000001</c:v>
                </c:pt>
                <c:pt idx="126">
                  <c:v>0.31969999999999998</c:v>
                </c:pt>
                <c:pt idx="127">
                  <c:v>0.35209999999999997</c:v>
                </c:pt>
                <c:pt idx="128">
                  <c:v>0.38469999999999999</c:v>
                </c:pt>
                <c:pt idx="129">
                  <c:v>0.41749999999999998</c:v>
                </c:pt>
                <c:pt idx="130">
                  <c:v>0.45069999999999999</c:v>
                </c:pt>
                <c:pt idx="131">
                  <c:v>0.57300000000000006</c:v>
                </c:pt>
                <c:pt idx="132">
                  <c:v>0.68869999999999998</c:v>
                </c:pt>
                <c:pt idx="133">
                  <c:v>0.80169999999999997</c:v>
                </c:pt>
                <c:pt idx="134">
                  <c:v>0.91370000000000007</c:v>
                </c:pt>
                <c:pt idx="135">
                  <c:v>1.03</c:v>
                </c:pt>
                <c:pt idx="136">
                  <c:v>1.1399999999999999</c:v>
                </c:pt>
                <c:pt idx="137">
                  <c:v>1.55</c:v>
                </c:pt>
                <c:pt idx="138">
                  <c:v>1.94</c:v>
                </c:pt>
                <c:pt idx="139">
                  <c:v>2.31</c:v>
                </c:pt>
                <c:pt idx="140">
                  <c:v>2.68</c:v>
                </c:pt>
                <c:pt idx="141">
                  <c:v>3.05</c:v>
                </c:pt>
                <c:pt idx="142">
                  <c:v>3.43</c:v>
                </c:pt>
                <c:pt idx="143">
                  <c:v>3.81</c:v>
                </c:pt>
                <c:pt idx="144" formatCode="0.00">
                  <c:v>4.1900000000000004</c:v>
                </c:pt>
                <c:pt idx="145" formatCode="0.00">
                  <c:v>4.58</c:v>
                </c:pt>
                <c:pt idx="146" formatCode="0.00">
                  <c:v>4.97</c:v>
                </c:pt>
                <c:pt idx="147" formatCode="0.00">
                  <c:v>5.37</c:v>
                </c:pt>
                <c:pt idx="148" formatCode="0.00">
                  <c:v>6.86</c:v>
                </c:pt>
                <c:pt idx="149" formatCode="0.00">
                  <c:v>9</c:v>
                </c:pt>
                <c:pt idx="150" formatCode="0.00">
                  <c:v>11.03</c:v>
                </c:pt>
                <c:pt idx="151" formatCode="0.00">
                  <c:v>13.01</c:v>
                </c:pt>
                <c:pt idx="152" formatCode="0.00">
                  <c:v>14.98</c:v>
                </c:pt>
                <c:pt idx="153" formatCode="0.00">
                  <c:v>16.96</c:v>
                </c:pt>
                <c:pt idx="154" formatCode="0.00">
                  <c:v>18.95</c:v>
                </c:pt>
                <c:pt idx="155" formatCode="0.00">
                  <c:v>20.97</c:v>
                </c:pt>
                <c:pt idx="156" formatCode="0.00">
                  <c:v>23.01</c:v>
                </c:pt>
                <c:pt idx="157" formatCode="0.00">
                  <c:v>30.65</c:v>
                </c:pt>
                <c:pt idx="158" formatCode="0.00">
                  <c:v>37.82</c:v>
                </c:pt>
                <c:pt idx="159" formatCode="0.00">
                  <c:v>44.83</c:v>
                </c:pt>
                <c:pt idx="160" formatCode="0.00">
                  <c:v>51.79</c:v>
                </c:pt>
                <c:pt idx="161" formatCode="0.00">
                  <c:v>58.77</c:v>
                </c:pt>
                <c:pt idx="162" formatCode="0.00">
                  <c:v>65.81</c:v>
                </c:pt>
                <c:pt idx="163" formatCode="0.00">
                  <c:v>91.85</c:v>
                </c:pt>
                <c:pt idx="164" formatCode="0.00">
                  <c:v>116.11</c:v>
                </c:pt>
                <c:pt idx="165" formatCode="0.00">
                  <c:v>139.79</c:v>
                </c:pt>
                <c:pt idx="166" formatCode="0.00">
                  <c:v>163.35</c:v>
                </c:pt>
                <c:pt idx="167" formatCode="0.00">
                  <c:v>187.02</c:v>
                </c:pt>
                <c:pt idx="168" formatCode="0.00">
                  <c:v>210.92</c:v>
                </c:pt>
                <c:pt idx="169" formatCode="0.00">
                  <c:v>235.11</c:v>
                </c:pt>
                <c:pt idx="170" formatCode="0.00">
                  <c:v>259.62</c:v>
                </c:pt>
                <c:pt idx="171" formatCode="0.00">
                  <c:v>284.48</c:v>
                </c:pt>
                <c:pt idx="172" formatCode="0.00">
                  <c:v>309.68</c:v>
                </c:pt>
                <c:pt idx="173" formatCode="0.00">
                  <c:v>335.24</c:v>
                </c:pt>
                <c:pt idx="174" formatCode="0.00">
                  <c:v>431.9</c:v>
                </c:pt>
                <c:pt idx="175" formatCode="0.00">
                  <c:v>569.79</c:v>
                </c:pt>
                <c:pt idx="176" formatCode="0.00">
                  <c:v>699.7</c:v>
                </c:pt>
                <c:pt idx="177" formatCode="0.00">
                  <c:v>826.31</c:v>
                </c:pt>
                <c:pt idx="178" formatCode="0.00">
                  <c:v>951.66</c:v>
                </c:pt>
                <c:pt idx="179" formatCode="0.00">
                  <c:v>1080</c:v>
                </c:pt>
                <c:pt idx="180" formatCode="0.00">
                  <c:v>1200</c:v>
                </c:pt>
                <c:pt idx="181" formatCode="0.00">
                  <c:v>1330</c:v>
                </c:pt>
                <c:pt idx="182" formatCode="0.00">
                  <c:v>1460</c:v>
                </c:pt>
                <c:pt idx="183" formatCode="0.00">
                  <c:v>1930</c:v>
                </c:pt>
                <c:pt idx="184" formatCode="0.00">
                  <c:v>2370</c:v>
                </c:pt>
                <c:pt idx="185" formatCode="0.00">
                  <c:v>2790</c:v>
                </c:pt>
                <c:pt idx="186" formatCode="0.00">
                  <c:v>3210</c:v>
                </c:pt>
                <c:pt idx="187" formatCode="0.00">
                  <c:v>3620</c:v>
                </c:pt>
                <c:pt idx="188" formatCode="0.00">
                  <c:v>4019.9999999999995</c:v>
                </c:pt>
                <c:pt idx="189" formatCode="0.00">
                  <c:v>5510</c:v>
                </c:pt>
                <c:pt idx="190" formatCode="0.00">
                  <c:v>6860</c:v>
                </c:pt>
                <c:pt idx="191" formatCode="0.00">
                  <c:v>8140.0000000000009</c:v>
                </c:pt>
                <c:pt idx="192" formatCode="0.0">
                  <c:v>9370</c:v>
                </c:pt>
                <c:pt idx="193" formatCode="0.0">
                  <c:v>10580</c:v>
                </c:pt>
                <c:pt idx="194" formatCode="0.0">
                  <c:v>11770</c:v>
                </c:pt>
                <c:pt idx="195" formatCode="0.0">
                  <c:v>12940</c:v>
                </c:pt>
                <c:pt idx="196" formatCode="0.0">
                  <c:v>14090</c:v>
                </c:pt>
                <c:pt idx="197" formatCode="0.0">
                  <c:v>15220</c:v>
                </c:pt>
                <c:pt idx="198" formatCode="0.0">
                  <c:v>16340</c:v>
                </c:pt>
                <c:pt idx="199" formatCode="0.0">
                  <c:v>17450</c:v>
                </c:pt>
                <c:pt idx="200" formatCode="0.0">
                  <c:v>21550</c:v>
                </c:pt>
                <c:pt idx="201" formatCode="0.0">
                  <c:v>27180</c:v>
                </c:pt>
                <c:pt idx="202" formatCode="0.0">
                  <c:v>32220</c:v>
                </c:pt>
                <c:pt idx="203" formatCode="0.0">
                  <c:v>36880</c:v>
                </c:pt>
                <c:pt idx="204" formatCode="0.0">
                  <c:v>41270</c:v>
                </c:pt>
                <c:pt idx="205" formatCode="0.0">
                  <c:v>45430</c:v>
                </c:pt>
                <c:pt idx="206" formatCode="0.0">
                  <c:v>49400</c:v>
                </c:pt>
                <c:pt idx="207" formatCode="0.0">
                  <c:v>53210</c:v>
                </c:pt>
                <c:pt idx="208" formatCode="0.0">
                  <c:v>56890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srim4He_C!$D$20:$D$228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srim4He_C!$P$20:$P$228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1.0999999999999998E-3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1.2000000000000001E-3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1.8E-3</c:v>
                </c:pt>
                <c:pt idx="23">
                  <c:v>1.9E-3</c:v>
                </c:pt>
                <c:pt idx="24">
                  <c:v>2E-3</c:v>
                </c:pt>
                <c:pt idx="25">
                  <c:v>2.1000000000000003E-3</c:v>
                </c:pt>
                <c:pt idx="26">
                  <c:v>2.1999999999999997E-3</c:v>
                </c:pt>
                <c:pt idx="27">
                  <c:v>2.4000000000000002E-3</c:v>
                </c:pt>
                <c:pt idx="28">
                  <c:v>2.5999999999999999E-3</c:v>
                </c:pt>
                <c:pt idx="29">
                  <c:v>2.8E-3</c:v>
                </c:pt>
                <c:pt idx="30">
                  <c:v>3.0000000000000001E-3</c:v>
                </c:pt>
                <c:pt idx="31">
                  <c:v>3.2000000000000002E-3</c:v>
                </c:pt>
                <c:pt idx="32">
                  <c:v>3.4000000000000002E-3</c:v>
                </c:pt>
                <c:pt idx="33">
                  <c:v>3.8E-3</c:v>
                </c:pt>
                <c:pt idx="34">
                  <c:v>4.1000000000000003E-3</c:v>
                </c:pt>
                <c:pt idx="35">
                  <c:v>4.4999999999999997E-3</c:v>
                </c:pt>
                <c:pt idx="36">
                  <c:v>4.8000000000000004E-3</c:v>
                </c:pt>
                <c:pt idx="37">
                  <c:v>5.0999999999999995E-3</c:v>
                </c:pt>
                <c:pt idx="38">
                  <c:v>5.4999999999999997E-3</c:v>
                </c:pt>
                <c:pt idx="39">
                  <c:v>5.8000000000000005E-3</c:v>
                </c:pt>
                <c:pt idx="40">
                  <c:v>6.0999999999999995E-3</c:v>
                </c:pt>
                <c:pt idx="41">
                  <c:v>6.5000000000000006E-3</c:v>
                </c:pt>
                <c:pt idx="42">
                  <c:v>6.8000000000000005E-3</c:v>
                </c:pt>
                <c:pt idx="43">
                  <c:v>7.0999999999999995E-3</c:v>
                </c:pt>
                <c:pt idx="44">
                  <c:v>7.7000000000000002E-3</c:v>
                </c:pt>
                <c:pt idx="45">
                  <c:v>8.4000000000000012E-3</c:v>
                </c:pt>
                <c:pt idx="46">
                  <c:v>9.1999999999999998E-3</c:v>
                </c:pt>
                <c:pt idx="47">
                  <c:v>9.9000000000000008E-3</c:v>
                </c:pt>
                <c:pt idx="48">
                  <c:v>1.06E-2</c:v>
                </c:pt>
                <c:pt idx="49">
                  <c:v>1.1300000000000001E-2</c:v>
                </c:pt>
                <c:pt idx="50">
                  <c:v>1.1899999999999999E-2</c:v>
                </c:pt>
                <c:pt idx="51">
                  <c:v>1.26E-2</c:v>
                </c:pt>
                <c:pt idx="52">
                  <c:v>1.32E-2</c:v>
                </c:pt>
                <c:pt idx="53">
                  <c:v>1.44E-2</c:v>
                </c:pt>
                <c:pt idx="54">
                  <c:v>1.5599999999999999E-2</c:v>
                </c:pt>
                <c:pt idx="55">
                  <c:v>1.67E-2</c:v>
                </c:pt>
                <c:pt idx="56">
                  <c:v>1.78E-2</c:v>
                </c:pt>
                <c:pt idx="57">
                  <c:v>1.8800000000000001E-2</c:v>
                </c:pt>
                <c:pt idx="58">
                  <c:v>1.9800000000000002E-2</c:v>
                </c:pt>
                <c:pt idx="59">
                  <c:v>2.1700000000000001E-2</c:v>
                </c:pt>
                <c:pt idx="60">
                  <c:v>2.35E-2</c:v>
                </c:pt>
                <c:pt idx="61">
                  <c:v>2.5100000000000001E-2</c:v>
                </c:pt>
                <c:pt idx="62">
                  <c:v>2.6700000000000002E-2</c:v>
                </c:pt>
                <c:pt idx="63">
                  <c:v>2.8199999999999996E-2</c:v>
                </c:pt>
                <c:pt idx="64">
                  <c:v>2.9499999999999998E-2</c:v>
                </c:pt>
                <c:pt idx="65">
                  <c:v>3.09E-2</c:v>
                </c:pt>
                <c:pt idx="66">
                  <c:v>3.2100000000000004E-2</c:v>
                </c:pt>
                <c:pt idx="67">
                  <c:v>3.3300000000000003E-2</c:v>
                </c:pt>
                <c:pt idx="68">
                  <c:v>3.44E-2</c:v>
                </c:pt>
                <c:pt idx="69">
                  <c:v>3.5499999999999997E-2</c:v>
                </c:pt>
                <c:pt idx="70">
                  <c:v>3.7499999999999999E-2</c:v>
                </c:pt>
                <c:pt idx="71">
                  <c:v>3.9800000000000002E-2</c:v>
                </c:pt>
                <c:pt idx="72">
                  <c:v>4.19E-2</c:v>
                </c:pt>
                <c:pt idx="73">
                  <c:v>4.3799999999999999E-2</c:v>
                </c:pt>
                <c:pt idx="74">
                  <c:v>4.5600000000000002E-2</c:v>
                </c:pt>
                <c:pt idx="75">
                  <c:v>4.7199999999999999E-2</c:v>
                </c:pt>
                <c:pt idx="76">
                  <c:v>4.87E-2</c:v>
                </c:pt>
                <c:pt idx="77">
                  <c:v>5.0200000000000002E-2</c:v>
                </c:pt>
                <c:pt idx="78">
                  <c:v>5.1500000000000004E-2</c:v>
                </c:pt>
                <c:pt idx="79">
                  <c:v>5.4000000000000006E-2</c:v>
                </c:pt>
                <c:pt idx="80">
                  <c:v>5.6299999999999996E-2</c:v>
                </c:pt>
                <c:pt idx="81">
                  <c:v>5.8399999999999994E-2</c:v>
                </c:pt>
                <c:pt idx="82">
                  <c:v>6.0299999999999999E-2</c:v>
                </c:pt>
                <c:pt idx="83">
                  <c:v>6.2E-2</c:v>
                </c:pt>
                <c:pt idx="84">
                  <c:v>6.3700000000000007E-2</c:v>
                </c:pt>
                <c:pt idx="85">
                  <c:v>6.6700000000000009E-2</c:v>
                </c:pt>
                <c:pt idx="86">
                  <c:v>6.9399999999999989E-2</c:v>
                </c:pt>
                <c:pt idx="87">
                  <c:v>7.1800000000000003E-2</c:v>
                </c:pt>
                <c:pt idx="88">
                  <c:v>7.3999999999999996E-2</c:v>
                </c:pt>
                <c:pt idx="89">
                  <c:v>7.5999999999999998E-2</c:v>
                </c:pt>
                <c:pt idx="90">
                  <c:v>7.7800000000000008E-2</c:v>
                </c:pt>
                <c:pt idx="91">
                  <c:v>7.9600000000000004E-2</c:v>
                </c:pt>
                <c:pt idx="92">
                  <c:v>8.1100000000000005E-2</c:v>
                </c:pt>
                <c:pt idx="93">
                  <c:v>8.2599999999999993E-2</c:v>
                </c:pt>
                <c:pt idx="94">
                  <c:v>8.3999999999999991E-2</c:v>
                </c:pt>
                <c:pt idx="95">
                  <c:v>8.5400000000000004E-2</c:v>
                </c:pt>
                <c:pt idx="96">
                  <c:v>8.7800000000000003E-2</c:v>
                </c:pt>
                <c:pt idx="97">
                  <c:v>9.06E-2</c:v>
                </c:pt>
                <c:pt idx="98">
                  <c:v>9.2999999999999999E-2</c:v>
                </c:pt>
                <c:pt idx="99">
                  <c:v>9.5299999999999996E-2</c:v>
                </c:pt>
                <c:pt idx="100">
                  <c:v>9.74E-2</c:v>
                </c:pt>
                <c:pt idx="101">
                  <c:v>9.9299999999999999E-2</c:v>
                </c:pt>
                <c:pt idx="102">
                  <c:v>0.1011</c:v>
                </c:pt>
                <c:pt idx="103">
                  <c:v>0.1028</c:v>
                </c:pt>
                <c:pt idx="104">
                  <c:v>0.1045</c:v>
                </c:pt>
                <c:pt idx="105">
                  <c:v>0.1075</c:v>
                </c:pt>
                <c:pt idx="106">
                  <c:v>0.1103</c:v>
                </c:pt>
                <c:pt idx="107">
                  <c:v>0.11299999999999999</c:v>
                </c:pt>
                <c:pt idx="108">
                  <c:v>0.11550000000000001</c:v>
                </c:pt>
                <c:pt idx="109">
                  <c:v>0.1179</c:v>
                </c:pt>
                <c:pt idx="110">
                  <c:v>0.1203</c:v>
                </c:pt>
                <c:pt idx="111">
                  <c:v>0.12470000000000001</c:v>
                </c:pt>
                <c:pt idx="112">
                  <c:v>0.129</c:v>
                </c:pt>
                <c:pt idx="113">
                  <c:v>0.1333</c:v>
                </c:pt>
                <c:pt idx="114">
                  <c:v>0.13740000000000002</c:v>
                </c:pt>
                <c:pt idx="115">
                  <c:v>0.14150000000000001</c:v>
                </c:pt>
                <c:pt idx="116">
                  <c:v>0.1457</c:v>
                </c:pt>
                <c:pt idx="117">
                  <c:v>0.14979999999999999</c:v>
                </c:pt>
                <c:pt idx="118">
                  <c:v>0.154</c:v>
                </c:pt>
                <c:pt idx="119">
                  <c:v>0.15820000000000001</c:v>
                </c:pt>
                <c:pt idx="120">
                  <c:v>0.16259999999999999</c:v>
                </c:pt>
                <c:pt idx="121">
                  <c:v>0.16689999999999999</c:v>
                </c:pt>
                <c:pt idx="122">
                  <c:v>0.1759</c:v>
                </c:pt>
                <c:pt idx="123">
                  <c:v>0.18759999999999999</c:v>
                </c:pt>
                <c:pt idx="124">
                  <c:v>0.19990000000000002</c:v>
                </c:pt>
                <c:pt idx="125">
                  <c:v>0.21290000000000001</c:v>
                </c:pt>
                <c:pt idx="126">
                  <c:v>0.22650000000000001</c:v>
                </c:pt>
                <c:pt idx="127">
                  <c:v>0.24079999999999999</c:v>
                </c:pt>
                <c:pt idx="128">
                  <c:v>0.25569999999999998</c:v>
                </c:pt>
                <c:pt idx="129">
                  <c:v>0.27139999999999997</c:v>
                </c:pt>
                <c:pt idx="130">
                  <c:v>0.2878</c:v>
                </c:pt>
                <c:pt idx="131">
                  <c:v>0.3226</c:v>
                </c:pt>
                <c:pt idx="132">
                  <c:v>0.36019999999999996</c:v>
                </c:pt>
                <c:pt idx="133">
                  <c:v>0.40060000000000001</c:v>
                </c:pt>
                <c:pt idx="134">
                  <c:v>0.44370000000000004</c:v>
                </c:pt>
                <c:pt idx="135">
                  <c:v>0.4894</c:v>
                </c:pt>
                <c:pt idx="136">
                  <c:v>0.53780000000000006</c:v>
                </c:pt>
                <c:pt idx="137">
                  <c:v>0.64240000000000008</c:v>
                </c:pt>
                <c:pt idx="138">
                  <c:v>0.75679999999999992</c:v>
                </c:pt>
                <c:pt idx="139">
                  <c:v>0.88049999999999995</c:v>
                </c:pt>
                <c:pt idx="140">
                  <c:v>1.01</c:v>
                </c:pt>
                <c:pt idx="141">
                  <c:v>1.1599999999999999</c:v>
                </c:pt>
                <c:pt idx="142">
                  <c:v>1.31</c:v>
                </c:pt>
                <c:pt idx="143">
                  <c:v>1.47</c:v>
                </c:pt>
                <c:pt idx="144">
                  <c:v>1.63</c:v>
                </c:pt>
                <c:pt idx="145">
                  <c:v>1.81</c:v>
                </c:pt>
                <c:pt idx="146">
                  <c:v>2</c:v>
                </c:pt>
                <c:pt idx="147">
                  <c:v>2.19</c:v>
                </c:pt>
                <c:pt idx="148">
                  <c:v>2.6</c:v>
                </c:pt>
                <c:pt idx="149">
                  <c:v>3.15</c:v>
                </c:pt>
                <c:pt idx="150">
                  <c:v>3.76</c:v>
                </c:pt>
                <c:pt idx="151">
                  <c:v>4.41</c:v>
                </c:pt>
                <c:pt idx="152">
                  <c:v>5.0999999999999996</c:v>
                </c:pt>
                <c:pt idx="153">
                  <c:v>5.84</c:v>
                </c:pt>
                <c:pt idx="154">
                  <c:v>6.63</c:v>
                </c:pt>
                <c:pt idx="155" formatCode="0.00">
                  <c:v>7.46</c:v>
                </c:pt>
                <c:pt idx="156" formatCode="0.00">
                  <c:v>8.33</c:v>
                </c:pt>
                <c:pt idx="157" formatCode="0.00">
                  <c:v>10.199999999999999</c:v>
                </c:pt>
                <c:pt idx="158" formatCode="0.00">
                  <c:v>12.23</c:v>
                </c:pt>
                <c:pt idx="159" formatCode="0.00">
                  <c:v>14.43</c:v>
                </c:pt>
                <c:pt idx="160" formatCode="0.00">
                  <c:v>16.79</c:v>
                </c:pt>
                <c:pt idx="161" formatCode="0.00">
                  <c:v>19.3</c:v>
                </c:pt>
                <c:pt idx="162" formatCode="0.00">
                  <c:v>21.96</c:v>
                </c:pt>
                <c:pt idx="163" formatCode="0.00">
                  <c:v>27.75</c:v>
                </c:pt>
                <c:pt idx="164" formatCode="0.00">
                  <c:v>34.119999999999997</c:v>
                </c:pt>
                <c:pt idx="165" formatCode="0.00">
                  <c:v>41.06</c:v>
                </c:pt>
                <c:pt idx="166" formatCode="0.00">
                  <c:v>48.56</c:v>
                </c:pt>
                <c:pt idx="167" formatCode="0.00">
                  <c:v>56.6</c:v>
                </c:pt>
                <c:pt idx="168" formatCode="0.00">
                  <c:v>65.17</c:v>
                </c:pt>
                <c:pt idx="169" formatCode="0.00">
                  <c:v>74.260000000000005</c:v>
                </c:pt>
                <c:pt idx="170" formatCode="0.00">
                  <c:v>83.86</c:v>
                </c:pt>
                <c:pt idx="171" formatCode="0.00">
                  <c:v>93.96</c:v>
                </c:pt>
                <c:pt idx="172" formatCode="0.00">
                  <c:v>104.54</c:v>
                </c:pt>
                <c:pt idx="173" formatCode="0.00">
                  <c:v>115.61</c:v>
                </c:pt>
                <c:pt idx="174" formatCode="0.00">
                  <c:v>139.16</c:v>
                </c:pt>
                <c:pt idx="175" formatCode="0.00">
                  <c:v>171.16</c:v>
                </c:pt>
                <c:pt idx="176" formatCode="0.00">
                  <c:v>205.88</c:v>
                </c:pt>
                <c:pt idx="177" formatCode="0.00">
                  <c:v>243.23</c:v>
                </c:pt>
                <c:pt idx="178" formatCode="0.00">
                  <c:v>283.11</c:v>
                </c:pt>
                <c:pt idx="179" formatCode="0.00">
                  <c:v>325.41000000000003</c:v>
                </c:pt>
                <c:pt idx="180" formatCode="0.00">
                  <c:v>370.06</c:v>
                </c:pt>
                <c:pt idx="181" formatCode="0.00">
                  <c:v>416.98</c:v>
                </c:pt>
                <c:pt idx="182" formatCode="0.00">
                  <c:v>466.07</c:v>
                </c:pt>
                <c:pt idx="183" formatCode="0.00">
                  <c:v>570.57000000000005</c:v>
                </c:pt>
                <c:pt idx="184" formatCode="0.00">
                  <c:v>682.98</c:v>
                </c:pt>
                <c:pt idx="185" formatCode="0.00">
                  <c:v>802.8</c:v>
                </c:pt>
                <c:pt idx="186" formatCode="0.00">
                  <c:v>929.57</c:v>
                </c:pt>
                <c:pt idx="187" formatCode="0.0">
                  <c:v>1060</c:v>
                </c:pt>
                <c:pt idx="188" formatCode="0.0">
                  <c:v>1200</c:v>
                </c:pt>
                <c:pt idx="189" formatCode="0.0">
                  <c:v>1500</c:v>
                </c:pt>
                <c:pt idx="190" formatCode="0.0">
                  <c:v>1810</c:v>
                </c:pt>
                <c:pt idx="191" formatCode="0.0">
                  <c:v>2150</c:v>
                </c:pt>
                <c:pt idx="192" formatCode="0.0">
                  <c:v>2500</c:v>
                </c:pt>
                <c:pt idx="193" formatCode="0.0">
                  <c:v>2860</c:v>
                </c:pt>
                <c:pt idx="194" formatCode="0.0">
                  <c:v>3240</c:v>
                </c:pt>
                <c:pt idx="195" formatCode="0.0">
                  <c:v>3630</c:v>
                </c:pt>
                <c:pt idx="196" formatCode="0.0">
                  <c:v>4030.0000000000005</c:v>
                </c:pt>
                <c:pt idx="197" formatCode="0.0">
                  <c:v>4440</c:v>
                </c:pt>
                <c:pt idx="198" formatCode="0.0">
                  <c:v>4860</c:v>
                </c:pt>
                <c:pt idx="199" formatCode="0.0">
                  <c:v>5280</c:v>
                </c:pt>
                <c:pt idx="200" formatCode="0.0">
                  <c:v>6140</c:v>
                </c:pt>
                <c:pt idx="201" formatCode="0.0">
                  <c:v>7250</c:v>
                </c:pt>
                <c:pt idx="202" formatCode="0.0">
                  <c:v>8380</c:v>
                </c:pt>
                <c:pt idx="203" formatCode="0.0">
                  <c:v>9520</c:v>
                </c:pt>
                <c:pt idx="204" formatCode="0.0">
                  <c:v>10660</c:v>
                </c:pt>
                <c:pt idx="205" formatCode="0.0">
                  <c:v>11820</c:v>
                </c:pt>
                <c:pt idx="206" formatCode="0.0">
                  <c:v>12970</c:v>
                </c:pt>
                <c:pt idx="207" formatCode="0.0">
                  <c:v>14120</c:v>
                </c:pt>
                <c:pt idx="208" formatCode="0.0">
                  <c:v>15260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5160"/>
        <c:axId val="474925552"/>
      </c:scatterChart>
      <c:valAx>
        <c:axId val="4749251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5552"/>
        <c:crosses val="autoZero"/>
        <c:crossBetween val="midCat"/>
        <c:majorUnit val="10"/>
      </c:valAx>
      <c:valAx>
        <c:axId val="47492555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51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srim4He_Diamond!$P$5</c:f>
          <c:strCache>
            <c:ptCount val="1"/>
            <c:pt idx="0">
              <c:v>srim4He_Diamond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srim4He_Diamond!$D$20:$D$228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srim4He_Diamond!$E$20:$E$228</c:f>
              <c:numCache>
                <c:formatCode>0.000E+00</c:formatCode>
                <c:ptCount val="209"/>
                <c:pt idx="0">
                  <c:v>2.8209999999999999E-2</c:v>
                </c:pt>
                <c:pt idx="1">
                  <c:v>2.9919999999999999E-2</c:v>
                </c:pt>
                <c:pt idx="2">
                  <c:v>3.1539999999999999E-2</c:v>
                </c:pt>
                <c:pt idx="3">
                  <c:v>3.3079999999999998E-2</c:v>
                </c:pt>
                <c:pt idx="4">
                  <c:v>3.4549999999999997E-2</c:v>
                </c:pt>
                <c:pt idx="5">
                  <c:v>3.5959999999999999E-2</c:v>
                </c:pt>
                <c:pt idx="6">
                  <c:v>3.7319999999999999E-2</c:v>
                </c:pt>
                <c:pt idx="7">
                  <c:v>3.9890000000000002E-2</c:v>
                </c:pt>
                <c:pt idx="8">
                  <c:v>4.231E-2</c:v>
                </c:pt>
                <c:pt idx="9">
                  <c:v>4.4600000000000001E-2</c:v>
                </c:pt>
                <c:pt idx="10">
                  <c:v>4.6780000000000002E-2</c:v>
                </c:pt>
                <c:pt idx="11">
                  <c:v>4.8860000000000001E-2</c:v>
                </c:pt>
                <c:pt idx="12">
                  <c:v>5.0849999999999999E-2</c:v>
                </c:pt>
                <c:pt idx="13">
                  <c:v>5.2769999999999997E-2</c:v>
                </c:pt>
                <c:pt idx="14">
                  <c:v>5.4629999999999998E-2</c:v>
                </c:pt>
                <c:pt idx="15">
                  <c:v>5.6419999999999998E-2</c:v>
                </c:pt>
                <c:pt idx="16">
                  <c:v>5.815E-2</c:v>
                </c:pt>
                <c:pt idx="17">
                  <c:v>5.9839999999999997E-2</c:v>
                </c:pt>
                <c:pt idx="18">
                  <c:v>6.3079999999999997E-2</c:v>
                </c:pt>
                <c:pt idx="19">
                  <c:v>6.6900000000000001E-2</c:v>
                </c:pt>
                <c:pt idx="20">
                  <c:v>7.0519999999999999E-2</c:v>
                </c:pt>
                <c:pt idx="21">
                  <c:v>7.3959999999999998E-2</c:v>
                </c:pt>
                <c:pt idx="22">
                  <c:v>7.7249999999999999E-2</c:v>
                </c:pt>
                <c:pt idx="23">
                  <c:v>8.0409999999999995E-2</c:v>
                </c:pt>
                <c:pt idx="24">
                  <c:v>8.344E-2</c:v>
                </c:pt>
                <c:pt idx="25">
                  <c:v>8.6370000000000002E-2</c:v>
                </c:pt>
                <c:pt idx="26">
                  <c:v>8.9209999999999998E-2</c:v>
                </c:pt>
                <c:pt idx="27">
                  <c:v>9.4619999999999996E-2</c:v>
                </c:pt>
                <c:pt idx="28">
                  <c:v>9.9729999999999999E-2</c:v>
                </c:pt>
                <c:pt idx="29">
                  <c:v>0.1046</c:v>
                </c:pt>
                <c:pt idx="30">
                  <c:v>0.10929999999999999</c:v>
                </c:pt>
                <c:pt idx="31">
                  <c:v>0.1137</c:v>
                </c:pt>
                <c:pt idx="32">
                  <c:v>0.11799999999999999</c:v>
                </c:pt>
                <c:pt idx="33">
                  <c:v>0.12620000000000001</c:v>
                </c:pt>
                <c:pt idx="34">
                  <c:v>0.1338</c:v>
                </c:pt>
                <c:pt idx="35">
                  <c:v>0.14099999999999999</c:v>
                </c:pt>
                <c:pt idx="36">
                  <c:v>0.1479</c:v>
                </c:pt>
                <c:pt idx="37">
                  <c:v>0.1545</c:v>
                </c:pt>
                <c:pt idx="38">
                  <c:v>0.1608</c:v>
                </c:pt>
                <c:pt idx="39">
                  <c:v>0.16689999999999999</c:v>
                </c:pt>
                <c:pt idx="40">
                  <c:v>0.17269999999999999</c:v>
                </c:pt>
                <c:pt idx="41">
                  <c:v>0.1784</c:v>
                </c:pt>
                <c:pt idx="42">
                  <c:v>0.18390000000000001</c:v>
                </c:pt>
                <c:pt idx="43">
                  <c:v>0.18920000000000001</c:v>
                </c:pt>
                <c:pt idx="44">
                  <c:v>0.19950000000000001</c:v>
                </c:pt>
                <c:pt idx="45">
                  <c:v>0.21160000000000001</c:v>
                </c:pt>
                <c:pt idx="46">
                  <c:v>0.223</c:v>
                </c:pt>
                <c:pt idx="47">
                  <c:v>0.2339</c:v>
                </c:pt>
                <c:pt idx="48">
                  <c:v>0.24429999999999999</c:v>
                </c:pt>
                <c:pt idx="49">
                  <c:v>0.25430000000000003</c:v>
                </c:pt>
                <c:pt idx="50">
                  <c:v>0.26390000000000002</c:v>
                </c:pt>
                <c:pt idx="51">
                  <c:v>0.27310000000000001</c:v>
                </c:pt>
                <c:pt idx="52">
                  <c:v>0.28210000000000002</c:v>
                </c:pt>
                <c:pt idx="53">
                  <c:v>0.29920000000000002</c:v>
                </c:pt>
                <c:pt idx="54">
                  <c:v>0.31540000000000001</c:v>
                </c:pt>
                <c:pt idx="55">
                  <c:v>0.33079999999999998</c:v>
                </c:pt>
                <c:pt idx="56">
                  <c:v>0.34549999999999997</c:v>
                </c:pt>
                <c:pt idx="57">
                  <c:v>0.35959999999999998</c:v>
                </c:pt>
                <c:pt idx="58">
                  <c:v>0.37319999999999998</c:v>
                </c:pt>
                <c:pt idx="59">
                  <c:v>0.39889999999999998</c:v>
                </c:pt>
                <c:pt idx="60">
                  <c:v>0.42299999999999999</c:v>
                </c:pt>
                <c:pt idx="61">
                  <c:v>0.44579999999999997</c:v>
                </c:pt>
                <c:pt idx="62">
                  <c:v>0.46760000000000002</c:v>
                </c:pt>
                <c:pt idx="63">
                  <c:v>0.48830000000000001</c:v>
                </c:pt>
                <c:pt idx="64">
                  <c:v>0.50829999999999997</c:v>
                </c:pt>
                <c:pt idx="65">
                  <c:v>0.52749999999999997</c:v>
                </c:pt>
                <c:pt idx="66">
                  <c:v>0.54600000000000004</c:v>
                </c:pt>
                <c:pt idx="67">
                  <c:v>0.56389999999999996</c:v>
                </c:pt>
                <c:pt idx="68">
                  <c:v>0.58120000000000005</c:v>
                </c:pt>
                <c:pt idx="69">
                  <c:v>0.59789999999999999</c:v>
                </c:pt>
                <c:pt idx="70">
                  <c:v>0.62990000000000002</c:v>
                </c:pt>
                <c:pt idx="71">
                  <c:v>0.6673</c:v>
                </c:pt>
                <c:pt idx="72">
                  <c:v>0.70220000000000005</c:v>
                </c:pt>
                <c:pt idx="73">
                  <c:v>0.73470000000000002</c:v>
                </c:pt>
                <c:pt idx="74">
                  <c:v>0.76500000000000001</c:v>
                </c:pt>
                <c:pt idx="75">
                  <c:v>0.79330000000000001</c:v>
                </c:pt>
                <c:pt idx="76">
                  <c:v>0.81969999999999998</c:v>
                </c:pt>
                <c:pt idx="77">
                  <c:v>0.84430000000000005</c:v>
                </c:pt>
                <c:pt idx="78">
                  <c:v>0.86729999999999996</c:v>
                </c:pt>
                <c:pt idx="79">
                  <c:v>0.90890000000000004</c:v>
                </c:pt>
                <c:pt idx="80">
                  <c:v>0.94579999999999997</c:v>
                </c:pt>
                <c:pt idx="81">
                  <c:v>0.97909999999999997</c:v>
                </c:pt>
                <c:pt idx="82">
                  <c:v>1.01</c:v>
                </c:pt>
                <c:pt idx="83">
                  <c:v>1.0389999999999999</c:v>
                </c:pt>
                <c:pt idx="84">
                  <c:v>1.0669999999999999</c:v>
                </c:pt>
                <c:pt idx="85">
                  <c:v>1.121</c:v>
                </c:pt>
                <c:pt idx="86">
                  <c:v>1.1719999999999999</c:v>
                </c:pt>
                <c:pt idx="87">
                  <c:v>1.2210000000000001</c:v>
                </c:pt>
                <c:pt idx="88">
                  <c:v>1.268</c:v>
                </c:pt>
                <c:pt idx="89">
                  <c:v>1.3120000000000001</c:v>
                </c:pt>
                <c:pt idx="90">
                  <c:v>1.3540000000000001</c:v>
                </c:pt>
                <c:pt idx="91">
                  <c:v>1.393</c:v>
                </c:pt>
                <c:pt idx="92">
                  <c:v>1.43</c:v>
                </c:pt>
                <c:pt idx="93">
                  <c:v>1.4650000000000001</c:v>
                </c:pt>
                <c:pt idx="94">
                  <c:v>1.498</c:v>
                </c:pt>
                <c:pt idx="95">
                  <c:v>1.5289999999999999</c:v>
                </c:pt>
                <c:pt idx="96">
                  <c:v>1.585</c:v>
                </c:pt>
                <c:pt idx="97">
                  <c:v>1.6459999999999999</c:v>
                </c:pt>
                <c:pt idx="98">
                  <c:v>1.698</c:v>
                </c:pt>
                <c:pt idx="99">
                  <c:v>1.742</c:v>
                </c:pt>
                <c:pt idx="100">
                  <c:v>1.7789999999999999</c:v>
                </c:pt>
                <c:pt idx="101">
                  <c:v>1.8109999999999999</c:v>
                </c:pt>
                <c:pt idx="102">
                  <c:v>1.8380000000000001</c:v>
                </c:pt>
                <c:pt idx="103">
                  <c:v>1.86</c:v>
                </c:pt>
                <c:pt idx="104">
                  <c:v>1.8779999999999999</c:v>
                </c:pt>
                <c:pt idx="105">
                  <c:v>1.9039999999999999</c:v>
                </c:pt>
                <c:pt idx="106">
                  <c:v>1.92</c:v>
                </c:pt>
                <c:pt idx="107">
                  <c:v>1.927</c:v>
                </c:pt>
                <c:pt idx="108">
                  <c:v>1.9279999999999999</c:v>
                </c:pt>
                <c:pt idx="109">
                  <c:v>1.923</c:v>
                </c:pt>
                <c:pt idx="110">
                  <c:v>1.9139999999999999</c:v>
                </c:pt>
                <c:pt idx="111">
                  <c:v>1.887</c:v>
                </c:pt>
                <c:pt idx="112">
                  <c:v>1.8520000000000001</c:v>
                </c:pt>
                <c:pt idx="113">
                  <c:v>1.8120000000000001</c:v>
                </c:pt>
                <c:pt idx="114">
                  <c:v>1.77</c:v>
                </c:pt>
                <c:pt idx="115">
                  <c:v>1.7270000000000001</c:v>
                </c:pt>
                <c:pt idx="116">
                  <c:v>1.6830000000000001</c:v>
                </c:pt>
                <c:pt idx="117">
                  <c:v>1.64</c:v>
                </c:pt>
                <c:pt idx="118">
                  <c:v>1.5980000000000001</c:v>
                </c:pt>
                <c:pt idx="119">
                  <c:v>1.5580000000000001</c:v>
                </c:pt>
                <c:pt idx="120">
                  <c:v>1.518</c:v>
                </c:pt>
                <c:pt idx="121">
                  <c:v>1.48</c:v>
                </c:pt>
                <c:pt idx="122">
                  <c:v>1.409</c:v>
                </c:pt>
                <c:pt idx="123">
                  <c:v>1.3280000000000001</c:v>
                </c:pt>
                <c:pt idx="124">
                  <c:v>1.254</c:v>
                </c:pt>
                <c:pt idx="125">
                  <c:v>1.1890000000000001</c:v>
                </c:pt>
                <c:pt idx="126">
                  <c:v>1.129</c:v>
                </c:pt>
                <c:pt idx="127">
                  <c:v>1.075</c:v>
                </c:pt>
                <c:pt idx="128">
                  <c:v>1.026</c:v>
                </c:pt>
                <c:pt idx="129">
                  <c:v>0.98199999999999998</c:v>
                </c:pt>
                <c:pt idx="130">
                  <c:v>0.94130000000000003</c:v>
                </c:pt>
                <c:pt idx="131">
                  <c:v>0.86950000000000005</c:v>
                </c:pt>
                <c:pt idx="132">
                  <c:v>0.80830000000000002</c:v>
                </c:pt>
                <c:pt idx="133">
                  <c:v>0.75549999999999995</c:v>
                </c:pt>
                <c:pt idx="134">
                  <c:v>0.70950000000000002</c:v>
                </c:pt>
                <c:pt idx="135">
                  <c:v>0.66910000000000003</c:v>
                </c:pt>
                <c:pt idx="136">
                  <c:v>0.63319999999999999</c:v>
                </c:pt>
                <c:pt idx="137">
                  <c:v>0.57250000000000001</c:v>
                </c:pt>
                <c:pt idx="138">
                  <c:v>0.52759999999999996</c:v>
                </c:pt>
                <c:pt idx="139">
                  <c:v>0.48549999999999999</c:v>
                </c:pt>
                <c:pt idx="140">
                  <c:v>0.45179999999999998</c:v>
                </c:pt>
                <c:pt idx="141">
                  <c:v>0.4229</c:v>
                </c:pt>
                <c:pt idx="142">
                  <c:v>0.39789999999999998</c:v>
                </c:pt>
                <c:pt idx="143">
                  <c:v>0.37590000000000001</c:v>
                </c:pt>
                <c:pt idx="144">
                  <c:v>0.35639999999999999</c:v>
                </c:pt>
                <c:pt idx="145">
                  <c:v>0.33910000000000001</c:v>
                </c:pt>
                <c:pt idx="146">
                  <c:v>0.32350000000000001</c:v>
                </c:pt>
                <c:pt idx="147">
                  <c:v>0.30940000000000001</c:v>
                </c:pt>
                <c:pt idx="148">
                  <c:v>0.28489999999999999</c:v>
                </c:pt>
                <c:pt idx="149">
                  <c:v>0.25969999999999999</c:v>
                </c:pt>
                <c:pt idx="150">
                  <c:v>0.2389</c:v>
                </c:pt>
                <c:pt idx="151">
                  <c:v>0.2215</c:v>
                </c:pt>
                <c:pt idx="152">
                  <c:v>0.20669999999999999</c:v>
                </c:pt>
                <c:pt idx="153">
                  <c:v>0.1938</c:v>
                </c:pt>
                <c:pt idx="154">
                  <c:v>0.18260000000000001</c:v>
                </c:pt>
                <c:pt idx="155">
                  <c:v>0.17280000000000001</c:v>
                </c:pt>
                <c:pt idx="156">
                  <c:v>0.16400000000000001</c:v>
                </c:pt>
                <c:pt idx="157">
                  <c:v>0.14910000000000001</c:v>
                </c:pt>
                <c:pt idx="158">
                  <c:v>0.13689999999999999</c:v>
                </c:pt>
                <c:pt idx="159">
                  <c:v>0.12670000000000001</c:v>
                </c:pt>
                <c:pt idx="160">
                  <c:v>0.1181</c:v>
                </c:pt>
                <c:pt idx="161">
                  <c:v>0.1106</c:v>
                </c:pt>
                <c:pt idx="162">
                  <c:v>0.1042</c:v>
                </c:pt>
                <c:pt idx="163">
                  <c:v>9.3420000000000003E-2</c:v>
                </c:pt>
                <c:pt idx="164">
                  <c:v>8.4870000000000001E-2</c:v>
                </c:pt>
                <c:pt idx="165">
                  <c:v>7.7890000000000001E-2</c:v>
                </c:pt>
                <c:pt idx="166">
                  <c:v>7.2080000000000005E-2</c:v>
                </c:pt>
                <c:pt idx="167">
                  <c:v>6.7159999999999997E-2</c:v>
                </c:pt>
                <c:pt idx="168">
                  <c:v>6.2939999999999996E-2</c:v>
                </c:pt>
                <c:pt idx="169">
                  <c:v>5.9279999999999999E-2</c:v>
                </c:pt>
                <c:pt idx="170">
                  <c:v>5.6070000000000002E-2</c:v>
                </c:pt>
                <c:pt idx="171">
                  <c:v>5.323E-2</c:v>
                </c:pt>
                <c:pt idx="172">
                  <c:v>5.0700000000000002E-2</c:v>
                </c:pt>
                <c:pt idx="173">
                  <c:v>4.8430000000000001E-2</c:v>
                </c:pt>
                <c:pt idx="174">
                  <c:v>4.453E-2</c:v>
                </c:pt>
                <c:pt idx="175">
                  <c:v>4.0559999999999999E-2</c:v>
                </c:pt>
                <c:pt idx="176">
                  <c:v>3.7330000000000002E-2</c:v>
                </c:pt>
                <c:pt idx="177">
                  <c:v>3.465E-2</c:v>
                </c:pt>
                <c:pt idx="178">
                  <c:v>3.2399999999999998E-2</c:v>
                </c:pt>
                <c:pt idx="179">
                  <c:v>3.0470000000000001E-2</c:v>
                </c:pt>
                <c:pt idx="180">
                  <c:v>2.879E-2</c:v>
                </c:pt>
                <c:pt idx="181">
                  <c:v>2.733E-2</c:v>
                </c:pt>
                <c:pt idx="182">
                  <c:v>2.6040000000000001E-2</c:v>
                </c:pt>
                <c:pt idx="183">
                  <c:v>2.3869999999999999E-2</c:v>
                </c:pt>
                <c:pt idx="184">
                  <c:v>2.2120000000000001E-2</c:v>
                </c:pt>
                <c:pt idx="185">
                  <c:v>2.0660000000000001E-2</c:v>
                </c:pt>
                <c:pt idx="186">
                  <c:v>1.9439999999999999E-2</c:v>
                </c:pt>
                <c:pt idx="187">
                  <c:v>1.84E-2</c:v>
                </c:pt>
                <c:pt idx="188">
                  <c:v>1.7500000000000002E-2</c:v>
                </c:pt>
                <c:pt idx="189">
                  <c:v>1.6029999999999999E-2</c:v>
                </c:pt>
                <c:pt idx="190">
                  <c:v>1.487E-2</c:v>
                </c:pt>
                <c:pt idx="191">
                  <c:v>1.3939999999999999E-2</c:v>
                </c:pt>
                <c:pt idx="192">
                  <c:v>1.3180000000000001E-2</c:v>
                </c:pt>
                <c:pt idx="193">
                  <c:v>1.2540000000000001E-2</c:v>
                </c:pt>
                <c:pt idx="194">
                  <c:v>1.2E-2</c:v>
                </c:pt>
                <c:pt idx="195">
                  <c:v>1.154E-2</c:v>
                </c:pt>
                <c:pt idx="196">
                  <c:v>1.1140000000000001E-2</c:v>
                </c:pt>
                <c:pt idx="197">
                  <c:v>1.078E-2</c:v>
                </c:pt>
                <c:pt idx="198">
                  <c:v>1.048E-2</c:v>
                </c:pt>
                <c:pt idx="199">
                  <c:v>1.0200000000000001E-2</c:v>
                </c:pt>
                <c:pt idx="200">
                  <c:v>9.7389999999999994E-3</c:v>
                </c:pt>
                <c:pt idx="201">
                  <c:v>9.2820000000000003E-3</c:v>
                </c:pt>
                <c:pt idx="202">
                  <c:v>8.9219999999999994E-3</c:v>
                </c:pt>
                <c:pt idx="203">
                  <c:v>8.6320000000000008E-3</c:v>
                </c:pt>
                <c:pt idx="204">
                  <c:v>8.3960000000000007E-3</c:v>
                </c:pt>
                <c:pt idx="205">
                  <c:v>8.201E-3</c:v>
                </c:pt>
                <c:pt idx="206">
                  <c:v>8.0370000000000007E-3</c:v>
                </c:pt>
                <c:pt idx="207">
                  <c:v>7.8989999999999998E-3</c:v>
                </c:pt>
                <c:pt idx="208">
                  <c:v>7.7819999999999999E-3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8D-4545-8FAE-54D1B45E7603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srim4He_Diamond!$D$20:$D$228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srim4He_Diamond!$F$20:$F$228</c:f>
              <c:numCache>
                <c:formatCode>0.000E+00</c:formatCode>
                <c:ptCount val="209"/>
                <c:pt idx="0">
                  <c:v>0.114</c:v>
                </c:pt>
                <c:pt idx="1">
                  <c:v>0.1179</c:v>
                </c:pt>
                <c:pt idx="2">
                  <c:v>0.12139999999999999</c:v>
                </c:pt>
                <c:pt idx="3">
                  <c:v>0.1245</c:v>
                </c:pt>
                <c:pt idx="4">
                  <c:v>0.12740000000000001</c:v>
                </c:pt>
                <c:pt idx="5">
                  <c:v>0.13</c:v>
                </c:pt>
                <c:pt idx="6">
                  <c:v>0.1323</c:v>
                </c:pt>
                <c:pt idx="7">
                  <c:v>0.13650000000000001</c:v>
                </c:pt>
                <c:pt idx="8">
                  <c:v>0.14000000000000001</c:v>
                </c:pt>
                <c:pt idx="9">
                  <c:v>0.1431</c:v>
                </c:pt>
                <c:pt idx="10">
                  <c:v>0.14580000000000001</c:v>
                </c:pt>
                <c:pt idx="11">
                  <c:v>0.14810000000000001</c:v>
                </c:pt>
                <c:pt idx="12">
                  <c:v>0.1502</c:v>
                </c:pt>
                <c:pt idx="13">
                  <c:v>0.152</c:v>
                </c:pt>
                <c:pt idx="14">
                  <c:v>0.1537</c:v>
                </c:pt>
                <c:pt idx="15">
                  <c:v>0.1552</c:v>
                </c:pt>
                <c:pt idx="16">
                  <c:v>0.1565</c:v>
                </c:pt>
                <c:pt idx="17">
                  <c:v>0.15770000000000001</c:v>
                </c:pt>
                <c:pt idx="18">
                  <c:v>0.15970000000000001</c:v>
                </c:pt>
                <c:pt idx="19">
                  <c:v>0.1618</c:v>
                </c:pt>
                <c:pt idx="20">
                  <c:v>0.1633</c:v>
                </c:pt>
                <c:pt idx="21">
                  <c:v>0.16450000000000001</c:v>
                </c:pt>
                <c:pt idx="22">
                  <c:v>0.16539999999999999</c:v>
                </c:pt>
                <c:pt idx="23">
                  <c:v>0.1661</c:v>
                </c:pt>
                <c:pt idx="24">
                  <c:v>0.1666</c:v>
                </c:pt>
                <c:pt idx="25">
                  <c:v>0.16689999999999999</c:v>
                </c:pt>
                <c:pt idx="26">
                  <c:v>0.1671</c:v>
                </c:pt>
                <c:pt idx="27">
                  <c:v>0.16719999999999999</c:v>
                </c:pt>
                <c:pt idx="28">
                  <c:v>0.16689999999999999</c:v>
                </c:pt>
                <c:pt idx="29">
                  <c:v>0.16639999999999999</c:v>
                </c:pt>
                <c:pt idx="30">
                  <c:v>0.16569999999999999</c:v>
                </c:pt>
                <c:pt idx="31">
                  <c:v>0.1648</c:v>
                </c:pt>
                <c:pt idx="32">
                  <c:v>0.16389999999999999</c:v>
                </c:pt>
                <c:pt idx="33">
                  <c:v>0.16170000000000001</c:v>
                </c:pt>
                <c:pt idx="34">
                  <c:v>0.15939999999999999</c:v>
                </c:pt>
                <c:pt idx="35">
                  <c:v>0.157</c:v>
                </c:pt>
                <c:pt idx="36">
                  <c:v>0.15459999999999999</c:v>
                </c:pt>
                <c:pt idx="37">
                  <c:v>0.1522</c:v>
                </c:pt>
                <c:pt idx="38">
                  <c:v>0.1497</c:v>
                </c:pt>
                <c:pt idx="39">
                  <c:v>0.1474</c:v>
                </c:pt>
                <c:pt idx="40">
                  <c:v>0.14510000000000001</c:v>
                </c:pt>
                <c:pt idx="41">
                  <c:v>0.14280000000000001</c:v>
                </c:pt>
                <c:pt idx="42">
                  <c:v>0.1406</c:v>
                </c:pt>
                <c:pt idx="43">
                  <c:v>0.13850000000000001</c:v>
                </c:pt>
                <c:pt idx="44">
                  <c:v>0.13439999999999999</c:v>
                </c:pt>
                <c:pt idx="45">
                  <c:v>0.12970000000000001</c:v>
                </c:pt>
                <c:pt idx="46">
                  <c:v>0.12529999999999999</c:v>
                </c:pt>
                <c:pt idx="47">
                  <c:v>0.1212</c:v>
                </c:pt>
                <c:pt idx="48">
                  <c:v>0.1174</c:v>
                </c:pt>
                <c:pt idx="49">
                  <c:v>0.1139</c:v>
                </c:pt>
                <c:pt idx="50">
                  <c:v>0.1106</c:v>
                </c:pt>
                <c:pt idx="51">
                  <c:v>0.1075</c:v>
                </c:pt>
                <c:pt idx="52">
                  <c:v>0.1046</c:v>
                </c:pt>
                <c:pt idx="53">
                  <c:v>9.937E-2</c:v>
                </c:pt>
                <c:pt idx="54">
                  <c:v>9.4710000000000003E-2</c:v>
                </c:pt>
                <c:pt idx="55">
                  <c:v>9.0529999999999999E-2</c:v>
                </c:pt>
                <c:pt idx="56">
                  <c:v>8.677E-2</c:v>
                </c:pt>
                <c:pt idx="57">
                  <c:v>8.3360000000000004E-2</c:v>
                </c:pt>
                <c:pt idx="58">
                  <c:v>8.0250000000000002E-2</c:v>
                </c:pt>
                <c:pt idx="59">
                  <c:v>7.4779999999999999E-2</c:v>
                </c:pt>
                <c:pt idx="60">
                  <c:v>7.0110000000000006E-2</c:v>
                </c:pt>
                <c:pt idx="61">
                  <c:v>6.608E-2</c:v>
                </c:pt>
                <c:pt idx="62">
                  <c:v>6.2549999999999994E-2</c:v>
                </c:pt>
                <c:pt idx="63">
                  <c:v>5.944E-2</c:v>
                </c:pt>
                <c:pt idx="64">
                  <c:v>5.6660000000000002E-2</c:v>
                </c:pt>
                <c:pt idx="65">
                  <c:v>5.4170000000000003E-2</c:v>
                </c:pt>
                <c:pt idx="66">
                  <c:v>5.1920000000000001E-2</c:v>
                </c:pt>
                <c:pt idx="67">
                  <c:v>4.9880000000000001E-2</c:v>
                </c:pt>
                <c:pt idx="68">
                  <c:v>4.8009999999999997E-2</c:v>
                </c:pt>
                <c:pt idx="69">
                  <c:v>4.6300000000000001E-2</c:v>
                </c:pt>
                <c:pt idx="70">
                  <c:v>4.326E-2</c:v>
                </c:pt>
                <c:pt idx="71">
                  <c:v>4.0050000000000002E-2</c:v>
                </c:pt>
                <c:pt idx="72">
                  <c:v>3.7330000000000002E-2</c:v>
                </c:pt>
                <c:pt idx="73">
                  <c:v>3.5009999999999999E-2</c:v>
                </c:pt>
                <c:pt idx="74">
                  <c:v>3.2989999999999998E-2</c:v>
                </c:pt>
                <c:pt idx="75">
                  <c:v>3.1210000000000002E-2</c:v>
                </c:pt>
                <c:pt idx="76">
                  <c:v>2.964E-2</c:v>
                </c:pt>
                <c:pt idx="77">
                  <c:v>2.8240000000000001E-2</c:v>
                </c:pt>
                <c:pt idx="78">
                  <c:v>2.6980000000000001E-2</c:v>
                </c:pt>
                <c:pt idx="79">
                  <c:v>2.4799999999999999E-2</c:v>
                </c:pt>
                <c:pt idx="80">
                  <c:v>2.298E-2</c:v>
                </c:pt>
                <c:pt idx="81">
                  <c:v>2.1440000000000001E-2</c:v>
                </c:pt>
                <c:pt idx="82">
                  <c:v>2.0109999999999999E-2</c:v>
                </c:pt>
                <c:pt idx="83">
                  <c:v>1.8960000000000001E-2</c:v>
                </c:pt>
                <c:pt idx="84">
                  <c:v>1.7940000000000001E-2</c:v>
                </c:pt>
                <c:pt idx="85">
                  <c:v>1.6219999999999998E-2</c:v>
                </c:pt>
                <c:pt idx="86">
                  <c:v>1.4840000000000001E-2</c:v>
                </c:pt>
                <c:pt idx="87">
                  <c:v>1.3690000000000001E-2</c:v>
                </c:pt>
                <c:pt idx="88">
                  <c:v>1.272E-2</c:v>
                </c:pt>
                <c:pt idx="89">
                  <c:v>1.189E-2</c:v>
                </c:pt>
                <c:pt idx="90">
                  <c:v>1.1169999999999999E-2</c:v>
                </c:pt>
                <c:pt idx="91">
                  <c:v>1.0540000000000001E-2</c:v>
                </c:pt>
                <c:pt idx="92">
                  <c:v>9.9869999999999994E-3</c:v>
                </c:pt>
                <c:pt idx="93">
                  <c:v>9.4920000000000004E-3</c:v>
                </c:pt>
                <c:pt idx="94">
                  <c:v>9.0469999999999995E-3</c:v>
                </c:pt>
                <c:pt idx="95">
                  <c:v>8.6459999999999992E-3</c:v>
                </c:pt>
                <c:pt idx="96">
                  <c:v>7.9500000000000005E-3</c:v>
                </c:pt>
                <c:pt idx="97">
                  <c:v>7.234E-3</c:v>
                </c:pt>
                <c:pt idx="98">
                  <c:v>6.6449999999999999E-3</c:v>
                </c:pt>
                <c:pt idx="99">
                  <c:v>6.1510000000000002E-3</c:v>
                </c:pt>
                <c:pt idx="100">
                  <c:v>5.731E-3</c:v>
                </c:pt>
                <c:pt idx="101">
                  <c:v>5.3689999999999996E-3</c:v>
                </c:pt>
                <c:pt idx="102">
                  <c:v>5.0530000000000002E-3</c:v>
                </c:pt>
                <c:pt idx="103">
                  <c:v>4.7749999999999997E-3</c:v>
                </c:pt>
                <c:pt idx="104">
                  <c:v>4.5279999999999999E-3</c:v>
                </c:pt>
                <c:pt idx="105">
                  <c:v>4.1089999999999998E-3</c:v>
                </c:pt>
                <c:pt idx="106">
                  <c:v>3.7650000000000001E-3</c:v>
                </c:pt>
                <c:pt idx="107">
                  <c:v>3.4780000000000002E-3</c:v>
                </c:pt>
                <c:pt idx="108">
                  <c:v>3.2339999999999999E-3</c:v>
                </c:pt>
                <c:pt idx="109">
                  <c:v>3.0249999999999999E-3</c:v>
                </c:pt>
                <c:pt idx="110">
                  <c:v>2.8419999999999999E-3</c:v>
                </c:pt>
                <c:pt idx="111">
                  <c:v>2.5400000000000002E-3</c:v>
                </c:pt>
                <c:pt idx="112">
                  <c:v>2.3E-3</c:v>
                </c:pt>
                <c:pt idx="113">
                  <c:v>2.1029999999999998E-3</c:v>
                </c:pt>
                <c:pt idx="114">
                  <c:v>1.9400000000000001E-3</c:v>
                </c:pt>
                <c:pt idx="115">
                  <c:v>1.8010000000000001E-3</c:v>
                </c:pt>
                <c:pt idx="116">
                  <c:v>1.6819999999999999E-3</c:v>
                </c:pt>
                <c:pt idx="117">
                  <c:v>1.5790000000000001E-3</c:v>
                </c:pt>
                <c:pt idx="118">
                  <c:v>1.488E-3</c:v>
                </c:pt>
                <c:pt idx="119">
                  <c:v>1.408E-3</c:v>
                </c:pt>
                <c:pt idx="120">
                  <c:v>1.3370000000000001E-3</c:v>
                </c:pt>
                <c:pt idx="121">
                  <c:v>1.2719999999999999E-3</c:v>
                </c:pt>
                <c:pt idx="122">
                  <c:v>1.1620000000000001E-3</c:v>
                </c:pt>
                <c:pt idx="123">
                  <c:v>1.049E-3</c:v>
                </c:pt>
                <c:pt idx="124">
                  <c:v>9.5779999999999997E-4</c:v>
                </c:pt>
                <c:pt idx="125">
                  <c:v>8.8170000000000002E-4</c:v>
                </c:pt>
                <c:pt idx="126">
                  <c:v>8.1740000000000003E-4</c:v>
                </c:pt>
                <c:pt idx="127">
                  <c:v>7.6239999999999999E-4</c:v>
                </c:pt>
                <c:pt idx="128">
                  <c:v>7.1460000000000002E-4</c:v>
                </c:pt>
                <c:pt idx="129">
                  <c:v>6.7279999999999998E-4</c:v>
                </c:pt>
                <c:pt idx="130">
                  <c:v>6.3590000000000001E-4</c:v>
                </c:pt>
                <c:pt idx="131">
                  <c:v>5.7350000000000001E-4</c:v>
                </c:pt>
                <c:pt idx="132">
                  <c:v>5.2280000000000002E-4</c:v>
                </c:pt>
                <c:pt idx="133">
                  <c:v>4.8079999999999998E-4</c:v>
                </c:pt>
                <c:pt idx="134">
                  <c:v>4.4529999999999998E-4</c:v>
                </c:pt>
                <c:pt idx="135">
                  <c:v>4.149E-4</c:v>
                </c:pt>
                <c:pt idx="136">
                  <c:v>3.8860000000000001E-4</c:v>
                </c:pt>
                <c:pt idx="137">
                  <c:v>3.4529999999999999E-4</c:v>
                </c:pt>
                <c:pt idx="138">
                  <c:v>3.1110000000000003E-4</c:v>
                </c:pt>
                <c:pt idx="139">
                  <c:v>2.833E-4</c:v>
                </c:pt>
                <c:pt idx="140">
                  <c:v>2.6029999999999998E-4</c:v>
                </c:pt>
                <c:pt idx="141">
                  <c:v>2.409E-4</c:v>
                </c:pt>
                <c:pt idx="142">
                  <c:v>2.243E-4</c:v>
                </c:pt>
                <c:pt idx="143">
                  <c:v>2.1000000000000001E-4</c:v>
                </c:pt>
                <c:pt idx="144">
                  <c:v>1.974E-4</c:v>
                </c:pt>
                <c:pt idx="145">
                  <c:v>1.863E-4</c:v>
                </c:pt>
                <c:pt idx="146">
                  <c:v>1.7650000000000001E-4</c:v>
                </c:pt>
                <c:pt idx="147">
                  <c:v>1.6770000000000001E-4</c:v>
                </c:pt>
                <c:pt idx="148">
                  <c:v>1.526E-4</c:v>
                </c:pt>
                <c:pt idx="149">
                  <c:v>1.373E-4</c:v>
                </c:pt>
                <c:pt idx="150">
                  <c:v>1.249E-4</c:v>
                </c:pt>
                <c:pt idx="151">
                  <c:v>1.1459999999999999E-4</c:v>
                </c:pt>
                <c:pt idx="152">
                  <c:v>1.06E-4</c:v>
                </c:pt>
                <c:pt idx="153">
                  <c:v>9.8610000000000006E-5</c:v>
                </c:pt>
                <c:pt idx="154">
                  <c:v>9.2230000000000003E-5</c:v>
                </c:pt>
                <c:pt idx="155">
                  <c:v>8.666E-5</c:v>
                </c:pt>
                <c:pt idx="156">
                  <c:v>8.1749999999999995E-5</c:v>
                </c:pt>
                <c:pt idx="157">
                  <c:v>7.3490000000000003E-5</c:v>
                </c:pt>
                <c:pt idx="158">
                  <c:v>6.6810000000000006E-5</c:v>
                </c:pt>
                <c:pt idx="159">
                  <c:v>6.1279999999999996E-5</c:v>
                </c:pt>
                <c:pt idx="160">
                  <c:v>5.6629999999999998E-5</c:v>
                </c:pt>
                <c:pt idx="161">
                  <c:v>5.2660000000000001E-5</c:v>
                </c:pt>
                <c:pt idx="162">
                  <c:v>4.9230000000000001E-5</c:v>
                </c:pt>
                <c:pt idx="163">
                  <c:v>4.3600000000000003E-5</c:v>
                </c:pt>
                <c:pt idx="164">
                  <c:v>3.9169999999999999E-5</c:v>
                </c:pt>
                <c:pt idx="165">
                  <c:v>3.5580000000000002E-5</c:v>
                </c:pt>
                <c:pt idx="166">
                  <c:v>3.2620000000000003E-5</c:v>
                </c:pt>
                <c:pt idx="167">
                  <c:v>3.0130000000000001E-5</c:v>
                </c:pt>
                <c:pt idx="168">
                  <c:v>2.8010000000000001E-5</c:v>
                </c:pt>
                <c:pt idx="169">
                  <c:v>2.6169999999999998E-5</c:v>
                </c:pt>
                <c:pt idx="170">
                  <c:v>2.457E-5</c:v>
                </c:pt>
                <c:pt idx="171">
                  <c:v>2.3159999999999998E-5</c:v>
                </c:pt>
                <c:pt idx="172">
                  <c:v>2.1909999999999999E-5</c:v>
                </c:pt>
                <c:pt idx="173">
                  <c:v>2.0800000000000001E-5</c:v>
                </c:pt>
                <c:pt idx="174">
                  <c:v>1.8879999999999999E-5</c:v>
                </c:pt>
                <c:pt idx="175">
                  <c:v>1.6949999999999999E-5</c:v>
                </c:pt>
                <c:pt idx="176">
                  <c:v>1.539E-5</c:v>
                </c:pt>
                <c:pt idx="177">
                  <c:v>1.4100000000000001E-5</c:v>
                </c:pt>
                <c:pt idx="178">
                  <c:v>1.3010000000000001E-5</c:v>
                </c:pt>
                <c:pt idx="179">
                  <c:v>1.2089999999999999E-5</c:v>
                </c:pt>
                <c:pt idx="180">
                  <c:v>1.129E-5</c:v>
                </c:pt>
                <c:pt idx="181">
                  <c:v>1.06E-5</c:v>
                </c:pt>
                <c:pt idx="182">
                  <c:v>9.9850000000000001E-6</c:v>
                </c:pt>
                <c:pt idx="183">
                  <c:v>8.9570000000000008E-6</c:v>
                </c:pt>
                <c:pt idx="184">
                  <c:v>8.1280000000000008E-6</c:v>
                </c:pt>
                <c:pt idx="185">
                  <c:v>7.4429999999999997E-6</c:v>
                </c:pt>
                <c:pt idx="186">
                  <c:v>6.8689999999999998E-6</c:v>
                </c:pt>
                <c:pt idx="187">
                  <c:v>6.3790000000000003E-6</c:v>
                </c:pt>
                <c:pt idx="188">
                  <c:v>5.9560000000000002E-6</c:v>
                </c:pt>
                <c:pt idx="189">
                  <c:v>5.2639999999999999E-6</c:v>
                </c:pt>
                <c:pt idx="190">
                  <c:v>4.7199999999999997E-6</c:v>
                </c:pt>
                <c:pt idx="191">
                  <c:v>4.2810000000000002E-6</c:v>
                </c:pt>
                <c:pt idx="192">
                  <c:v>3.9190000000000001E-6</c:v>
                </c:pt>
                <c:pt idx="193">
                  <c:v>3.6150000000000001E-6</c:v>
                </c:pt>
                <c:pt idx="194">
                  <c:v>3.3569999999999998E-6</c:v>
                </c:pt>
                <c:pt idx="195">
                  <c:v>3.134E-6</c:v>
                </c:pt>
                <c:pt idx="196">
                  <c:v>2.9390000000000002E-6</c:v>
                </c:pt>
                <c:pt idx="197">
                  <c:v>2.768E-6</c:v>
                </c:pt>
                <c:pt idx="198">
                  <c:v>2.616E-6</c:v>
                </c:pt>
                <c:pt idx="199">
                  <c:v>2.481E-6</c:v>
                </c:pt>
                <c:pt idx="200">
                  <c:v>2.249E-6</c:v>
                </c:pt>
                <c:pt idx="201">
                  <c:v>2.0159999999999998E-6</c:v>
                </c:pt>
                <c:pt idx="202">
                  <c:v>1.8279999999999999E-6</c:v>
                </c:pt>
                <c:pt idx="203">
                  <c:v>1.672E-6</c:v>
                </c:pt>
                <c:pt idx="204">
                  <c:v>1.542E-6</c:v>
                </c:pt>
                <c:pt idx="205">
                  <c:v>1.4309999999999999E-6</c:v>
                </c:pt>
                <c:pt idx="206">
                  <c:v>1.336E-6</c:v>
                </c:pt>
                <c:pt idx="207">
                  <c:v>1.252E-6</c:v>
                </c:pt>
                <c:pt idx="208">
                  <c:v>1.1790000000000001E-6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8D-4545-8FAE-54D1B45E7603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srim4He_Diamond!$D$20:$D$228</c:f>
              <c:numCache>
                <c:formatCode>0.000000</c:formatCode>
                <c:ptCount val="209"/>
                <c:pt idx="0">
                  <c:v>9.9999749999999991E-6</c:v>
                </c:pt>
                <c:pt idx="1">
                  <c:v>1.1249974999999999E-5</c:v>
                </c:pt>
                <c:pt idx="2">
                  <c:v>1.2499974999999999E-5</c:v>
                </c:pt>
                <c:pt idx="3">
                  <c:v>1.3749974999999999E-5</c:v>
                </c:pt>
                <c:pt idx="4">
                  <c:v>1.4999974999999999E-5</c:v>
                </c:pt>
                <c:pt idx="5">
                  <c:v>1.6249975E-5</c:v>
                </c:pt>
                <c:pt idx="6">
                  <c:v>1.7499975E-5</c:v>
                </c:pt>
                <c:pt idx="7">
                  <c:v>1.9999975E-5</c:v>
                </c:pt>
                <c:pt idx="8">
                  <c:v>2.2499975E-5</c:v>
                </c:pt>
                <c:pt idx="9">
                  <c:v>2.4999974999999999E-5</c:v>
                </c:pt>
                <c:pt idx="10" formatCode="0.00000">
                  <c:v>2.7500000000000001E-5</c:v>
                </c:pt>
                <c:pt idx="11" formatCode="0.00000">
                  <c:v>3.0000000000000001E-5</c:v>
                </c:pt>
                <c:pt idx="12" formatCode="0.00000">
                  <c:v>3.2499999999999997E-5</c:v>
                </c:pt>
                <c:pt idx="13" formatCode="0.00000">
                  <c:v>3.499975E-5</c:v>
                </c:pt>
                <c:pt idx="14" formatCode="0.00000">
                  <c:v>3.749975E-5</c:v>
                </c:pt>
                <c:pt idx="15" formatCode="0.00000">
                  <c:v>3.9999749999999999E-5</c:v>
                </c:pt>
                <c:pt idx="16" formatCode="0.00000">
                  <c:v>4.2499749999999999E-5</c:v>
                </c:pt>
                <c:pt idx="17" formatCode="0.00000">
                  <c:v>4.4999749999999999E-5</c:v>
                </c:pt>
                <c:pt idx="18" formatCode="0.00000">
                  <c:v>4.9999749999999998E-5</c:v>
                </c:pt>
                <c:pt idx="19" formatCode="0.00000">
                  <c:v>5.6249750000000001E-5</c:v>
                </c:pt>
                <c:pt idx="20" formatCode="0.00000">
                  <c:v>6.2499749999999997E-5</c:v>
                </c:pt>
                <c:pt idx="21" formatCode="0.00000">
                  <c:v>6.874975E-5</c:v>
                </c:pt>
                <c:pt idx="22" formatCode="0.00000">
                  <c:v>7.4999750000000003E-5</c:v>
                </c:pt>
                <c:pt idx="23" formatCode="0.00000">
                  <c:v>8.1249750000000006E-5</c:v>
                </c:pt>
                <c:pt idx="24" formatCode="0.00000">
                  <c:v>8.7499750000000009E-5</c:v>
                </c:pt>
                <c:pt idx="25" formatCode="0.00000">
                  <c:v>9.3749750000000012E-5</c:v>
                </c:pt>
                <c:pt idx="26" formatCode="0.00000">
                  <c:v>9.9999750000000001E-5</c:v>
                </c:pt>
                <c:pt idx="27" formatCode="0.00000">
                  <c:v>1.1249975000000001E-4</c:v>
                </c:pt>
                <c:pt idx="28" formatCode="0.00000">
                  <c:v>1.2499975E-4</c:v>
                </c:pt>
                <c:pt idx="29" formatCode="0.00000">
                  <c:v>1.3749975E-4</c:v>
                </c:pt>
                <c:pt idx="30" formatCode="0.00000">
                  <c:v>1.4999975000000001E-4</c:v>
                </c:pt>
                <c:pt idx="31" formatCode="0.00000">
                  <c:v>1.6249975000000002E-4</c:v>
                </c:pt>
                <c:pt idx="32" formatCode="0.00000">
                  <c:v>1.7499974999999999E-4</c:v>
                </c:pt>
                <c:pt idx="33" formatCode="0.00000">
                  <c:v>1.9999975000000001E-4</c:v>
                </c:pt>
                <c:pt idx="34" formatCode="0.00000">
                  <c:v>2.2499975000000002E-4</c:v>
                </c:pt>
                <c:pt idx="35" formatCode="0.00000">
                  <c:v>2.4999975000000003E-4</c:v>
                </c:pt>
                <c:pt idx="36" formatCode="0.00000">
                  <c:v>2.7500000000000002E-4</c:v>
                </c:pt>
                <c:pt idx="37" formatCode="0.00000">
                  <c:v>2.9999999999999997E-4</c:v>
                </c:pt>
                <c:pt idx="38" formatCode="0.00000">
                  <c:v>3.2499999999999999E-4</c:v>
                </c:pt>
                <c:pt idx="39" formatCode="0.00000">
                  <c:v>3.5E-4</c:v>
                </c:pt>
                <c:pt idx="40" formatCode="0.00000">
                  <c:v>3.7500000000000001E-4</c:v>
                </c:pt>
                <c:pt idx="41" formatCode="0.00000">
                  <c:v>4.0000000000000002E-4</c:v>
                </c:pt>
                <c:pt idx="42" formatCode="0.00000">
                  <c:v>4.2499999999999998E-4</c:v>
                </c:pt>
                <c:pt idx="43" formatCode="0.00000">
                  <c:v>4.4999999999999999E-4</c:v>
                </c:pt>
                <c:pt idx="44" formatCode="0.00000">
                  <c:v>5.0000000000000001E-4</c:v>
                </c:pt>
                <c:pt idx="45" formatCode="0.00000">
                  <c:v>5.6249999999999996E-4</c:v>
                </c:pt>
                <c:pt idx="46" formatCode="0.00000">
                  <c:v>6.2500000000000001E-4</c:v>
                </c:pt>
                <c:pt idx="47" formatCode="0.00000">
                  <c:v>6.8749999999999996E-4</c:v>
                </c:pt>
                <c:pt idx="48" formatCode="0.00000">
                  <c:v>7.5000000000000002E-4</c:v>
                </c:pt>
                <c:pt idx="49" formatCode="0.00000">
                  <c:v>8.1249999999999996E-4</c:v>
                </c:pt>
                <c:pt idx="50" formatCode="0.00000">
                  <c:v>8.7500000000000002E-4</c:v>
                </c:pt>
                <c:pt idx="51" formatCode="0.00000">
                  <c:v>9.3749999999999997E-4</c:v>
                </c:pt>
                <c:pt idx="52" formatCode="0.00000">
                  <c:v>1E-3</c:v>
                </c:pt>
                <c:pt idx="53" formatCode="0.00000">
                  <c:v>1.1249999999999999E-3</c:v>
                </c:pt>
                <c:pt idx="54" formatCode="0.00000">
                  <c:v>1.25E-3</c:v>
                </c:pt>
                <c:pt idx="55" formatCode="0.00000">
                  <c:v>1.3749999999999999E-3</c:v>
                </c:pt>
                <c:pt idx="56" formatCode="0.00000">
                  <c:v>1.5E-3</c:v>
                </c:pt>
                <c:pt idx="57" formatCode="0.00000">
                  <c:v>1.6249999999999999E-3</c:v>
                </c:pt>
                <c:pt idx="58" formatCode="0.00000">
                  <c:v>1.75E-3</c:v>
                </c:pt>
                <c:pt idx="59" formatCode="0.00000">
                  <c:v>2E-3</c:v>
                </c:pt>
                <c:pt idx="60" formatCode="0.00000">
                  <c:v>2.2499999999999998E-3</c:v>
                </c:pt>
                <c:pt idx="61" formatCode="0.00000">
                  <c:v>2.5000000000000001E-3</c:v>
                </c:pt>
                <c:pt idx="62" formatCode="0.00000">
                  <c:v>2.7499999999999998E-3</c:v>
                </c:pt>
                <c:pt idx="63" formatCode="0.00000">
                  <c:v>3.0000000000000001E-3</c:v>
                </c:pt>
                <c:pt idx="64" formatCode="0.00000">
                  <c:v>3.2499999999999999E-3</c:v>
                </c:pt>
                <c:pt idx="65" formatCode="0.00000">
                  <c:v>3.5000000000000001E-3</c:v>
                </c:pt>
                <c:pt idx="66" formatCode="0.00000">
                  <c:v>3.7499999999999999E-3</c:v>
                </c:pt>
                <c:pt idx="67" formatCode="0.00000">
                  <c:v>4.0000000000000001E-3</c:v>
                </c:pt>
                <c:pt idx="68" formatCode="0.00000">
                  <c:v>4.2500000000000003E-3</c:v>
                </c:pt>
                <c:pt idx="69" formatCode="0.00000">
                  <c:v>4.4999999999999997E-3</c:v>
                </c:pt>
                <c:pt idx="70" formatCode="0.00000">
                  <c:v>5.0000000000000001E-3</c:v>
                </c:pt>
                <c:pt idx="71" formatCode="0.00000">
                  <c:v>5.6249999999999998E-3</c:v>
                </c:pt>
                <c:pt idx="72" formatCode="0.00000">
                  <c:v>6.2500000000000003E-3</c:v>
                </c:pt>
                <c:pt idx="73" formatCode="0.00000">
                  <c:v>6.875E-3</c:v>
                </c:pt>
                <c:pt idx="74" formatCode="0.00000">
                  <c:v>7.4999999999999997E-3</c:v>
                </c:pt>
                <c:pt idx="75" formatCode="0.00000">
                  <c:v>8.1250000000000003E-3</c:v>
                </c:pt>
                <c:pt idx="76" formatCode="0.00000">
                  <c:v>8.7500000000000008E-3</c:v>
                </c:pt>
                <c:pt idx="77" formatCode="0.00000">
                  <c:v>9.3749999999999997E-3</c:v>
                </c:pt>
                <c:pt idx="78" formatCode="0.00000">
                  <c:v>0.01</c:v>
                </c:pt>
                <c:pt idx="79" formatCode="0.00000">
                  <c:v>1.125E-2</c:v>
                </c:pt>
                <c:pt idx="80" formatCode="0.00000">
                  <c:v>1.2500000000000001E-2</c:v>
                </c:pt>
                <c:pt idx="81" formatCode="0.00000">
                  <c:v>1.375E-2</c:v>
                </c:pt>
                <c:pt idx="82" formatCode="0.00000">
                  <c:v>1.4999999999999999E-2</c:v>
                </c:pt>
                <c:pt idx="83" formatCode="0.00000">
                  <c:v>1.6250000000000001E-2</c:v>
                </c:pt>
                <c:pt idx="84" formatCode="0.00000">
                  <c:v>1.7500000000000002E-2</c:v>
                </c:pt>
                <c:pt idx="85" formatCode="0.00000">
                  <c:v>0.02</c:v>
                </c:pt>
                <c:pt idx="86" formatCode="0.00000">
                  <c:v>2.2499999999999999E-2</c:v>
                </c:pt>
                <c:pt idx="87" formatCode="0.000">
                  <c:v>2.5000000000000001E-2</c:v>
                </c:pt>
                <c:pt idx="88" formatCode="0.000">
                  <c:v>2.75E-2</c:v>
                </c:pt>
                <c:pt idx="89" formatCode="0.000">
                  <c:v>0.03</c:v>
                </c:pt>
                <c:pt idx="90" formatCode="0.000">
                  <c:v>3.2500000000000001E-2</c:v>
                </c:pt>
                <c:pt idx="91" formatCode="0.000">
                  <c:v>3.5000000000000003E-2</c:v>
                </c:pt>
                <c:pt idx="92" formatCode="0.000">
                  <c:v>3.7499999999999999E-2</c:v>
                </c:pt>
                <c:pt idx="93" formatCode="0.000">
                  <c:v>0.04</c:v>
                </c:pt>
                <c:pt idx="94" formatCode="0.000">
                  <c:v>4.2500000000000003E-2</c:v>
                </c:pt>
                <c:pt idx="95" formatCode="0.000">
                  <c:v>4.4999999999999998E-2</c:v>
                </c:pt>
                <c:pt idx="96" formatCode="0.000">
                  <c:v>0.05</c:v>
                </c:pt>
                <c:pt idx="97" formatCode="0.000">
                  <c:v>5.6250000000000001E-2</c:v>
                </c:pt>
                <c:pt idx="98" formatCode="0.000">
                  <c:v>6.25E-2</c:v>
                </c:pt>
                <c:pt idx="99" formatCode="0.000">
                  <c:v>6.8750000000000006E-2</c:v>
                </c:pt>
                <c:pt idx="100" formatCode="0.000">
                  <c:v>7.4999999999999997E-2</c:v>
                </c:pt>
                <c:pt idx="101" formatCode="0.000">
                  <c:v>8.1250000000000003E-2</c:v>
                </c:pt>
                <c:pt idx="102" formatCode="0.000">
                  <c:v>8.7499999999999994E-2</c:v>
                </c:pt>
                <c:pt idx="103" formatCode="0.000">
                  <c:v>9.375E-2</c:v>
                </c:pt>
                <c:pt idx="104" formatCode="0.000">
                  <c:v>0.1</c:v>
                </c:pt>
                <c:pt idx="105" formatCode="0.000">
                  <c:v>0.1125</c:v>
                </c:pt>
                <c:pt idx="106" formatCode="0.000">
                  <c:v>0.125</c:v>
                </c:pt>
                <c:pt idx="107" formatCode="0.000">
                  <c:v>0.13750000000000001</c:v>
                </c:pt>
                <c:pt idx="108" formatCode="0.000">
                  <c:v>0.15</c:v>
                </c:pt>
                <c:pt idx="109" formatCode="0.000">
                  <c:v>0.16250000000000001</c:v>
                </c:pt>
                <c:pt idx="110" formatCode="0.000">
                  <c:v>0.17499999999999999</c:v>
                </c:pt>
                <c:pt idx="111" formatCode="0.000">
                  <c:v>0.2</c:v>
                </c:pt>
                <c:pt idx="112" formatCode="0.000">
                  <c:v>0.22500000000000001</c:v>
                </c:pt>
                <c:pt idx="113" formatCode="0.000">
                  <c:v>0.25</c:v>
                </c:pt>
                <c:pt idx="114" formatCode="0.000">
                  <c:v>0.27500000000000002</c:v>
                </c:pt>
                <c:pt idx="115" formatCode="0.000">
                  <c:v>0.3</c:v>
                </c:pt>
                <c:pt idx="116" formatCode="0.000">
                  <c:v>0.32500000000000001</c:v>
                </c:pt>
                <c:pt idx="117" formatCode="0.000">
                  <c:v>0.35</c:v>
                </c:pt>
                <c:pt idx="118" formatCode="0.000">
                  <c:v>0.375</c:v>
                </c:pt>
                <c:pt idx="119" formatCode="0.000">
                  <c:v>0.4</c:v>
                </c:pt>
                <c:pt idx="120" formatCode="0.000">
                  <c:v>0.42499999999999999</c:v>
                </c:pt>
                <c:pt idx="121" formatCode="0.000">
                  <c:v>0.45</c:v>
                </c:pt>
                <c:pt idx="122" formatCode="0.000">
                  <c:v>0.5</c:v>
                </c:pt>
                <c:pt idx="123" formatCode="0.000">
                  <c:v>0.5625</c:v>
                </c:pt>
                <c:pt idx="124" formatCode="0.000">
                  <c:v>0.625</c:v>
                </c:pt>
                <c:pt idx="125" formatCode="0.000">
                  <c:v>0.6875</c:v>
                </c:pt>
                <c:pt idx="126" formatCode="0.000">
                  <c:v>0.75</c:v>
                </c:pt>
                <c:pt idx="127" formatCode="0.000">
                  <c:v>0.8125</c:v>
                </c:pt>
                <c:pt idx="128" formatCode="0.000">
                  <c:v>0.875</c:v>
                </c:pt>
                <c:pt idx="129" formatCode="0.000">
                  <c:v>0.9375</c:v>
                </c:pt>
                <c:pt idx="130" formatCode="0.000">
                  <c:v>1</c:v>
                </c:pt>
                <c:pt idx="131" formatCode="0.000">
                  <c:v>1.125</c:v>
                </c:pt>
                <c:pt idx="132" formatCode="0.000">
                  <c:v>1.25</c:v>
                </c:pt>
                <c:pt idx="133" formatCode="0.000">
                  <c:v>1.375</c:v>
                </c:pt>
                <c:pt idx="134" formatCode="0.000">
                  <c:v>1.5</c:v>
                </c:pt>
                <c:pt idx="135" formatCode="0.000">
                  <c:v>1.625</c:v>
                </c:pt>
                <c:pt idx="136" formatCode="0.000">
                  <c:v>1.75</c:v>
                </c:pt>
                <c:pt idx="137" formatCode="0.000">
                  <c:v>2</c:v>
                </c:pt>
                <c:pt idx="138" formatCode="0.000">
                  <c:v>2.25</c:v>
                </c:pt>
                <c:pt idx="139" formatCode="0.000">
                  <c:v>2.5</c:v>
                </c:pt>
                <c:pt idx="140" formatCode="0.000">
                  <c:v>2.75</c:v>
                </c:pt>
                <c:pt idx="141" formatCode="0.000">
                  <c:v>3</c:v>
                </c:pt>
                <c:pt idx="142" formatCode="0.000">
                  <c:v>3.25</c:v>
                </c:pt>
                <c:pt idx="143" formatCode="0.000">
                  <c:v>3.5</c:v>
                </c:pt>
                <c:pt idx="144" formatCode="0.000">
                  <c:v>3.75</c:v>
                </c:pt>
                <c:pt idx="145" formatCode="0.000">
                  <c:v>4</c:v>
                </c:pt>
                <c:pt idx="146" formatCode="0.000">
                  <c:v>4.25</c:v>
                </c:pt>
                <c:pt idx="147" formatCode="0.000">
                  <c:v>4.5</c:v>
                </c:pt>
                <c:pt idx="148" formatCode="0.000">
                  <c:v>5</c:v>
                </c:pt>
                <c:pt idx="149" formatCode="0.000">
                  <c:v>5.625</c:v>
                </c:pt>
                <c:pt idx="150" formatCode="0.000">
                  <c:v>6.25</c:v>
                </c:pt>
                <c:pt idx="151" formatCode="0.000">
                  <c:v>6.875</c:v>
                </c:pt>
                <c:pt idx="152" formatCode="0.000">
                  <c:v>7.5</c:v>
                </c:pt>
                <c:pt idx="153" formatCode="0.000">
                  <c:v>8.125</c:v>
                </c:pt>
                <c:pt idx="154" formatCode="0.000">
                  <c:v>8.75</c:v>
                </c:pt>
                <c:pt idx="155" formatCode="0.000">
                  <c:v>9.375</c:v>
                </c:pt>
                <c:pt idx="156" formatCode="0.000">
                  <c:v>10</c:v>
                </c:pt>
                <c:pt idx="157" formatCode="0.000">
                  <c:v>11.25</c:v>
                </c:pt>
                <c:pt idx="158" formatCode="0.000">
                  <c:v>12.5</c:v>
                </c:pt>
                <c:pt idx="159" formatCode="0.000">
                  <c:v>13.75</c:v>
                </c:pt>
                <c:pt idx="160" formatCode="0.000">
                  <c:v>15</c:v>
                </c:pt>
                <c:pt idx="161" formatCode="0.000">
                  <c:v>16.25</c:v>
                </c:pt>
                <c:pt idx="162" formatCode="0.000">
                  <c:v>17.5</c:v>
                </c:pt>
                <c:pt idx="163" formatCode="0.000">
                  <c:v>20</c:v>
                </c:pt>
                <c:pt idx="164" formatCode="0.000">
                  <c:v>22.5</c:v>
                </c:pt>
                <c:pt idx="165" formatCode="0.000">
                  <c:v>25</c:v>
                </c:pt>
                <c:pt idx="166" formatCode="0.000">
                  <c:v>27.5</c:v>
                </c:pt>
                <c:pt idx="167" formatCode="0.000">
                  <c:v>30</c:v>
                </c:pt>
                <c:pt idx="168" formatCode="0.000">
                  <c:v>32.5</c:v>
                </c:pt>
                <c:pt idx="169" formatCode="0.000">
                  <c:v>35</c:v>
                </c:pt>
                <c:pt idx="170" formatCode="0.000">
                  <c:v>37.5</c:v>
                </c:pt>
                <c:pt idx="171" formatCode="0.000">
                  <c:v>40</c:v>
                </c:pt>
                <c:pt idx="172" formatCode="0.000">
                  <c:v>42.5</c:v>
                </c:pt>
                <c:pt idx="173" formatCode="0.000">
                  <c:v>45</c:v>
                </c:pt>
                <c:pt idx="174" formatCode="0.000">
                  <c:v>50</c:v>
                </c:pt>
                <c:pt idx="175" formatCode="0.000">
                  <c:v>56.25</c:v>
                </c:pt>
                <c:pt idx="176" formatCode="0.000">
                  <c:v>62.5</c:v>
                </c:pt>
                <c:pt idx="177" formatCode="0.000">
                  <c:v>68.75</c:v>
                </c:pt>
                <c:pt idx="178" formatCode="0.000">
                  <c:v>75</c:v>
                </c:pt>
                <c:pt idx="179" formatCode="0.000">
                  <c:v>81.25</c:v>
                </c:pt>
                <c:pt idx="180" formatCode="0.000">
                  <c:v>87.5</c:v>
                </c:pt>
                <c:pt idx="181" formatCode="0.000">
                  <c:v>93.75</c:v>
                </c:pt>
                <c:pt idx="182" formatCode="0.000">
                  <c:v>100</c:v>
                </c:pt>
                <c:pt idx="183" formatCode="0.000">
                  <c:v>112.5</c:v>
                </c:pt>
                <c:pt idx="184" formatCode="0.000">
                  <c:v>125</c:v>
                </c:pt>
                <c:pt idx="185" formatCode="0.000">
                  <c:v>137.5</c:v>
                </c:pt>
                <c:pt idx="186" formatCode="0.000">
                  <c:v>150</c:v>
                </c:pt>
                <c:pt idx="187" formatCode="0.000">
                  <c:v>162.5</c:v>
                </c:pt>
                <c:pt idx="188" formatCode="0.000">
                  <c:v>175</c:v>
                </c:pt>
                <c:pt idx="189" formatCode="0.000">
                  <c:v>200</c:v>
                </c:pt>
                <c:pt idx="190" formatCode="0.000">
                  <c:v>225</c:v>
                </c:pt>
                <c:pt idx="191" formatCode="0.000">
                  <c:v>250</c:v>
                </c:pt>
                <c:pt idx="192" formatCode="0.000">
                  <c:v>275</c:v>
                </c:pt>
                <c:pt idx="193" formatCode="0.000">
                  <c:v>300</c:v>
                </c:pt>
                <c:pt idx="194" formatCode="0.000">
                  <c:v>325</c:v>
                </c:pt>
                <c:pt idx="195" formatCode="0.000">
                  <c:v>350</c:v>
                </c:pt>
                <c:pt idx="196" formatCode="0.000">
                  <c:v>375</c:v>
                </c:pt>
                <c:pt idx="197" formatCode="0.000">
                  <c:v>400</c:v>
                </c:pt>
                <c:pt idx="198" formatCode="0.000">
                  <c:v>425</c:v>
                </c:pt>
                <c:pt idx="199" formatCode="0.000">
                  <c:v>450</c:v>
                </c:pt>
                <c:pt idx="200" formatCode="0.000">
                  <c:v>500</c:v>
                </c:pt>
                <c:pt idx="201" formatCode="0.000">
                  <c:v>562.5</c:v>
                </c:pt>
                <c:pt idx="202" formatCode="0.000">
                  <c:v>625</c:v>
                </c:pt>
                <c:pt idx="203" formatCode="0.000">
                  <c:v>687.5</c:v>
                </c:pt>
                <c:pt idx="204" formatCode="0.000">
                  <c:v>750</c:v>
                </c:pt>
                <c:pt idx="205" formatCode="0.000">
                  <c:v>812.5</c:v>
                </c:pt>
                <c:pt idx="206" formatCode="0.000">
                  <c:v>875</c:v>
                </c:pt>
                <c:pt idx="207" formatCode="0.000">
                  <c:v>937.5</c:v>
                </c:pt>
                <c:pt idx="208" formatCode="0.000">
                  <c:v>1000</c:v>
                </c:pt>
              </c:numCache>
            </c:numRef>
          </c:xVal>
          <c:yVal>
            <c:numRef>
              <c:f>srim4He_Diamond!$G$20:$G$228</c:f>
              <c:numCache>
                <c:formatCode>0.000E+00</c:formatCode>
                <c:ptCount val="209"/>
                <c:pt idx="0">
                  <c:v>0.14221</c:v>
                </c:pt>
                <c:pt idx="1">
                  <c:v>0.14782000000000001</c:v>
                </c:pt>
                <c:pt idx="2">
                  <c:v>0.15293999999999999</c:v>
                </c:pt>
                <c:pt idx="3">
                  <c:v>0.15758</c:v>
                </c:pt>
                <c:pt idx="4">
                  <c:v>0.16195000000000001</c:v>
                </c:pt>
                <c:pt idx="5">
                  <c:v>0.16596</c:v>
                </c:pt>
                <c:pt idx="6">
                  <c:v>0.16961999999999999</c:v>
                </c:pt>
                <c:pt idx="7">
                  <c:v>0.17639000000000002</c:v>
                </c:pt>
                <c:pt idx="8">
                  <c:v>0.18231000000000003</c:v>
                </c:pt>
                <c:pt idx="9">
                  <c:v>0.18770000000000001</c:v>
                </c:pt>
                <c:pt idx="10">
                  <c:v>0.19258000000000003</c:v>
                </c:pt>
                <c:pt idx="11">
                  <c:v>0.19696000000000002</c:v>
                </c:pt>
                <c:pt idx="12">
                  <c:v>0.20105000000000001</c:v>
                </c:pt>
                <c:pt idx="13">
                  <c:v>0.20477000000000001</c:v>
                </c:pt>
                <c:pt idx="14">
                  <c:v>0.20833000000000002</c:v>
                </c:pt>
                <c:pt idx="15">
                  <c:v>0.21162</c:v>
                </c:pt>
                <c:pt idx="16">
                  <c:v>0.21465000000000001</c:v>
                </c:pt>
                <c:pt idx="17">
                  <c:v>0.21754000000000001</c:v>
                </c:pt>
                <c:pt idx="18">
                  <c:v>0.22278000000000001</c:v>
                </c:pt>
                <c:pt idx="19">
                  <c:v>0.22870000000000001</c:v>
                </c:pt>
                <c:pt idx="20">
                  <c:v>0.23382</c:v>
                </c:pt>
                <c:pt idx="21">
                  <c:v>0.23846000000000001</c:v>
                </c:pt>
                <c:pt idx="22">
                  <c:v>0.24264999999999998</c:v>
                </c:pt>
                <c:pt idx="23">
                  <c:v>0.24651000000000001</c:v>
                </c:pt>
                <c:pt idx="24">
                  <c:v>0.25003999999999998</c:v>
                </c:pt>
                <c:pt idx="25">
                  <c:v>0.25327</c:v>
                </c:pt>
                <c:pt idx="26">
                  <c:v>0.25630999999999998</c:v>
                </c:pt>
                <c:pt idx="27">
                  <c:v>0.26182</c:v>
                </c:pt>
                <c:pt idx="28">
                  <c:v>0.26662999999999998</c:v>
                </c:pt>
                <c:pt idx="29">
                  <c:v>0.27100000000000002</c:v>
                </c:pt>
                <c:pt idx="30">
                  <c:v>0.27499999999999997</c:v>
                </c:pt>
                <c:pt idx="31">
                  <c:v>0.27849999999999997</c:v>
                </c:pt>
                <c:pt idx="32">
                  <c:v>0.28189999999999998</c:v>
                </c:pt>
                <c:pt idx="33">
                  <c:v>0.28790000000000004</c:v>
                </c:pt>
                <c:pt idx="34">
                  <c:v>0.29320000000000002</c:v>
                </c:pt>
                <c:pt idx="35">
                  <c:v>0.29799999999999999</c:v>
                </c:pt>
                <c:pt idx="36">
                  <c:v>0.30249999999999999</c:v>
                </c:pt>
                <c:pt idx="37">
                  <c:v>0.30669999999999997</c:v>
                </c:pt>
                <c:pt idx="38">
                  <c:v>0.3105</c:v>
                </c:pt>
                <c:pt idx="39">
                  <c:v>0.31430000000000002</c:v>
                </c:pt>
                <c:pt idx="40">
                  <c:v>0.31779999999999997</c:v>
                </c:pt>
                <c:pt idx="41">
                  <c:v>0.32120000000000004</c:v>
                </c:pt>
                <c:pt idx="42">
                  <c:v>0.32450000000000001</c:v>
                </c:pt>
                <c:pt idx="43">
                  <c:v>0.32769999999999999</c:v>
                </c:pt>
                <c:pt idx="44">
                  <c:v>0.33389999999999997</c:v>
                </c:pt>
                <c:pt idx="45">
                  <c:v>0.34130000000000005</c:v>
                </c:pt>
                <c:pt idx="46">
                  <c:v>0.3483</c:v>
                </c:pt>
                <c:pt idx="47">
                  <c:v>0.35509999999999997</c:v>
                </c:pt>
                <c:pt idx="48">
                  <c:v>0.36170000000000002</c:v>
                </c:pt>
                <c:pt idx="49">
                  <c:v>0.36820000000000003</c:v>
                </c:pt>
                <c:pt idx="50">
                  <c:v>0.37450000000000006</c:v>
                </c:pt>
                <c:pt idx="51">
                  <c:v>0.38059999999999999</c:v>
                </c:pt>
                <c:pt idx="52">
                  <c:v>0.38670000000000004</c:v>
                </c:pt>
                <c:pt idx="53">
                  <c:v>0.39857000000000004</c:v>
                </c:pt>
                <c:pt idx="54">
                  <c:v>0.41011000000000003</c:v>
                </c:pt>
                <c:pt idx="55">
                  <c:v>0.42132999999999998</c:v>
                </c:pt>
                <c:pt idx="56">
                  <c:v>0.43226999999999999</c:v>
                </c:pt>
                <c:pt idx="57">
                  <c:v>0.44295999999999996</c:v>
                </c:pt>
                <c:pt idx="58">
                  <c:v>0.45344999999999996</c:v>
                </c:pt>
                <c:pt idx="59">
                  <c:v>0.47367999999999999</c:v>
                </c:pt>
                <c:pt idx="60">
                  <c:v>0.49310999999999999</c:v>
                </c:pt>
                <c:pt idx="61">
                  <c:v>0.51188</c:v>
                </c:pt>
                <c:pt idx="62">
                  <c:v>0.53015000000000001</c:v>
                </c:pt>
                <c:pt idx="63">
                  <c:v>0.54774</c:v>
                </c:pt>
                <c:pt idx="64">
                  <c:v>0.56496000000000002</c:v>
                </c:pt>
                <c:pt idx="65">
                  <c:v>0.58167000000000002</c:v>
                </c:pt>
                <c:pt idx="66">
                  <c:v>0.59792000000000001</c:v>
                </c:pt>
                <c:pt idx="67">
                  <c:v>0.61377999999999999</c:v>
                </c:pt>
                <c:pt idx="68">
                  <c:v>0.62921000000000005</c:v>
                </c:pt>
                <c:pt idx="69">
                  <c:v>0.64419999999999999</c:v>
                </c:pt>
                <c:pt idx="70">
                  <c:v>0.67315999999999998</c:v>
                </c:pt>
                <c:pt idx="71">
                  <c:v>0.70735000000000003</c:v>
                </c:pt>
                <c:pt idx="72">
                  <c:v>0.73953000000000002</c:v>
                </c:pt>
                <c:pt idx="73">
                  <c:v>0.76971000000000001</c:v>
                </c:pt>
                <c:pt idx="74">
                  <c:v>0.79798999999999998</c:v>
                </c:pt>
                <c:pt idx="75">
                  <c:v>0.82450999999999997</c:v>
                </c:pt>
                <c:pt idx="76">
                  <c:v>0.84933999999999998</c:v>
                </c:pt>
                <c:pt idx="77">
                  <c:v>0.87254000000000009</c:v>
                </c:pt>
                <c:pt idx="78">
                  <c:v>0.89427999999999996</c:v>
                </c:pt>
                <c:pt idx="79">
                  <c:v>0.93370000000000009</c:v>
                </c:pt>
                <c:pt idx="80">
                  <c:v>0.96877999999999997</c:v>
                </c:pt>
                <c:pt idx="81">
                  <c:v>1.00054</c:v>
                </c:pt>
                <c:pt idx="82">
                  <c:v>1.0301100000000001</c:v>
                </c:pt>
                <c:pt idx="83">
                  <c:v>1.05796</c:v>
                </c:pt>
                <c:pt idx="84">
                  <c:v>1.08494</c:v>
                </c:pt>
                <c:pt idx="85">
                  <c:v>1.1372199999999999</c:v>
                </c:pt>
                <c:pt idx="86">
                  <c:v>1.1868399999999999</c:v>
                </c:pt>
                <c:pt idx="87">
                  <c:v>1.2346900000000001</c:v>
                </c:pt>
                <c:pt idx="88">
                  <c:v>1.2807200000000001</c:v>
                </c:pt>
                <c:pt idx="89">
                  <c:v>1.32389</c:v>
                </c:pt>
                <c:pt idx="90">
                  <c:v>1.36517</c:v>
                </c:pt>
                <c:pt idx="91">
                  <c:v>1.40354</c:v>
                </c:pt>
                <c:pt idx="92">
                  <c:v>1.4399869999999999</c:v>
                </c:pt>
                <c:pt idx="93">
                  <c:v>1.4744920000000001</c:v>
                </c:pt>
                <c:pt idx="94">
                  <c:v>1.507047</c:v>
                </c:pt>
                <c:pt idx="95">
                  <c:v>1.5376459999999998</c:v>
                </c:pt>
                <c:pt idx="96">
                  <c:v>1.5929499999999999</c:v>
                </c:pt>
                <c:pt idx="97">
                  <c:v>1.6532339999999999</c:v>
                </c:pt>
                <c:pt idx="98">
                  <c:v>1.704645</c:v>
                </c:pt>
                <c:pt idx="99">
                  <c:v>1.748151</c:v>
                </c:pt>
                <c:pt idx="100">
                  <c:v>1.7847309999999998</c:v>
                </c:pt>
                <c:pt idx="101">
                  <c:v>1.8163689999999999</c:v>
                </c:pt>
                <c:pt idx="102">
                  <c:v>1.8430530000000001</c:v>
                </c:pt>
                <c:pt idx="103">
                  <c:v>1.8647750000000001</c:v>
                </c:pt>
                <c:pt idx="104">
                  <c:v>1.882528</c:v>
                </c:pt>
                <c:pt idx="105">
                  <c:v>1.9081089999999998</c:v>
                </c:pt>
                <c:pt idx="106">
                  <c:v>1.9237649999999999</c:v>
                </c:pt>
                <c:pt idx="107">
                  <c:v>1.9304780000000001</c:v>
                </c:pt>
                <c:pt idx="108">
                  <c:v>1.9312339999999999</c:v>
                </c:pt>
                <c:pt idx="109">
                  <c:v>1.9260250000000001</c:v>
                </c:pt>
                <c:pt idx="110">
                  <c:v>1.9168419999999999</c:v>
                </c:pt>
                <c:pt idx="111">
                  <c:v>1.88954</c:v>
                </c:pt>
                <c:pt idx="112">
                  <c:v>1.8543000000000001</c:v>
                </c:pt>
                <c:pt idx="113">
                  <c:v>1.814103</c:v>
                </c:pt>
                <c:pt idx="114">
                  <c:v>1.7719400000000001</c:v>
                </c:pt>
                <c:pt idx="115">
                  <c:v>1.728801</c:v>
                </c:pt>
                <c:pt idx="116">
                  <c:v>1.684682</c:v>
                </c:pt>
                <c:pt idx="117">
                  <c:v>1.6415789999999999</c:v>
                </c:pt>
                <c:pt idx="118">
                  <c:v>1.599488</c:v>
                </c:pt>
                <c:pt idx="119">
                  <c:v>1.5594080000000001</c:v>
                </c:pt>
                <c:pt idx="120">
                  <c:v>1.5193369999999999</c:v>
                </c:pt>
                <c:pt idx="121">
                  <c:v>1.4812719999999999</c:v>
                </c:pt>
                <c:pt idx="122">
                  <c:v>1.4101620000000001</c:v>
                </c:pt>
                <c:pt idx="123">
                  <c:v>1.3290490000000001</c:v>
                </c:pt>
                <c:pt idx="124">
                  <c:v>1.2549577999999999</c:v>
                </c:pt>
                <c:pt idx="125">
                  <c:v>1.1898817000000002</c:v>
                </c:pt>
                <c:pt idx="126">
                  <c:v>1.1298174000000001</c:v>
                </c:pt>
                <c:pt idx="127">
                  <c:v>1.0757623999999999</c:v>
                </c:pt>
                <c:pt idx="128">
                  <c:v>1.0267146</c:v>
                </c:pt>
                <c:pt idx="129">
                  <c:v>0.98267280000000001</c:v>
                </c:pt>
                <c:pt idx="130">
                  <c:v>0.94193590000000005</c:v>
                </c:pt>
                <c:pt idx="131">
                  <c:v>0.87007350000000006</c:v>
                </c:pt>
                <c:pt idx="132">
                  <c:v>0.80882280000000006</c:v>
                </c:pt>
                <c:pt idx="133">
                  <c:v>0.7559807999999999</c:v>
                </c:pt>
                <c:pt idx="134">
                  <c:v>0.7099453</c:v>
                </c:pt>
                <c:pt idx="135">
                  <c:v>0.66951490000000002</c:v>
                </c:pt>
                <c:pt idx="136">
                  <c:v>0.63358859999999995</c:v>
                </c:pt>
                <c:pt idx="137">
                  <c:v>0.5728453</c:v>
                </c:pt>
                <c:pt idx="138">
                  <c:v>0.52791109999999997</c:v>
                </c:pt>
                <c:pt idx="139">
                  <c:v>0.48578329999999997</c:v>
                </c:pt>
                <c:pt idx="140">
                  <c:v>0.45206029999999997</c:v>
                </c:pt>
                <c:pt idx="141">
                  <c:v>0.42314089999999999</c:v>
                </c:pt>
                <c:pt idx="142">
                  <c:v>0.39812429999999999</c:v>
                </c:pt>
                <c:pt idx="143">
                  <c:v>0.37611</c:v>
                </c:pt>
                <c:pt idx="144">
                  <c:v>0.35659740000000001</c:v>
                </c:pt>
                <c:pt idx="145">
                  <c:v>0.33928629999999999</c:v>
                </c:pt>
                <c:pt idx="146">
                  <c:v>0.32367650000000003</c:v>
                </c:pt>
                <c:pt idx="147">
                  <c:v>0.3095677</c:v>
                </c:pt>
                <c:pt idx="148">
                  <c:v>0.28505259999999999</c:v>
                </c:pt>
                <c:pt idx="149">
                  <c:v>0.25983729999999999</c:v>
                </c:pt>
                <c:pt idx="150">
                  <c:v>0.23902490000000001</c:v>
                </c:pt>
                <c:pt idx="151">
                  <c:v>0.22161459999999999</c:v>
                </c:pt>
                <c:pt idx="152">
                  <c:v>0.20680599999999999</c:v>
                </c:pt>
                <c:pt idx="153">
                  <c:v>0.19389861</c:v>
                </c:pt>
                <c:pt idx="154">
                  <c:v>0.18269223000000001</c:v>
                </c:pt>
                <c:pt idx="155">
                  <c:v>0.17288666</c:v>
                </c:pt>
                <c:pt idx="156">
                  <c:v>0.16408175</c:v>
                </c:pt>
                <c:pt idx="157">
                  <c:v>0.14917349000000002</c:v>
                </c:pt>
                <c:pt idx="158">
                  <c:v>0.13696680999999999</c:v>
                </c:pt>
                <c:pt idx="159">
                  <c:v>0.12676128</c:v>
                </c:pt>
                <c:pt idx="160">
                  <c:v>0.11815663</c:v>
                </c:pt>
                <c:pt idx="161">
                  <c:v>0.11065266</c:v>
                </c:pt>
                <c:pt idx="162">
                  <c:v>0.10424923</c:v>
                </c:pt>
                <c:pt idx="163">
                  <c:v>9.3463600000000008E-2</c:v>
                </c:pt>
                <c:pt idx="164">
                  <c:v>8.4909170000000006E-2</c:v>
                </c:pt>
                <c:pt idx="165">
                  <c:v>7.7925579999999994E-2</c:v>
                </c:pt>
                <c:pt idx="166">
                  <c:v>7.2112620000000002E-2</c:v>
                </c:pt>
                <c:pt idx="167">
                  <c:v>6.7190130000000001E-2</c:v>
                </c:pt>
                <c:pt idx="168">
                  <c:v>6.2968009999999991E-2</c:v>
                </c:pt>
                <c:pt idx="169">
                  <c:v>5.9306169999999998E-2</c:v>
                </c:pt>
                <c:pt idx="170">
                  <c:v>5.6094570000000003E-2</c:v>
                </c:pt>
                <c:pt idx="171">
                  <c:v>5.3253160000000001E-2</c:v>
                </c:pt>
                <c:pt idx="172">
                  <c:v>5.0721910000000002E-2</c:v>
                </c:pt>
                <c:pt idx="173">
                  <c:v>4.8450800000000002E-2</c:v>
                </c:pt>
                <c:pt idx="174">
                  <c:v>4.4548879999999999E-2</c:v>
                </c:pt>
                <c:pt idx="175">
                  <c:v>4.0576950000000001E-2</c:v>
                </c:pt>
                <c:pt idx="176">
                  <c:v>3.7345389999999999E-2</c:v>
                </c:pt>
                <c:pt idx="177">
                  <c:v>3.4664100000000003E-2</c:v>
                </c:pt>
                <c:pt idx="178">
                  <c:v>3.2413009999999999E-2</c:v>
                </c:pt>
                <c:pt idx="179">
                  <c:v>3.048209E-2</c:v>
                </c:pt>
                <c:pt idx="180">
                  <c:v>2.880129E-2</c:v>
                </c:pt>
                <c:pt idx="181">
                  <c:v>2.73406E-2</c:v>
                </c:pt>
                <c:pt idx="182">
                  <c:v>2.6049985000000001E-2</c:v>
                </c:pt>
                <c:pt idx="183">
                  <c:v>2.3878956999999999E-2</c:v>
                </c:pt>
                <c:pt idx="184">
                  <c:v>2.2128128E-2</c:v>
                </c:pt>
                <c:pt idx="185">
                  <c:v>2.0667443000000001E-2</c:v>
                </c:pt>
                <c:pt idx="186">
                  <c:v>1.9446868999999999E-2</c:v>
                </c:pt>
                <c:pt idx="187">
                  <c:v>1.8406379E-2</c:v>
                </c:pt>
                <c:pt idx="188">
                  <c:v>1.7505956000000003E-2</c:v>
                </c:pt>
                <c:pt idx="189">
                  <c:v>1.6035264E-2</c:v>
                </c:pt>
                <c:pt idx="190">
                  <c:v>1.4874719999999999E-2</c:v>
                </c:pt>
                <c:pt idx="191">
                  <c:v>1.3944280999999999E-2</c:v>
                </c:pt>
                <c:pt idx="192">
                  <c:v>1.3183919000000001E-2</c:v>
                </c:pt>
                <c:pt idx="193">
                  <c:v>1.2543615000000001E-2</c:v>
                </c:pt>
                <c:pt idx="194">
                  <c:v>1.2003357000000001E-2</c:v>
                </c:pt>
                <c:pt idx="195">
                  <c:v>1.1543134E-2</c:v>
                </c:pt>
                <c:pt idx="196">
                  <c:v>1.1142939000000001E-2</c:v>
                </c:pt>
                <c:pt idx="197">
                  <c:v>1.0782768E-2</c:v>
                </c:pt>
                <c:pt idx="198">
                  <c:v>1.0482616E-2</c:v>
                </c:pt>
                <c:pt idx="199">
                  <c:v>1.0202481000000001E-2</c:v>
                </c:pt>
                <c:pt idx="200">
                  <c:v>9.7412489999999987E-3</c:v>
                </c:pt>
                <c:pt idx="201">
                  <c:v>9.2840160000000008E-3</c:v>
                </c:pt>
                <c:pt idx="202">
                  <c:v>8.923828E-3</c:v>
                </c:pt>
                <c:pt idx="203">
                  <c:v>8.6336720000000002E-3</c:v>
                </c:pt>
                <c:pt idx="204">
                  <c:v>8.3975420000000009E-3</c:v>
                </c:pt>
                <c:pt idx="205">
                  <c:v>8.2024309999999996E-3</c:v>
                </c:pt>
                <c:pt idx="206">
                  <c:v>8.0383360000000001E-3</c:v>
                </c:pt>
                <c:pt idx="207">
                  <c:v>7.900252E-3</c:v>
                </c:pt>
                <c:pt idx="208">
                  <c:v>7.7831789999999994E-3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8D-4545-8FAE-54D1B45E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923592"/>
        <c:axId val="474923984"/>
      </c:scatterChart>
      <c:valAx>
        <c:axId val="4749235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4923984"/>
        <c:crosses val="autoZero"/>
        <c:crossBetween val="midCat"/>
        <c:majorUnit val="10"/>
      </c:valAx>
      <c:valAx>
        <c:axId val="4749239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49235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687313395110762"/>
          <c:y val="0.10051184685162101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C3C594-437C-47B0-8E30-45C1164DC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C2265C7-B682-45E6-BB7C-B0153A258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C06DEA9-3E93-40AD-954B-92277DE61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1B4298-53B3-4A2C-A053-552035E2E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zoomScale="70" zoomScaleNormal="70" workbookViewId="0">
      <selection activeCell="P13" sqref="P1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2"/>
      <c r="T2" s="25"/>
      <c r="U2" s="46"/>
      <c r="V2" s="124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srim4He_Si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111</v>
      </c>
      <c r="P6" s="136" t="s">
        <v>116</v>
      </c>
      <c r="Q6" s="135"/>
      <c r="R6" s="134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0.04</v>
      </c>
      <c r="E12" s="21" t="s">
        <v>109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4000000</v>
      </c>
      <c r="E13" s="21" t="s">
        <v>82</v>
      </c>
      <c r="F13" s="49"/>
      <c r="G13" s="50"/>
      <c r="H13" s="50"/>
      <c r="I13" s="51"/>
      <c r="J13" s="4">
        <v>8</v>
      </c>
      <c r="K13" s="52">
        <v>4.2942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207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208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93" t="s">
        <v>59</v>
      </c>
      <c r="F18" s="194"/>
      <c r="G18" s="195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1.461E-2</v>
      </c>
      <c r="F20" s="87">
        <v>3.8739999999999997E-2</v>
      </c>
      <c r="G20" s="88">
        <f>E20+F20</f>
        <v>5.3349999999999995E-2</v>
      </c>
      <c r="H20" s="84">
        <v>10</v>
      </c>
      <c r="I20" s="85" t="s">
        <v>64</v>
      </c>
      <c r="J20" s="97">
        <f>H20/1000/10</f>
        <v>1E-3</v>
      </c>
      <c r="K20" s="84">
        <v>15</v>
      </c>
      <c r="L20" s="85" t="s">
        <v>64</v>
      </c>
      <c r="M20" s="97">
        <f t="shared" ref="M20:M83" si="0">K20/1000/10</f>
        <v>1.5E-3</v>
      </c>
      <c r="N20" s="84">
        <v>11</v>
      </c>
      <c r="O20" s="85" t="s">
        <v>64</v>
      </c>
      <c r="P20" s="97">
        <f t="shared" ref="P20:P83" si="1">N20/1000/10</f>
        <v>1.0999999999999998E-3</v>
      </c>
    </row>
    <row r="21" spans="1:25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1.55E-2</v>
      </c>
      <c r="F21" s="92">
        <v>4.0419999999999998E-2</v>
      </c>
      <c r="G21" s="88">
        <f t="shared" ref="G21:G84" si="3">E21+F21</f>
        <v>5.5919999999999997E-2</v>
      </c>
      <c r="H21" s="89">
        <v>11</v>
      </c>
      <c r="I21" s="90" t="s">
        <v>64</v>
      </c>
      <c r="J21" s="74">
        <f t="shared" ref="J21:J84" si="4">H21/1000/10</f>
        <v>1.0999999999999998E-3</v>
      </c>
      <c r="K21" s="89">
        <v>16</v>
      </c>
      <c r="L21" s="90" t="s">
        <v>64</v>
      </c>
      <c r="M21" s="74">
        <f t="shared" si="0"/>
        <v>1.6000000000000001E-3</v>
      </c>
      <c r="N21" s="89">
        <v>12</v>
      </c>
      <c r="O21" s="90" t="s">
        <v>64</v>
      </c>
      <c r="P21" s="74">
        <f t="shared" si="1"/>
        <v>1.2000000000000001E-3</v>
      </c>
    </row>
    <row r="22" spans="1:25">
      <c r="B22" s="89">
        <v>49.999899999999997</v>
      </c>
      <c r="C22" s="90" t="s">
        <v>107</v>
      </c>
      <c r="D22" s="120">
        <f t="shared" si="2"/>
        <v>1.2499974999999999E-5</v>
      </c>
      <c r="E22" s="91">
        <v>1.634E-2</v>
      </c>
      <c r="F22" s="92">
        <v>4.1950000000000001E-2</v>
      </c>
      <c r="G22" s="88">
        <f t="shared" si="3"/>
        <v>5.8290000000000002E-2</v>
      </c>
      <c r="H22" s="89">
        <v>12</v>
      </c>
      <c r="I22" s="90" t="s">
        <v>64</v>
      </c>
      <c r="J22" s="74">
        <f t="shared" si="4"/>
        <v>1.2000000000000001E-3</v>
      </c>
      <c r="K22" s="89">
        <v>17</v>
      </c>
      <c r="L22" s="90" t="s">
        <v>64</v>
      </c>
      <c r="M22" s="74">
        <f t="shared" si="0"/>
        <v>1.7000000000000001E-3</v>
      </c>
      <c r="N22" s="89">
        <v>13</v>
      </c>
      <c r="O22" s="90" t="s">
        <v>64</v>
      </c>
      <c r="P22" s="74">
        <f t="shared" si="1"/>
        <v>1.2999999999999999E-3</v>
      </c>
    </row>
    <row r="23" spans="1:25">
      <c r="B23" s="89">
        <v>54.999899999999997</v>
      </c>
      <c r="C23" s="90" t="s">
        <v>107</v>
      </c>
      <c r="D23" s="120">
        <f t="shared" si="2"/>
        <v>1.3749974999999999E-5</v>
      </c>
      <c r="E23" s="91">
        <v>1.7129999999999999E-2</v>
      </c>
      <c r="F23" s="92">
        <v>4.3339999999999997E-2</v>
      </c>
      <c r="G23" s="88">
        <f t="shared" si="3"/>
        <v>6.0469999999999996E-2</v>
      </c>
      <c r="H23" s="89">
        <v>13</v>
      </c>
      <c r="I23" s="90" t="s">
        <v>64</v>
      </c>
      <c r="J23" s="74">
        <f t="shared" si="4"/>
        <v>1.2999999999999999E-3</v>
      </c>
      <c r="K23" s="89">
        <v>18</v>
      </c>
      <c r="L23" s="90" t="s">
        <v>64</v>
      </c>
      <c r="M23" s="74">
        <f t="shared" si="0"/>
        <v>1.8E-3</v>
      </c>
      <c r="N23" s="89">
        <v>14</v>
      </c>
      <c r="O23" s="90" t="s">
        <v>64</v>
      </c>
      <c r="P23" s="74">
        <f t="shared" si="1"/>
        <v>1.4E-3</v>
      </c>
    </row>
    <row r="24" spans="1:25">
      <c r="B24" s="89">
        <v>59.999899999999997</v>
      </c>
      <c r="C24" s="90" t="s">
        <v>107</v>
      </c>
      <c r="D24" s="120">
        <f t="shared" si="2"/>
        <v>1.4999974999999999E-5</v>
      </c>
      <c r="E24" s="91">
        <v>1.7899999999999999E-2</v>
      </c>
      <c r="F24" s="92">
        <v>4.4630000000000003E-2</v>
      </c>
      <c r="G24" s="88">
        <f t="shared" si="3"/>
        <v>6.2530000000000002E-2</v>
      </c>
      <c r="H24" s="89">
        <v>13</v>
      </c>
      <c r="I24" s="90" t="s">
        <v>64</v>
      </c>
      <c r="J24" s="74">
        <f t="shared" si="4"/>
        <v>1.2999999999999999E-3</v>
      </c>
      <c r="K24" s="89">
        <v>19</v>
      </c>
      <c r="L24" s="90" t="s">
        <v>64</v>
      </c>
      <c r="M24" s="74">
        <f t="shared" si="0"/>
        <v>1.9E-3</v>
      </c>
      <c r="N24" s="89">
        <v>14</v>
      </c>
      <c r="O24" s="90" t="s">
        <v>64</v>
      </c>
      <c r="P24" s="74">
        <f t="shared" si="1"/>
        <v>1.4E-3</v>
      </c>
    </row>
    <row r="25" spans="1:25">
      <c r="B25" s="89">
        <v>64.999899999999997</v>
      </c>
      <c r="C25" s="90" t="s">
        <v>107</v>
      </c>
      <c r="D25" s="120">
        <f t="shared" si="2"/>
        <v>1.6249975E-5</v>
      </c>
      <c r="E25" s="91">
        <v>1.8630000000000001E-2</v>
      </c>
      <c r="F25" s="92">
        <v>4.5809999999999997E-2</v>
      </c>
      <c r="G25" s="88">
        <f t="shared" si="3"/>
        <v>6.4439999999999997E-2</v>
      </c>
      <c r="H25" s="89">
        <v>14</v>
      </c>
      <c r="I25" s="90" t="s">
        <v>64</v>
      </c>
      <c r="J25" s="74">
        <f t="shared" si="4"/>
        <v>1.4E-3</v>
      </c>
      <c r="K25" s="89">
        <v>20</v>
      </c>
      <c r="L25" s="90" t="s">
        <v>64</v>
      </c>
      <c r="M25" s="74">
        <f t="shared" si="0"/>
        <v>2E-3</v>
      </c>
      <c r="N25" s="89">
        <v>15</v>
      </c>
      <c r="O25" s="90" t="s">
        <v>64</v>
      </c>
      <c r="P25" s="74">
        <f t="shared" si="1"/>
        <v>1.5E-3</v>
      </c>
    </row>
    <row r="26" spans="1:25">
      <c r="B26" s="89">
        <v>69.999899999999997</v>
      </c>
      <c r="C26" s="90" t="s">
        <v>107</v>
      </c>
      <c r="D26" s="120">
        <f t="shared" si="2"/>
        <v>1.7499975E-5</v>
      </c>
      <c r="E26" s="91">
        <v>1.933E-2</v>
      </c>
      <c r="F26" s="92">
        <v>4.6920000000000003E-2</v>
      </c>
      <c r="G26" s="88">
        <f t="shared" si="3"/>
        <v>6.6250000000000003E-2</v>
      </c>
      <c r="H26" s="89">
        <v>15</v>
      </c>
      <c r="I26" s="90" t="s">
        <v>64</v>
      </c>
      <c r="J26" s="74">
        <f t="shared" si="4"/>
        <v>1.5E-3</v>
      </c>
      <c r="K26" s="89">
        <v>21</v>
      </c>
      <c r="L26" s="90" t="s">
        <v>64</v>
      </c>
      <c r="M26" s="74">
        <f t="shared" si="0"/>
        <v>2.1000000000000003E-3</v>
      </c>
      <c r="N26" s="89">
        <v>16</v>
      </c>
      <c r="O26" s="90" t="s">
        <v>64</v>
      </c>
      <c r="P26" s="74">
        <f t="shared" si="1"/>
        <v>1.6000000000000001E-3</v>
      </c>
    </row>
    <row r="27" spans="1:25">
      <c r="B27" s="89">
        <v>79.999899999999997</v>
      </c>
      <c r="C27" s="90" t="s">
        <v>107</v>
      </c>
      <c r="D27" s="120">
        <f t="shared" si="2"/>
        <v>1.9999975E-5</v>
      </c>
      <c r="E27" s="91">
        <v>2.0660000000000001E-2</v>
      </c>
      <c r="F27" s="92">
        <v>4.8910000000000002E-2</v>
      </c>
      <c r="G27" s="88">
        <f t="shared" si="3"/>
        <v>6.9570000000000007E-2</v>
      </c>
      <c r="H27" s="89">
        <v>16</v>
      </c>
      <c r="I27" s="90" t="s">
        <v>64</v>
      </c>
      <c r="J27" s="74">
        <f t="shared" si="4"/>
        <v>1.6000000000000001E-3</v>
      </c>
      <c r="K27" s="89">
        <v>23</v>
      </c>
      <c r="L27" s="90" t="s">
        <v>64</v>
      </c>
      <c r="M27" s="74">
        <f t="shared" si="0"/>
        <v>2.3E-3</v>
      </c>
      <c r="N27" s="89">
        <v>17</v>
      </c>
      <c r="O27" s="90" t="s">
        <v>64</v>
      </c>
      <c r="P27" s="74">
        <f t="shared" si="1"/>
        <v>1.7000000000000001E-3</v>
      </c>
    </row>
    <row r="28" spans="1:25">
      <c r="B28" s="89">
        <v>89.999899999999997</v>
      </c>
      <c r="C28" s="90" t="s">
        <v>107</v>
      </c>
      <c r="D28" s="120">
        <f t="shared" si="2"/>
        <v>2.2499975E-5</v>
      </c>
      <c r="E28" s="91">
        <v>2.1919999999999999E-2</v>
      </c>
      <c r="F28" s="92">
        <v>5.067E-2</v>
      </c>
      <c r="G28" s="88">
        <f t="shared" si="3"/>
        <v>7.2590000000000002E-2</v>
      </c>
      <c r="H28" s="89">
        <v>18</v>
      </c>
      <c r="I28" s="90" t="s">
        <v>64</v>
      </c>
      <c r="J28" s="74">
        <f t="shared" si="4"/>
        <v>1.8E-3</v>
      </c>
      <c r="K28" s="89">
        <v>24</v>
      </c>
      <c r="L28" s="90" t="s">
        <v>64</v>
      </c>
      <c r="M28" s="74">
        <f t="shared" si="0"/>
        <v>2.4000000000000002E-3</v>
      </c>
      <c r="N28" s="89">
        <v>18</v>
      </c>
      <c r="O28" s="90" t="s">
        <v>64</v>
      </c>
      <c r="P28" s="74">
        <f t="shared" si="1"/>
        <v>1.8E-3</v>
      </c>
    </row>
    <row r="29" spans="1:25">
      <c r="B29" s="89">
        <v>99.999899999999997</v>
      </c>
      <c r="C29" s="90" t="s">
        <v>107</v>
      </c>
      <c r="D29" s="120">
        <f t="shared" si="2"/>
        <v>2.4999974999999999E-5</v>
      </c>
      <c r="E29" s="91">
        <v>2.3099999999999999E-2</v>
      </c>
      <c r="F29" s="92">
        <v>5.2229999999999999E-2</v>
      </c>
      <c r="G29" s="88">
        <f t="shared" si="3"/>
        <v>7.5329999999999994E-2</v>
      </c>
      <c r="H29" s="89">
        <v>19</v>
      </c>
      <c r="I29" s="90" t="s">
        <v>64</v>
      </c>
      <c r="J29" s="74">
        <f t="shared" si="4"/>
        <v>1.9E-3</v>
      </c>
      <c r="K29" s="89">
        <v>26</v>
      </c>
      <c r="L29" s="90" t="s">
        <v>64</v>
      </c>
      <c r="M29" s="74">
        <f t="shared" si="0"/>
        <v>2.5999999999999999E-3</v>
      </c>
      <c r="N29" s="89">
        <v>19</v>
      </c>
      <c r="O29" s="90" t="s">
        <v>64</v>
      </c>
      <c r="P29" s="74">
        <f t="shared" si="1"/>
        <v>1.9E-3</v>
      </c>
    </row>
    <row r="30" spans="1:25">
      <c r="B30" s="89">
        <v>110</v>
      </c>
      <c r="C30" s="90" t="s">
        <v>107</v>
      </c>
      <c r="D30" s="118">
        <f t="shared" si="2"/>
        <v>2.7500000000000001E-5</v>
      </c>
      <c r="E30" s="91">
        <v>2.4230000000000002E-2</v>
      </c>
      <c r="F30" s="92">
        <v>5.364E-2</v>
      </c>
      <c r="G30" s="88">
        <f t="shared" si="3"/>
        <v>7.7869999999999995E-2</v>
      </c>
      <c r="H30" s="89">
        <v>20</v>
      </c>
      <c r="I30" s="90" t="s">
        <v>64</v>
      </c>
      <c r="J30" s="74">
        <f t="shared" si="4"/>
        <v>2E-3</v>
      </c>
      <c r="K30" s="89">
        <v>27</v>
      </c>
      <c r="L30" s="90" t="s">
        <v>64</v>
      </c>
      <c r="M30" s="74">
        <f t="shared" si="0"/>
        <v>2.7000000000000001E-3</v>
      </c>
      <c r="N30" s="89">
        <v>20</v>
      </c>
      <c r="O30" s="90" t="s">
        <v>64</v>
      </c>
      <c r="P30" s="74">
        <f t="shared" si="1"/>
        <v>2E-3</v>
      </c>
    </row>
    <row r="31" spans="1:25">
      <c r="B31" s="89">
        <v>120</v>
      </c>
      <c r="C31" s="90" t="s">
        <v>107</v>
      </c>
      <c r="D31" s="118">
        <f t="shared" si="2"/>
        <v>3.0000000000000001E-5</v>
      </c>
      <c r="E31" s="91">
        <v>2.5309999999999999E-2</v>
      </c>
      <c r="F31" s="92">
        <v>5.4919999999999997E-2</v>
      </c>
      <c r="G31" s="88">
        <f t="shared" si="3"/>
        <v>8.0229999999999996E-2</v>
      </c>
      <c r="H31" s="89">
        <v>21</v>
      </c>
      <c r="I31" s="90" t="s">
        <v>64</v>
      </c>
      <c r="J31" s="74">
        <f t="shared" si="4"/>
        <v>2.1000000000000003E-3</v>
      </c>
      <c r="K31" s="89">
        <v>29</v>
      </c>
      <c r="L31" s="90" t="s">
        <v>64</v>
      </c>
      <c r="M31" s="74">
        <f t="shared" si="0"/>
        <v>2.9000000000000002E-3</v>
      </c>
      <c r="N31" s="89">
        <v>21</v>
      </c>
      <c r="O31" s="90" t="s">
        <v>64</v>
      </c>
      <c r="P31" s="74">
        <f t="shared" si="1"/>
        <v>2.1000000000000003E-3</v>
      </c>
    </row>
    <row r="32" spans="1:25">
      <c r="B32" s="89">
        <v>130</v>
      </c>
      <c r="C32" s="90" t="s">
        <v>107</v>
      </c>
      <c r="D32" s="118">
        <f t="shared" si="2"/>
        <v>3.2499999999999997E-5</v>
      </c>
      <c r="E32" s="91">
        <v>2.6339999999999999E-2</v>
      </c>
      <c r="F32" s="92">
        <v>5.6079999999999998E-2</v>
      </c>
      <c r="G32" s="88">
        <f t="shared" si="3"/>
        <v>8.2419999999999993E-2</v>
      </c>
      <c r="H32" s="89">
        <v>23</v>
      </c>
      <c r="I32" s="90" t="s">
        <v>64</v>
      </c>
      <c r="J32" s="74">
        <f t="shared" si="4"/>
        <v>2.3E-3</v>
      </c>
      <c r="K32" s="89">
        <v>30</v>
      </c>
      <c r="L32" s="90" t="s">
        <v>64</v>
      </c>
      <c r="M32" s="74">
        <f t="shared" si="0"/>
        <v>3.0000000000000001E-3</v>
      </c>
      <c r="N32" s="89">
        <v>23</v>
      </c>
      <c r="O32" s="90" t="s">
        <v>64</v>
      </c>
      <c r="P32" s="74">
        <f t="shared" si="1"/>
        <v>2.3E-3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2.734E-2</v>
      </c>
      <c r="F33" s="92">
        <v>5.7149999999999999E-2</v>
      </c>
      <c r="G33" s="88">
        <f t="shared" si="3"/>
        <v>8.4489999999999996E-2</v>
      </c>
      <c r="H33" s="89">
        <v>24</v>
      </c>
      <c r="I33" s="90" t="s">
        <v>64</v>
      </c>
      <c r="J33" s="74">
        <f t="shared" si="4"/>
        <v>2.4000000000000002E-3</v>
      </c>
      <c r="K33" s="89">
        <v>32</v>
      </c>
      <c r="L33" s="90" t="s">
        <v>64</v>
      </c>
      <c r="M33" s="74">
        <f t="shared" si="0"/>
        <v>3.2000000000000002E-3</v>
      </c>
      <c r="N33" s="89">
        <v>24</v>
      </c>
      <c r="O33" s="90" t="s">
        <v>64</v>
      </c>
      <c r="P33" s="74">
        <f t="shared" si="1"/>
        <v>2.4000000000000002E-3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2.8299999999999999E-2</v>
      </c>
      <c r="F34" s="92">
        <v>5.8130000000000001E-2</v>
      </c>
      <c r="G34" s="88">
        <f t="shared" si="3"/>
        <v>8.6430000000000007E-2</v>
      </c>
      <c r="H34" s="89">
        <v>25</v>
      </c>
      <c r="I34" s="90" t="s">
        <v>64</v>
      </c>
      <c r="J34" s="74">
        <f t="shared" si="4"/>
        <v>2.5000000000000001E-3</v>
      </c>
      <c r="K34" s="89">
        <v>33</v>
      </c>
      <c r="L34" s="90" t="s">
        <v>64</v>
      </c>
      <c r="M34" s="74">
        <f t="shared" si="0"/>
        <v>3.3E-3</v>
      </c>
      <c r="N34" s="89">
        <v>25</v>
      </c>
      <c r="O34" s="90" t="s">
        <v>64</v>
      </c>
      <c r="P34" s="74">
        <f t="shared" si="1"/>
        <v>2.5000000000000001E-3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2.9219999999999999E-2</v>
      </c>
      <c r="F35" s="92">
        <v>5.9040000000000002E-2</v>
      </c>
      <c r="G35" s="88">
        <f t="shared" si="3"/>
        <v>8.8260000000000005E-2</v>
      </c>
      <c r="H35" s="89">
        <v>26</v>
      </c>
      <c r="I35" s="90" t="s">
        <v>64</v>
      </c>
      <c r="J35" s="74">
        <f t="shared" si="4"/>
        <v>2.5999999999999999E-3</v>
      </c>
      <c r="K35" s="89">
        <v>34</v>
      </c>
      <c r="L35" s="90" t="s">
        <v>64</v>
      </c>
      <c r="M35" s="74">
        <f t="shared" si="0"/>
        <v>3.4000000000000002E-3</v>
      </c>
      <c r="N35" s="89">
        <v>26</v>
      </c>
      <c r="O35" s="90" t="s">
        <v>64</v>
      </c>
      <c r="P35" s="74">
        <f t="shared" si="1"/>
        <v>2.5999999999999999E-3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3.0120000000000001E-2</v>
      </c>
      <c r="F36" s="92">
        <v>5.9880000000000003E-2</v>
      </c>
      <c r="G36" s="88">
        <f t="shared" si="3"/>
        <v>0.09</v>
      </c>
      <c r="H36" s="89">
        <v>27</v>
      </c>
      <c r="I36" s="90" t="s">
        <v>64</v>
      </c>
      <c r="J36" s="74">
        <f t="shared" si="4"/>
        <v>2.7000000000000001E-3</v>
      </c>
      <c r="K36" s="89">
        <v>36</v>
      </c>
      <c r="L36" s="90" t="s">
        <v>64</v>
      </c>
      <c r="M36" s="74">
        <f t="shared" si="0"/>
        <v>3.5999999999999999E-3</v>
      </c>
      <c r="N36" s="89">
        <v>27</v>
      </c>
      <c r="O36" s="90" t="s">
        <v>64</v>
      </c>
      <c r="P36" s="74">
        <f t="shared" si="1"/>
        <v>2.7000000000000001E-3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3.1E-2</v>
      </c>
      <c r="F37" s="92">
        <v>6.0659999999999999E-2</v>
      </c>
      <c r="G37" s="88">
        <f t="shared" si="3"/>
        <v>9.1659999999999991E-2</v>
      </c>
      <c r="H37" s="89">
        <v>29</v>
      </c>
      <c r="I37" s="90" t="s">
        <v>64</v>
      </c>
      <c r="J37" s="74">
        <f t="shared" si="4"/>
        <v>2.9000000000000002E-3</v>
      </c>
      <c r="K37" s="89">
        <v>37</v>
      </c>
      <c r="L37" s="90" t="s">
        <v>64</v>
      </c>
      <c r="M37" s="74">
        <f t="shared" si="0"/>
        <v>3.6999999999999997E-3</v>
      </c>
      <c r="N37" s="89">
        <v>28</v>
      </c>
      <c r="O37" s="90" t="s">
        <v>64</v>
      </c>
      <c r="P37" s="74">
        <f t="shared" si="1"/>
        <v>2.8E-3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3.2669999999999998E-2</v>
      </c>
      <c r="F38" s="92">
        <v>6.207E-2</v>
      </c>
      <c r="G38" s="88">
        <f t="shared" si="3"/>
        <v>9.4739999999999991E-2</v>
      </c>
      <c r="H38" s="89">
        <v>31</v>
      </c>
      <c r="I38" s="90" t="s">
        <v>64</v>
      </c>
      <c r="J38" s="74">
        <f t="shared" si="4"/>
        <v>3.0999999999999999E-3</v>
      </c>
      <c r="K38" s="89">
        <v>40</v>
      </c>
      <c r="L38" s="90" t="s">
        <v>64</v>
      </c>
      <c r="M38" s="74">
        <f t="shared" si="0"/>
        <v>4.0000000000000001E-3</v>
      </c>
      <c r="N38" s="89">
        <v>30</v>
      </c>
      <c r="O38" s="90" t="s">
        <v>64</v>
      </c>
      <c r="P38" s="74">
        <f t="shared" si="1"/>
        <v>3.0000000000000001E-3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3.465E-2</v>
      </c>
      <c r="F39" s="92">
        <v>6.3600000000000004E-2</v>
      </c>
      <c r="G39" s="88">
        <f t="shared" si="3"/>
        <v>9.8250000000000004E-2</v>
      </c>
      <c r="H39" s="89">
        <v>34</v>
      </c>
      <c r="I39" s="90" t="s">
        <v>64</v>
      </c>
      <c r="J39" s="74">
        <f t="shared" si="4"/>
        <v>3.4000000000000002E-3</v>
      </c>
      <c r="K39" s="89">
        <v>43</v>
      </c>
      <c r="L39" s="90" t="s">
        <v>64</v>
      </c>
      <c r="M39" s="74">
        <f t="shared" si="0"/>
        <v>4.3E-3</v>
      </c>
      <c r="N39" s="89">
        <v>32</v>
      </c>
      <c r="O39" s="90" t="s">
        <v>64</v>
      </c>
      <c r="P39" s="74">
        <f t="shared" si="1"/>
        <v>3.2000000000000002E-3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3.653E-2</v>
      </c>
      <c r="F40" s="92">
        <v>6.4909999999999995E-2</v>
      </c>
      <c r="G40" s="88">
        <f t="shared" si="3"/>
        <v>0.10144</v>
      </c>
      <c r="H40" s="89">
        <v>36</v>
      </c>
      <c r="I40" s="90" t="s">
        <v>64</v>
      </c>
      <c r="J40" s="74">
        <f t="shared" si="4"/>
        <v>3.5999999999999999E-3</v>
      </c>
      <c r="K40" s="89">
        <v>46</v>
      </c>
      <c r="L40" s="90" t="s">
        <v>64</v>
      </c>
      <c r="M40" s="74">
        <f t="shared" si="0"/>
        <v>4.5999999999999999E-3</v>
      </c>
      <c r="N40" s="89">
        <v>34</v>
      </c>
      <c r="O40" s="90" t="s">
        <v>64</v>
      </c>
      <c r="P40" s="74">
        <f t="shared" si="1"/>
        <v>3.4000000000000002E-3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3.8309999999999997E-2</v>
      </c>
      <c r="F41" s="92">
        <v>6.6040000000000001E-2</v>
      </c>
      <c r="G41" s="88">
        <f t="shared" si="3"/>
        <v>0.10435</v>
      </c>
      <c r="H41" s="89">
        <v>39</v>
      </c>
      <c r="I41" s="90" t="s">
        <v>64</v>
      </c>
      <c r="J41" s="74">
        <f t="shared" si="4"/>
        <v>3.8999999999999998E-3</v>
      </c>
      <c r="K41" s="89">
        <v>48</v>
      </c>
      <c r="L41" s="90" t="s">
        <v>64</v>
      </c>
      <c r="M41" s="74">
        <f t="shared" si="0"/>
        <v>4.8000000000000004E-3</v>
      </c>
      <c r="N41" s="89">
        <v>36</v>
      </c>
      <c r="O41" s="90" t="s">
        <v>64</v>
      </c>
      <c r="P41" s="74">
        <f t="shared" si="1"/>
        <v>3.5999999999999999E-3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4.002E-2</v>
      </c>
      <c r="F42" s="92">
        <v>6.7030000000000006E-2</v>
      </c>
      <c r="G42" s="88">
        <f t="shared" si="3"/>
        <v>0.10705000000000001</v>
      </c>
      <c r="H42" s="89">
        <v>42</v>
      </c>
      <c r="I42" s="90" t="s">
        <v>64</v>
      </c>
      <c r="J42" s="74">
        <f t="shared" si="4"/>
        <v>4.2000000000000006E-3</v>
      </c>
      <c r="K42" s="89">
        <v>51</v>
      </c>
      <c r="L42" s="90" t="s">
        <v>64</v>
      </c>
      <c r="M42" s="74">
        <f t="shared" si="0"/>
        <v>5.0999999999999995E-3</v>
      </c>
      <c r="N42" s="89">
        <v>38</v>
      </c>
      <c r="O42" s="90" t="s">
        <v>64</v>
      </c>
      <c r="P42" s="74">
        <f t="shared" si="1"/>
        <v>3.8E-3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4.165E-2</v>
      </c>
      <c r="F43" s="92">
        <v>6.7900000000000002E-2</v>
      </c>
      <c r="G43" s="88">
        <f t="shared" si="3"/>
        <v>0.10955000000000001</v>
      </c>
      <c r="H43" s="89">
        <v>45</v>
      </c>
      <c r="I43" s="90" t="s">
        <v>64</v>
      </c>
      <c r="J43" s="74">
        <f t="shared" si="4"/>
        <v>4.4999999999999997E-3</v>
      </c>
      <c r="K43" s="89">
        <v>54</v>
      </c>
      <c r="L43" s="90" t="s">
        <v>64</v>
      </c>
      <c r="M43" s="74">
        <f t="shared" si="0"/>
        <v>5.4000000000000003E-3</v>
      </c>
      <c r="N43" s="89">
        <v>41</v>
      </c>
      <c r="O43" s="90" t="s">
        <v>64</v>
      </c>
      <c r="P43" s="74">
        <f t="shared" si="1"/>
        <v>4.1000000000000003E-3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4.3220000000000001E-2</v>
      </c>
      <c r="F44" s="92">
        <v>6.8669999999999995E-2</v>
      </c>
      <c r="G44" s="88">
        <f t="shared" si="3"/>
        <v>0.11188999999999999</v>
      </c>
      <c r="H44" s="89">
        <v>47</v>
      </c>
      <c r="I44" s="90" t="s">
        <v>64</v>
      </c>
      <c r="J44" s="74">
        <f t="shared" si="4"/>
        <v>4.7000000000000002E-3</v>
      </c>
      <c r="K44" s="89">
        <v>57</v>
      </c>
      <c r="L44" s="90" t="s">
        <v>64</v>
      </c>
      <c r="M44" s="74">
        <f t="shared" si="0"/>
        <v>5.7000000000000002E-3</v>
      </c>
      <c r="N44" s="89">
        <v>43</v>
      </c>
      <c r="O44" s="90" t="s">
        <v>64</v>
      </c>
      <c r="P44" s="74">
        <f t="shared" si="1"/>
        <v>4.3E-3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4.4740000000000002E-2</v>
      </c>
      <c r="F45" s="92">
        <v>6.9349999999999995E-2</v>
      </c>
      <c r="G45" s="88">
        <f t="shared" si="3"/>
        <v>0.11409</v>
      </c>
      <c r="H45" s="89">
        <v>50</v>
      </c>
      <c r="I45" s="90" t="s">
        <v>64</v>
      </c>
      <c r="J45" s="74">
        <f t="shared" si="4"/>
        <v>5.0000000000000001E-3</v>
      </c>
      <c r="K45" s="89">
        <v>60</v>
      </c>
      <c r="L45" s="90" t="s">
        <v>64</v>
      </c>
      <c r="M45" s="74">
        <f t="shared" si="0"/>
        <v>6.0000000000000001E-3</v>
      </c>
      <c r="N45" s="89">
        <v>45</v>
      </c>
      <c r="O45" s="90" t="s">
        <v>64</v>
      </c>
      <c r="P45" s="74">
        <f t="shared" si="1"/>
        <v>4.4999999999999997E-3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4.6210000000000001E-2</v>
      </c>
      <c r="F46" s="92">
        <v>6.9949999999999998E-2</v>
      </c>
      <c r="G46" s="88">
        <f t="shared" si="3"/>
        <v>0.11616</v>
      </c>
      <c r="H46" s="89">
        <v>53</v>
      </c>
      <c r="I46" s="90" t="s">
        <v>64</v>
      </c>
      <c r="J46" s="74">
        <f t="shared" si="4"/>
        <v>5.3E-3</v>
      </c>
      <c r="K46" s="89">
        <v>62</v>
      </c>
      <c r="L46" s="90" t="s">
        <v>64</v>
      </c>
      <c r="M46" s="74">
        <f t="shared" si="0"/>
        <v>6.1999999999999998E-3</v>
      </c>
      <c r="N46" s="89">
        <v>47</v>
      </c>
      <c r="O46" s="90" t="s">
        <v>64</v>
      </c>
      <c r="P46" s="74">
        <f t="shared" si="1"/>
        <v>4.7000000000000002E-3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4.9009999999999998E-2</v>
      </c>
      <c r="F47" s="92">
        <v>7.0970000000000005E-2</v>
      </c>
      <c r="G47" s="88">
        <f t="shared" si="3"/>
        <v>0.11998</v>
      </c>
      <c r="H47" s="89">
        <v>58</v>
      </c>
      <c r="I47" s="90" t="s">
        <v>64</v>
      </c>
      <c r="J47" s="74">
        <f t="shared" si="4"/>
        <v>5.8000000000000005E-3</v>
      </c>
      <c r="K47" s="89">
        <v>67</v>
      </c>
      <c r="L47" s="90" t="s">
        <v>64</v>
      </c>
      <c r="M47" s="74">
        <f t="shared" si="0"/>
        <v>6.7000000000000002E-3</v>
      </c>
      <c r="N47" s="89">
        <v>51</v>
      </c>
      <c r="O47" s="90" t="s">
        <v>64</v>
      </c>
      <c r="P47" s="74">
        <f t="shared" si="1"/>
        <v>5.0999999999999995E-3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5.1659999999999998E-2</v>
      </c>
      <c r="F48" s="92">
        <v>7.1779999999999997E-2</v>
      </c>
      <c r="G48" s="88">
        <f t="shared" si="3"/>
        <v>0.12343999999999999</v>
      </c>
      <c r="H48" s="89">
        <v>63</v>
      </c>
      <c r="I48" s="90" t="s">
        <v>64</v>
      </c>
      <c r="J48" s="74">
        <f t="shared" si="4"/>
        <v>6.3E-3</v>
      </c>
      <c r="K48" s="89">
        <v>73</v>
      </c>
      <c r="L48" s="90" t="s">
        <v>64</v>
      </c>
      <c r="M48" s="74">
        <f t="shared" si="0"/>
        <v>7.2999999999999992E-3</v>
      </c>
      <c r="N48" s="89">
        <v>54</v>
      </c>
      <c r="O48" s="90" t="s">
        <v>64</v>
      </c>
      <c r="P48" s="74">
        <f t="shared" si="1"/>
        <v>5.4000000000000003E-3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5.4179999999999999E-2</v>
      </c>
      <c r="F49" s="92">
        <v>7.2419999999999998E-2</v>
      </c>
      <c r="G49" s="88">
        <f t="shared" si="3"/>
        <v>0.12659999999999999</v>
      </c>
      <c r="H49" s="89">
        <v>68</v>
      </c>
      <c r="I49" s="90" t="s">
        <v>64</v>
      </c>
      <c r="J49" s="74">
        <f t="shared" si="4"/>
        <v>6.8000000000000005E-3</v>
      </c>
      <c r="K49" s="89">
        <v>78</v>
      </c>
      <c r="L49" s="90" t="s">
        <v>64</v>
      </c>
      <c r="M49" s="74">
        <f t="shared" si="0"/>
        <v>7.7999999999999996E-3</v>
      </c>
      <c r="N49" s="89">
        <v>58</v>
      </c>
      <c r="O49" s="90" t="s">
        <v>64</v>
      </c>
      <c r="P49" s="74">
        <f t="shared" si="1"/>
        <v>5.8000000000000005E-3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5.6590000000000001E-2</v>
      </c>
      <c r="F50" s="92">
        <v>7.2929999999999995E-2</v>
      </c>
      <c r="G50" s="88">
        <f t="shared" si="3"/>
        <v>0.12952</v>
      </c>
      <c r="H50" s="89">
        <v>73</v>
      </c>
      <c r="I50" s="90" t="s">
        <v>64</v>
      </c>
      <c r="J50" s="74">
        <f t="shared" si="4"/>
        <v>7.2999999999999992E-3</v>
      </c>
      <c r="K50" s="89">
        <v>82</v>
      </c>
      <c r="L50" s="90" t="s">
        <v>64</v>
      </c>
      <c r="M50" s="74">
        <f t="shared" si="0"/>
        <v>8.2000000000000007E-3</v>
      </c>
      <c r="N50" s="89">
        <v>62</v>
      </c>
      <c r="O50" s="90" t="s">
        <v>64</v>
      </c>
      <c r="P50" s="74">
        <f t="shared" si="1"/>
        <v>6.1999999999999998E-3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5.8900000000000001E-2</v>
      </c>
      <c r="F51" s="92">
        <v>7.3330000000000006E-2</v>
      </c>
      <c r="G51" s="88">
        <f t="shared" si="3"/>
        <v>0.13223000000000001</v>
      </c>
      <c r="H51" s="89">
        <v>79</v>
      </c>
      <c r="I51" s="90" t="s">
        <v>64</v>
      </c>
      <c r="J51" s="74">
        <f t="shared" si="4"/>
        <v>7.9000000000000008E-3</v>
      </c>
      <c r="K51" s="89">
        <v>87</v>
      </c>
      <c r="L51" s="90" t="s">
        <v>64</v>
      </c>
      <c r="M51" s="74">
        <f t="shared" si="0"/>
        <v>8.6999999999999994E-3</v>
      </c>
      <c r="N51" s="89">
        <v>65</v>
      </c>
      <c r="O51" s="90" t="s">
        <v>64</v>
      </c>
      <c r="P51" s="74">
        <f t="shared" si="1"/>
        <v>6.5000000000000006E-3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6.1129999999999997E-2</v>
      </c>
      <c r="F52" s="92">
        <v>7.3639999999999997E-2</v>
      </c>
      <c r="G52" s="88">
        <f t="shared" si="3"/>
        <v>0.13477</v>
      </c>
      <c r="H52" s="89">
        <v>84</v>
      </c>
      <c r="I52" s="90" t="s">
        <v>64</v>
      </c>
      <c r="J52" s="74">
        <f t="shared" si="4"/>
        <v>8.4000000000000012E-3</v>
      </c>
      <c r="K52" s="89">
        <v>92</v>
      </c>
      <c r="L52" s="90" t="s">
        <v>64</v>
      </c>
      <c r="M52" s="74">
        <f t="shared" si="0"/>
        <v>9.1999999999999998E-3</v>
      </c>
      <c r="N52" s="89">
        <v>69</v>
      </c>
      <c r="O52" s="90" t="s">
        <v>64</v>
      </c>
      <c r="P52" s="74">
        <f t="shared" si="1"/>
        <v>6.9000000000000008E-3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6.5350000000000005E-2</v>
      </c>
      <c r="F53" s="92">
        <v>7.4050000000000005E-2</v>
      </c>
      <c r="G53" s="88">
        <f t="shared" si="3"/>
        <v>0.13940000000000002</v>
      </c>
      <c r="H53" s="89">
        <v>94</v>
      </c>
      <c r="I53" s="90" t="s">
        <v>64</v>
      </c>
      <c r="J53" s="74">
        <f t="shared" si="4"/>
        <v>9.4000000000000004E-3</v>
      </c>
      <c r="K53" s="89">
        <v>101</v>
      </c>
      <c r="L53" s="90" t="s">
        <v>64</v>
      </c>
      <c r="M53" s="74">
        <f t="shared" si="0"/>
        <v>1.0100000000000001E-2</v>
      </c>
      <c r="N53" s="89">
        <v>76</v>
      </c>
      <c r="O53" s="90" t="s">
        <v>64</v>
      </c>
      <c r="P53" s="74">
        <f t="shared" si="1"/>
        <v>7.6E-3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6.9309999999999997E-2</v>
      </c>
      <c r="F54" s="92">
        <v>7.424E-2</v>
      </c>
      <c r="G54" s="88">
        <f t="shared" si="3"/>
        <v>0.14355000000000001</v>
      </c>
      <c r="H54" s="89">
        <v>104</v>
      </c>
      <c r="I54" s="90" t="s">
        <v>64</v>
      </c>
      <c r="J54" s="74">
        <f t="shared" si="4"/>
        <v>1.04E-2</v>
      </c>
      <c r="K54" s="89">
        <v>110</v>
      </c>
      <c r="L54" s="90" t="s">
        <v>64</v>
      </c>
      <c r="M54" s="74">
        <f t="shared" si="0"/>
        <v>1.0999999999999999E-2</v>
      </c>
      <c r="N54" s="89">
        <v>82</v>
      </c>
      <c r="O54" s="90" t="s">
        <v>64</v>
      </c>
      <c r="P54" s="74">
        <f t="shared" si="1"/>
        <v>8.2000000000000007E-3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7.306E-2</v>
      </c>
      <c r="F55" s="92">
        <v>7.4260000000000007E-2</v>
      </c>
      <c r="G55" s="88">
        <f t="shared" si="3"/>
        <v>0.14732000000000001</v>
      </c>
      <c r="H55" s="89">
        <v>114</v>
      </c>
      <c r="I55" s="90" t="s">
        <v>64</v>
      </c>
      <c r="J55" s="74">
        <f t="shared" si="4"/>
        <v>1.14E-2</v>
      </c>
      <c r="K55" s="89">
        <v>119</v>
      </c>
      <c r="L55" s="90" t="s">
        <v>64</v>
      </c>
      <c r="M55" s="74">
        <f t="shared" si="0"/>
        <v>1.1899999999999999E-2</v>
      </c>
      <c r="N55" s="89">
        <v>89</v>
      </c>
      <c r="O55" s="90" t="s">
        <v>64</v>
      </c>
      <c r="P55" s="74">
        <f t="shared" si="1"/>
        <v>8.8999999999999999E-3</v>
      </c>
    </row>
    <row r="56" spans="2:16">
      <c r="B56" s="89">
        <v>1.1000000000000001</v>
      </c>
      <c r="C56" s="93" t="s">
        <v>63</v>
      </c>
      <c r="D56" s="118">
        <f t="shared" ref="D56:D83" si="5">B56/1000/$C$5</f>
        <v>2.7500000000000002E-4</v>
      </c>
      <c r="E56" s="91">
        <v>7.6630000000000004E-2</v>
      </c>
      <c r="F56" s="92">
        <v>7.417E-2</v>
      </c>
      <c r="G56" s="88">
        <f t="shared" si="3"/>
        <v>0.15079999999999999</v>
      </c>
      <c r="H56" s="89">
        <v>124</v>
      </c>
      <c r="I56" s="90" t="s">
        <v>64</v>
      </c>
      <c r="J56" s="74">
        <f t="shared" si="4"/>
        <v>1.24E-2</v>
      </c>
      <c r="K56" s="89">
        <v>127</v>
      </c>
      <c r="L56" s="90" t="s">
        <v>64</v>
      </c>
      <c r="M56" s="74">
        <f t="shared" si="0"/>
        <v>1.2699999999999999E-2</v>
      </c>
      <c r="N56" s="89">
        <v>95</v>
      </c>
      <c r="O56" s="90" t="s">
        <v>64</v>
      </c>
      <c r="P56" s="74">
        <f t="shared" si="1"/>
        <v>9.4999999999999998E-3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8.0030000000000004E-2</v>
      </c>
      <c r="F57" s="92">
        <v>7.3980000000000004E-2</v>
      </c>
      <c r="G57" s="88">
        <f t="shared" si="3"/>
        <v>0.15401000000000001</v>
      </c>
      <c r="H57" s="89">
        <v>135</v>
      </c>
      <c r="I57" s="90" t="s">
        <v>64</v>
      </c>
      <c r="J57" s="74">
        <f t="shared" si="4"/>
        <v>1.3500000000000002E-2</v>
      </c>
      <c r="K57" s="89">
        <v>136</v>
      </c>
      <c r="L57" s="90" t="s">
        <v>64</v>
      </c>
      <c r="M57" s="74">
        <f t="shared" si="0"/>
        <v>1.3600000000000001E-2</v>
      </c>
      <c r="N57" s="89">
        <v>102</v>
      </c>
      <c r="O57" s="90" t="s">
        <v>64</v>
      </c>
      <c r="P57" s="74">
        <f t="shared" si="1"/>
        <v>1.0199999999999999E-2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8.3299999999999999E-2</v>
      </c>
      <c r="F58" s="92">
        <v>7.3719999999999994E-2</v>
      </c>
      <c r="G58" s="88">
        <f t="shared" si="3"/>
        <v>0.15701999999999999</v>
      </c>
      <c r="H58" s="89">
        <v>145</v>
      </c>
      <c r="I58" s="90" t="s">
        <v>64</v>
      </c>
      <c r="J58" s="74">
        <f t="shared" si="4"/>
        <v>1.4499999999999999E-2</v>
      </c>
      <c r="K58" s="89">
        <v>144</v>
      </c>
      <c r="L58" s="90" t="s">
        <v>64</v>
      </c>
      <c r="M58" s="74">
        <f t="shared" si="0"/>
        <v>1.44E-2</v>
      </c>
      <c r="N58" s="89">
        <v>108</v>
      </c>
      <c r="O58" s="90" t="s">
        <v>64</v>
      </c>
      <c r="P58" s="74">
        <f t="shared" si="1"/>
        <v>1.0800000000000001E-2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8.6440000000000003E-2</v>
      </c>
      <c r="F59" s="92">
        <v>7.3410000000000003E-2</v>
      </c>
      <c r="G59" s="88">
        <f t="shared" si="3"/>
        <v>0.15984999999999999</v>
      </c>
      <c r="H59" s="89">
        <v>155</v>
      </c>
      <c r="I59" s="90" t="s">
        <v>64</v>
      </c>
      <c r="J59" s="74">
        <f t="shared" si="4"/>
        <v>1.55E-2</v>
      </c>
      <c r="K59" s="89">
        <v>152</v>
      </c>
      <c r="L59" s="90" t="s">
        <v>64</v>
      </c>
      <c r="M59" s="74">
        <f t="shared" si="0"/>
        <v>1.52E-2</v>
      </c>
      <c r="N59" s="89">
        <v>114</v>
      </c>
      <c r="O59" s="90" t="s">
        <v>64</v>
      </c>
      <c r="P59" s="74">
        <f t="shared" si="1"/>
        <v>1.14E-2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8.9480000000000004E-2</v>
      </c>
      <c r="F60" s="92">
        <v>7.3050000000000004E-2</v>
      </c>
      <c r="G60" s="88">
        <f t="shared" si="3"/>
        <v>0.16253000000000001</v>
      </c>
      <c r="H60" s="89">
        <v>165</v>
      </c>
      <c r="I60" s="90" t="s">
        <v>64</v>
      </c>
      <c r="J60" s="74">
        <f t="shared" si="4"/>
        <v>1.6500000000000001E-2</v>
      </c>
      <c r="K60" s="89">
        <v>160</v>
      </c>
      <c r="L60" s="90" t="s">
        <v>64</v>
      </c>
      <c r="M60" s="74">
        <f t="shared" si="0"/>
        <v>1.6E-2</v>
      </c>
      <c r="N60" s="89">
        <v>120</v>
      </c>
      <c r="O60" s="90" t="s">
        <v>64</v>
      </c>
      <c r="P60" s="74">
        <f t="shared" si="1"/>
        <v>1.2E-2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9.2410000000000006E-2</v>
      </c>
      <c r="F61" s="92">
        <v>7.2660000000000002E-2</v>
      </c>
      <c r="G61" s="88">
        <f t="shared" si="3"/>
        <v>0.16506999999999999</v>
      </c>
      <c r="H61" s="89">
        <v>175</v>
      </c>
      <c r="I61" s="90" t="s">
        <v>64</v>
      </c>
      <c r="J61" s="74">
        <f t="shared" si="4"/>
        <v>1.7499999999999998E-2</v>
      </c>
      <c r="K61" s="89">
        <v>168</v>
      </c>
      <c r="L61" s="90" t="s">
        <v>64</v>
      </c>
      <c r="M61" s="74">
        <f t="shared" si="0"/>
        <v>1.6800000000000002E-2</v>
      </c>
      <c r="N61" s="89">
        <v>126</v>
      </c>
      <c r="O61" s="90" t="s">
        <v>64</v>
      </c>
      <c r="P61" s="74">
        <f t="shared" si="1"/>
        <v>1.26E-2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9.5259999999999997E-2</v>
      </c>
      <c r="F62" s="92">
        <v>7.2239999999999999E-2</v>
      </c>
      <c r="G62" s="88">
        <f t="shared" si="3"/>
        <v>0.16749999999999998</v>
      </c>
      <c r="H62" s="89">
        <v>185</v>
      </c>
      <c r="I62" s="90" t="s">
        <v>64</v>
      </c>
      <c r="J62" s="74">
        <f t="shared" si="4"/>
        <v>1.8499999999999999E-2</v>
      </c>
      <c r="K62" s="89">
        <v>175</v>
      </c>
      <c r="L62" s="90" t="s">
        <v>64</v>
      </c>
      <c r="M62" s="74">
        <f t="shared" si="0"/>
        <v>1.7499999999999998E-2</v>
      </c>
      <c r="N62" s="89">
        <v>132</v>
      </c>
      <c r="O62" s="90" t="s">
        <v>64</v>
      </c>
      <c r="P62" s="74">
        <f t="shared" si="1"/>
        <v>1.32E-2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9.8019999999999996E-2</v>
      </c>
      <c r="F63" s="92">
        <v>7.1800000000000003E-2</v>
      </c>
      <c r="G63" s="88">
        <f t="shared" si="3"/>
        <v>0.16982</v>
      </c>
      <c r="H63" s="89">
        <v>196</v>
      </c>
      <c r="I63" s="90" t="s">
        <v>64</v>
      </c>
      <c r="J63" s="74">
        <f t="shared" si="4"/>
        <v>1.9599999999999999E-2</v>
      </c>
      <c r="K63" s="89">
        <v>183</v>
      </c>
      <c r="L63" s="90" t="s">
        <v>64</v>
      </c>
      <c r="M63" s="74">
        <f t="shared" si="0"/>
        <v>1.83E-2</v>
      </c>
      <c r="N63" s="89">
        <v>138</v>
      </c>
      <c r="O63" s="90" t="s">
        <v>64</v>
      </c>
      <c r="P63" s="74">
        <f t="shared" si="1"/>
        <v>1.3800000000000002E-2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0.1033</v>
      </c>
      <c r="F64" s="92">
        <v>7.0889999999999995E-2</v>
      </c>
      <c r="G64" s="88">
        <f t="shared" si="3"/>
        <v>0.17419000000000001</v>
      </c>
      <c r="H64" s="89">
        <v>216</v>
      </c>
      <c r="I64" s="90" t="s">
        <v>64</v>
      </c>
      <c r="J64" s="74">
        <f t="shared" si="4"/>
        <v>2.1600000000000001E-2</v>
      </c>
      <c r="K64" s="89">
        <v>197</v>
      </c>
      <c r="L64" s="90" t="s">
        <v>64</v>
      </c>
      <c r="M64" s="74">
        <f t="shared" si="0"/>
        <v>1.9700000000000002E-2</v>
      </c>
      <c r="N64" s="89">
        <v>150</v>
      </c>
      <c r="O64" s="90" t="s">
        <v>64</v>
      </c>
      <c r="P64" s="74">
        <f t="shared" si="1"/>
        <v>1.4999999999999999E-2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0.1096</v>
      </c>
      <c r="F65" s="92">
        <v>6.9699999999999998E-2</v>
      </c>
      <c r="G65" s="88">
        <f t="shared" si="3"/>
        <v>0.17930000000000001</v>
      </c>
      <c r="H65" s="89">
        <v>242</v>
      </c>
      <c r="I65" s="90" t="s">
        <v>64</v>
      </c>
      <c r="J65" s="74">
        <f t="shared" si="4"/>
        <v>2.4199999999999999E-2</v>
      </c>
      <c r="K65" s="89">
        <v>215</v>
      </c>
      <c r="L65" s="90" t="s">
        <v>64</v>
      </c>
      <c r="M65" s="74">
        <f t="shared" si="0"/>
        <v>2.1499999999999998E-2</v>
      </c>
      <c r="N65" s="89">
        <v>164</v>
      </c>
      <c r="O65" s="90" t="s">
        <v>64</v>
      </c>
      <c r="P65" s="74">
        <f t="shared" si="1"/>
        <v>1.6400000000000001E-2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0.11550000000000001</v>
      </c>
      <c r="F66" s="92">
        <v>6.8489999999999995E-2</v>
      </c>
      <c r="G66" s="88">
        <f t="shared" si="3"/>
        <v>0.18398999999999999</v>
      </c>
      <c r="H66" s="89">
        <v>267</v>
      </c>
      <c r="I66" s="90" t="s">
        <v>64</v>
      </c>
      <c r="J66" s="74">
        <f t="shared" si="4"/>
        <v>2.6700000000000002E-2</v>
      </c>
      <c r="K66" s="89">
        <v>232</v>
      </c>
      <c r="L66" s="90" t="s">
        <v>64</v>
      </c>
      <c r="M66" s="74">
        <f t="shared" si="0"/>
        <v>2.3200000000000002E-2</v>
      </c>
      <c r="N66" s="89">
        <v>177</v>
      </c>
      <c r="O66" s="90" t="s">
        <v>64</v>
      </c>
      <c r="P66" s="74">
        <f t="shared" si="1"/>
        <v>1.77E-2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0.1212</v>
      </c>
      <c r="F67" s="92">
        <v>6.7290000000000003E-2</v>
      </c>
      <c r="G67" s="88">
        <f t="shared" si="3"/>
        <v>0.18848999999999999</v>
      </c>
      <c r="H67" s="89">
        <v>293</v>
      </c>
      <c r="I67" s="90" t="s">
        <v>64</v>
      </c>
      <c r="J67" s="74">
        <f t="shared" si="4"/>
        <v>2.93E-2</v>
      </c>
      <c r="K67" s="89">
        <v>249</v>
      </c>
      <c r="L67" s="90" t="s">
        <v>64</v>
      </c>
      <c r="M67" s="74">
        <f t="shared" si="0"/>
        <v>2.4899999999999999E-2</v>
      </c>
      <c r="N67" s="89">
        <v>191</v>
      </c>
      <c r="O67" s="90" t="s">
        <v>64</v>
      </c>
      <c r="P67" s="74">
        <f t="shared" si="1"/>
        <v>1.9099999999999999E-2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0.1265</v>
      </c>
      <c r="F68" s="92">
        <v>6.6110000000000002E-2</v>
      </c>
      <c r="G68" s="88">
        <f t="shared" si="3"/>
        <v>0.19261</v>
      </c>
      <c r="H68" s="89">
        <v>319</v>
      </c>
      <c r="I68" s="90" t="s">
        <v>64</v>
      </c>
      <c r="J68" s="74">
        <f t="shared" si="4"/>
        <v>3.1899999999999998E-2</v>
      </c>
      <c r="K68" s="89">
        <v>266</v>
      </c>
      <c r="L68" s="90" t="s">
        <v>64</v>
      </c>
      <c r="M68" s="74">
        <f t="shared" si="0"/>
        <v>2.6600000000000002E-2</v>
      </c>
      <c r="N68" s="89">
        <v>204</v>
      </c>
      <c r="O68" s="90" t="s">
        <v>64</v>
      </c>
      <c r="P68" s="74">
        <f t="shared" si="1"/>
        <v>2.0399999999999998E-2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0.13170000000000001</v>
      </c>
      <c r="F69" s="92">
        <v>6.4949999999999994E-2</v>
      </c>
      <c r="G69" s="88">
        <f t="shared" si="3"/>
        <v>0.19664999999999999</v>
      </c>
      <c r="H69" s="89">
        <v>345</v>
      </c>
      <c r="I69" s="90" t="s">
        <v>64</v>
      </c>
      <c r="J69" s="74">
        <f t="shared" si="4"/>
        <v>3.4499999999999996E-2</v>
      </c>
      <c r="K69" s="89">
        <v>282</v>
      </c>
      <c r="L69" s="90" t="s">
        <v>64</v>
      </c>
      <c r="M69" s="74">
        <f t="shared" si="0"/>
        <v>2.8199999999999996E-2</v>
      </c>
      <c r="N69" s="89">
        <v>217</v>
      </c>
      <c r="O69" s="90" t="s">
        <v>64</v>
      </c>
      <c r="P69" s="74">
        <f t="shared" si="1"/>
        <v>2.1700000000000001E-2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0.13669999999999999</v>
      </c>
      <c r="F70" s="92">
        <v>6.3820000000000002E-2</v>
      </c>
      <c r="G70" s="88">
        <f t="shared" si="3"/>
        <v>0.20051999999999998</v>
      </c>
      <c r="H70" s="89">
        <v>371</v>
      </c>
      <c r="I70" s="90" t="s">
        <v>64</v>
      </c>
      <c r="J70" s="74">
        <f t="shared" si="4"/>
        <v>3.7100000000000001E-2</v>
      </c>
      <c r="K70" s="89">
        <v>297</v>
      </c>
      <c r="L70" s="90" t="s">
        <v>64</v>
      </c>
      <c r="M70" s="74">
        <f t="shared" si="0"/>
        <v>2.9699999999999997E-2</v>
      </c>
      <c r="N70" s="89">
        <v>229</v>
      </c>
      <c r="O70" s="90" t="s">
        <v>64</v>
      </c>
      <c r="P70" s="74">
        <f t="shared" si="1"/>
        <v>2.29E-2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0.14149999999999999</v>
      </c>
      <c r="F71" s="92">
        <v>6.2719999999999998E-2</v>
      </c>
      <c r="G71" s="88">
        <f t="shared" si="3"/>
        <v>0.20421999999999998</v>
      </c>
      <c r="H71" s="89">
        <v>397</v>
      </c>
      <c r="I71" s="90" t="s">
        <v>64</v>
      </c>
      <c r="J71" s="74">
        <f t="shared" si="4"/>
        <v>3.9699999999999999E-2</v>
      </c>
      <c r="K71" s="89">
        <v>312</v>
      </c>
      <c r="L71" s="90" t="s">
        <v>64</v>
      </c>
      <c r="M71" s="74">
        <f t="shared" si="0"/>
        <v>3.1199999999999999E-2</v>
      </c>
      <c r="N71" s="89">
        <v>242</v>
      </c>
      <c r="O71" s="90" t="s">
        <v>64</v>
      </c>
      <c r="P71" s="74">
        <f t="shared" si="1"/>
        <v>2.4199999999999999E-2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0.14610000000000001</v>
      </c>
      <c r="F72" s="92">
        <v>6.166E-2</v>
      </c>
      <c r="G72" s="88">
        <f t="shared" si="3"/>
        <v>0.20776</v>
      </c>
      <c r="H72" s="89">
        <v>423</v>
      </c>
      <c r="I72" s="90" t="s">
        <v>64</v>
      </c>
      <c r="J72" s="74">
        <f t="shared" si="4"/>
        <v>4.2299999999999997E-2</v>
      </c>
      <c r="K72" s="89">
        <v>327</v>
      </c>
      <c r="L72" s="90" t="s">
        <v>64</v>
      </c>
      <c r="M72" s="74">
        <f t="shared" si="0"/>
        <v>3.27E-2</v>
      </c>
      <c r="N72" s="89">
        <v>254</v>
      </c>
      <c r="O72" s="90" t="s">
        <v>64</v>
      </c>
      <c r="P72" s="74">
        <f t="shared" si="1"/>
        <v>2.5399999999999999E-2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0.155</v>
      </c>
      <c r="F73" s="92">
        <v>5.9639999999999999E-2</v>
      </c>
      <c r="G73" s="88">
        <f t="shared" si="3"/>
        <v>0.21464</v>
      </c>
      <c r="H73" s="89">
        <v>475</v>
      </c>
      <c r="I73" s="90" t="s">
        <v>64</v>
      </c>
      <c r="J73" s="74">
        <f t="shared" si="4"/>
        <v>4.7500000000000001E-2</v>
      </c>
      <c r="K73" s="89">
        <v>356</v>
      </c>
      <c r="L73" s="90" t="s">
        <v>64</v>
      </c>
      <c r="M73" s="74">
        <f t="shared" si="0"/>
        <v>3.56E-2</v>
      </c>
      <c r="N73" s="89">
        <v>278</v>
      </c>
      <c r="O73" s="90" t="s">
        <v>64</v>
      </c>
      <c r="P73" s="74">
        <f t="shared" si="1"/>
        <v>2.7800000000000002E-2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0.16339999999999999</v>
      </c>
      <c r="F74" s="92">
        <v>5.7750000000000003E-2</v>
      </c>
      <c r="G74" s="88">
        <f t="shared" si="3"/>
        <v>0.22114999999999999</v>
      </c>
      <c r="H74" s="89">
        <v>527</v>
      </c>
      <c r="I74" s="90" t="s">
        <v>64</v>
      </c>
      <c r="J74" s="74">
        <f t="shared" si="4"/>
        <v>5.2700000000000004E-2</v>
      </c>
      <c r="K74" s="89">
        <v>383</v>
      </c>
      <c r="L74" s="90" t="s">
        <v>64</v>
      </c>
      <c r="M74" s="74">
        <f t="shared" si="0"/>
        <v>3.8300000000000001E-2</v>
      </c>
      <c r="N74" s="89">
        <v>301</v>
      </c>
      <c r="O74" s="90" t="s">
        <v>64</v>
      </c>
      <c r="P74" s="74">
        <f t="shared" si="1"/>
        <v>3.0099999999999998E-2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0.17130000000000001</v>
      </c>
      <c r="F75" s="92">
        <v>5.5989999999999998E-2</v>
      </c>
      <c r="G75" s="88">
        <f t="shared" si="3"/>
        <v>0.22728999999999999</v>
      </c>
      <c r="H75" s="89">
        <v>579</v>
      </c>
      <c r="I75" s="90" t="s">
        <v>64</v>
      </c>
      <c r="J75" s="74">
        <f t="shared" si="4"/>
        <v>5.7899999999999993E-2</v>
      </c>
      <c r="K75" s="89">
        <v>409</v>
      </c>
      <c r="L75" s="90" t="s">
        <v>64</v>
      </c>
      <c r="M75" s="74">
        <f t="shared" si="0"/>
        <v>4.0899999999999999E-2</v>
      </c>
      <c r="N75" s="89">
        <v>324</v>
      </c>
      <c r="O75" s="90" t="s">
        <v>64</v>
      </c>
      <c r="P75" s="74">
        <f t="shared" si="1"/>
        <v>3.2399999999999998E-2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0.17899999999999999</v>
      </c>
      <c r="F76" s="92">
        <v>5.4339999999999999E-2</v>
      </c>
      <c r="G76" s="88">
        <f t="shared" si="3"/>
        <v>0.23333999999999999</v>
      </c>
      <c r="H76" s="89">
        <v>631</v>
      </c>
      <c r="I76" s="90" t="s">
        <v>64</v>
      </c>
      <c r="J76" s="74">
        <f t="shared" si="4"/>
        <v>6.3100000000000003E-2</v>
      </c>
      <c r="K76" s="89">
        <v>434</v>
      </c>
      <c r="L76" s="90" t="s">
        <v>64</v>
      </c>
      <c r="M76" s="74">
        <f t="shared" si="0"/>
        <v>4.3400000000000001E-2</v>
      </c>
      <c r="N76" s="89">
        <v>345</v>
      </c>
      <c r="O76" s="90" t="s">
        <v>64</v>
      </c>
      <c r="P76" s="74">
        <f t="shared" si="1"/>
        <v>3.4499999999999996E-2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0.18629999999999999</v>
      </c>
      <c r="F77" s="92">
        <v>5.28E-2</v>
      </c>
      <c r="G77" s="88">
        <f t="shared" si="3"/>
        <v>0.23909999999999998</v>
      </c>
      <c r="H77" s="89">
        <v>683</v>
      </c>
      <c r="I77" s="90" t="s">
        <v>64</v>
      </c>
      <c r="J77" s="74">
        <f t="shared" si="4"/>
        <v>6.83E-2</v>
      </c>
      <c r="K77" s="89">
        <v>458</v>
      </c>
      <c r="L77" s="90" t="s">
        <v>64</v>
      </c>
      <c r="M77" s="74">
        <f t="shared" si="0"/>
        <v>4.58E-2</v>
      </c>
      <c r="N77" s="89">
        <v>367</v>
      </c>
      <c r="O77" s="90" t="s">
        <v>64</v>
      </c>
      <c r="P77" s="74">
        <f t="shared" si="1"/>
        <v>3.6699999999999997E-2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0.1933</v>
      </c>
      <c r="F78" s="92">
        <v>5.1360000000000003E-2</v>
      </c>
      <c r="G78" s="88">
        <f t="shared" si="3"/>
        <v>0.24465999999999999</v>
      </c>
      <c r="H78" s="89">
        <v>734</v>
      </c>
      <c r="I78" s="90" t="s">
        <v>64</v>
      </c>
      <c r="J78" s="74">
        <f t="shared" si="4"/>
        <v>7.3399999999999993E-2</v>
      </c>
      <c r="K78" s="89">
        <v>482</v>
      </c>
      <c r="L78" s="90" t="s">
        <v>64</v>
      </c>
      <c r="M78" s="74">
        <f t="shared" si="0"/>
        <v>4.82E-2</v>
      </c>
      <c r="N78" s="89">
        <v>387</v>
      </c>
      <c r="O78" s="90" t="s">
        <v>64</v>
      </c>
      <c r="P78" s="74">
        <f t="shared" si="1"/>
        <v>3.8699999999999998E-2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0.20660000000000001</v>
      </c>
      <c r="F79" s="92">
        <v>4.8730000000000002E-2</v>
      </c>
      <c r="G79" s="88">
        <f t="shared" si="3"/>
        <v>0.25533</v>
      </c>
      <c r="H79" s="89">
        <v>837</v>
      </c>
      <c r="I79" s="90" t="s">
        <v>64</v>
      </c>
      <c r="J79" s="74">
        <f t="shared" si="4"/>
        <v>8.3699999999999997E-2</v>
      </c>
      <c r="K79" s="89">
        <v>526</v>
      </c>
      <c r="L79" s="90" t="s">
        <v>64</v>
      </c>
      <c r="M79" s="74">
        <f t="shared" si="0"/>
        <v>5.2600000000000001E-2</v>
      </c>
      <c r="N79" s="89">
        <v>427</v>
      </c>
      <c r="O79" s="90" t="s">
        <v>64</v>
      </c>
      <c r="P79" s="74">
        <f t="shared" si="1"/>
        <v>4.2700000000000002E-2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0.21929999999999999</v>
      </c>
      <c r="F80" s="92">
        <v>4.6390000000000001E-2</v>
      </c>
      <c r="G80" s="88">
        <f t="shared" si="3"/>
        <v>0.26568999999999998</v>
      </c>
      <c r="H80" s="89">
        <v>939</v>
      </c>
      <c r="I80" s="90" t="s">
        <v>64</v>
      </c>
      <c r="J80" s="74">
        <f t="shared" si="4"/>
        <v>9.3899999999999997E-2</v>
      </c>
      <c r="K80" s="89">
        <v>567</v>
      </c>
      <c r="L80" s="90" t="s">
        <v>64</v>
      </c>
      <c r="M80" s="74">
        <f t="shared" si="0"/>
        <v>5.6699999999999993E-2</v>
      </c>
      <c r="N80" s="89">
        <v>465</v>
      </c>
      <c r="O80" s="90" t="s">
        <v>64</v>
      </c>
      <c r="P80" s="74">
        <f t="shared" si="1"/>
        <v>4.65E-2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0.2311</v>
      </c>
      <c r="F81" s="92">
        <v>4.4310000000000002E-2</v>
      </c>
      <c r="G81" s="88">
        <f t="shared" si="3"/>
        <v>0.27540999999999999</v>
      </c>
      <c r="H81" s="89">
        <v>1040</v>
      </c>
      <c r="I81" s="90" t="s">
        <v>64</v>
      </c>
      <c r="J81" s="74">
        <f t="shared" si="4"/>
        <v>0.10400000000000001</v>
      </c>
      <c r="K81" s="89">
        <v>605</v>
      </c>
      <c r="L81" s="90" t="s">
        <v>64</v>
      </c>
      <c r="M81" s="74">
        <f t="shared" si="0"/>
        <v>6.0499999999999998E-2</v>
      </c>
      <c r="N81" s="89">
        <v>502</v>
      </c>
      <c r="O81" s="90" t="s">
        <v>64</v>
      </c>
      <c r="P81" s="74">
        <f t="shared" si="1"/>
        <v>5.0200000000000002E-2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0.2422</v>
      </c>
      <c r="F82" s="92">
        <v>4.2430000000000002E-2</v>
      </c>
      <c r="G82" s="88">
        <f t="shared" si="3"/>
        <v>0.28462999999999999</v>
      </c>
      <c r="H82" s="89">
        <v>1140</v>
      </c>
      <c r="I82" s="90" t="s">
        <v>64</v>
      </c>
      <c r="J82" s="74">
        <f t="shared" si="4"/>
        <v>0.11399999999999999</v>
      </c>
      <c r="K82" s="89">
        <v>641</v>
      </c>
      <c r="L82" s="90" t="s">
        <v>64</v>
      </c>
      <c r="M82" s="74">
        <f t="shared" si="0"/>
        <v>6.4100000000000004E-2</v>
      </c>
      <c r="N82" s="89">
        <v>536</v>
      </c>
      <c r="O82" s="90" t="s">
        <v>64</v>
      </c>
      <c r="P82" s="74">
        <f t="shared" si="1"/>
        <v>5.3600000000000002E-2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0.25269999999999998</v>
      </c>
      <c r="F83" s="92">
        <v>4.0739999999999998E-2</v>
      </c>
      <c r="G83" s="88">
        <f t="shared" si="3"/>
        <v>0.29343999999999998</v>
      </c>
      <c r="H83" s="89">
        <v>1240</v>
      </c>
      <c r="I83" s="90" t="s">
        <v>64</v>
      </c>
      <c r="J83" s="74">
        <f t="shared" si="4"/>
        <v>0.124</v>
      </c>
      <c r="K83" s="89">
        <v>676</v>
      </c>
      <c r="L83" s="90" t="s">
        <v>64</v>
      </c>
      <c r="M83" s="74">
        <f t="shared" si="0"/>
        <v>6.7600000000000007E-2</v>
      </c>
      <c r="N83" s="89">
        <v>569</v>
      </c>
      <c r="O83" s="90" t="s">
        <v>64</v>
      </c>
      <c r="P83" s="74">
        <f t="shared" si="1"/>
        <v>5.6899999999999992E-2</v>
      </c>
    </row>
    <row r="84" spans="2:16">
      <c r="B84" s="89">
        <v>13</v>
      </c>
      <c r="C84" s="90" t="s">
        <v>63</v>
      </c>
      <c r="D84" s="118">
        <f t="shared" ref="D84:D132" si="6">B84/1000/$C$5</f>
        <v>3.2499999999999999E-3</v>
      </c>
      <c r="E84" s="91">
        <v>0.26290000000000002</v>
      </c>
      <c r="F84" s="92">
        <v>3.9190000000000003E-2</v>
      </c>
      <c r="G84" s="88">
        <f t="shared" si="3"/>
        <v>0.30209000000000003</v>
      </c>
      <c r="H84" s="89">
        <v>1338</v>
      </c>
      <c r="I84" s="90" t="s">
        <v>64</v>
      </c>
      <c r="J84" s="74">
        <f t="shared" si="4"/>
        <v>0.1338</v>
      </c>
      <c r="K84" s="89">
        <v>708</v>
      </c>
      <c r="L84" s="90" t="s">
        <v>64</v>
      </c>
      <c r="M84" s="74">
        <f t="shared" ref="M84:M147" si="7">K84/1000/10</f>
        <v>7.0800000000000002E-2</v>
      </c>
      <c r="N84" s="89">
        <v>601</v>
      </c>
      <c r="O84" s="90" t="s">
        <v>64</v>
      </c>
      <c r="P84" s="74">
        <f t="shared" ref="P84:P147" si="8">N84/1000/10</f>
        <v>6.0100000000000001E-2</v>
      </c>
    </row>
    <row r="85" spans="2:16">
      <c r="B85" s="89">
        <v>14</v>
      </c>
      <c r="C85" s="90" t="s">
        <v>63</v>
      </c>
      <c r="D85" s="118">
        <f t="shared" si="6"/>
        <v>3.5000000000000001E-3</v>
      </c>
      <c r="E85" s="91">
        <v>0.27310000000000001</v>
      </c>
      <c r="F85" s="92">
        <v>3.7780000000000001E-2</v>
      </c>
      <c r="G85" s="88">
        <f t="shared" ref="G85:G148" si="9">E85+F85</f>
        <v>0.31087999999999999</v>
      </c>
      <c r="H85" s="89">
        <v>1435</v>
      </c>
      <c r="I85" s="90" t="s">
        <v>64</v>
      </c>
      <c r="J85" s="74">
        <f t="shared" ref="J85:J115" si="10">H85/1000/10</f>
        <v>0.14350000000000002</v>
      </c>
      <c r="K85" s="89">
        <v>739</v>
      </c>
      <c r="L85" s="90" t="s">
        <v>64</v>
      </c>
      <c r="M85" s="74">
        <f t="shared" si="7"/>
        <v>7.3899999999999993E-2</v>
      </c>
      <c r="N85" s="89">
        <v>632</v>
      </c>
      <c r="O85" s="90" t="s">
        <v>64</v>
      </c>
      <c r="P85" s="74">
        <f t="shared" si="8"/>
        <v>6.3200000000000006E-2</v>
      </c>
    </row>
    <row r="86" spans="2:16">
      <c r="B86" s="89">
        <v>15</v>
      </c>
      <c r="C86" s="90" t="s">
        <v>63</v>
      </c>
      <c r="D86" s="118">
        <f t="shared" si="6"/>
        <v>3.7499999999999999E-3</v>
      </c>
      <c r="E86" s="91">
        <v>0.28320000000000001</v>
      </c>
      <c r="F86" s="92">
        <v>3.6479999999999999E-2</v>
      </c>
      <c r="G86" s="88">
        <f t="shared" si="9"/>
        <v>0.31968000000000002</v>
      </c>
      <c r="H86" s="89">
        <v>1532</v>
      </c>
      <c r="I86" s="90" t="s">
        <v>64</v>
      </c>
      <c r="J86" s="74">
        <f t="shared" si="10"/>
        <v>0.1532</v>
      </c>
      <c r="K86" s="89">
        <v>767</v>
      </c>
      <c r="L86" s="90" t="s">
        <v>64</v>
      </c>
      <c r="M86" s="74">
        <f t="shared" si="7"/>
        <v>7.6700000000000004E-2</v>
      </c>
      <c r="N86" s="89">
        <v>662</v>
      </c>
      <c r="O86" s="90" t="s">
        <v>64</v>
      </c>
      <c r="P86" s="74">
        <f t="shared" si="8"/>
        <v>6.6200000000000009E-2</v>
      </c>
    </row>
    <row r="87" spans="2:16">
      <c r="B87" s="89">
        <v>16</v>
      </c>
      <c r="C87" s="90" t="s">
        <v>63</v>
      </c>
      <c r="D87" s="118">
        <f t="shared" si="6"/>
        <v>4.0000000000000001E-3</v>
      </c>
      <c r="E87" s="91">
        <v>0.29339999999999999</v>
      </c>
      <c r="F87" s="92">
        <v>3.5279999999999999E-2</v>
      </c>
      <c r="G87" s="88">
        <f t="shared" si="9"/>
        <v>0.32867999999999997</v>
      </c>
      <c r="H87" s="89">
        <v>1627</v>
      </c>
      <c r="I87" s="90" t="s">
        <v>64</v>
      </c>
      <c r="J87" s="74">
        <f t="shared" si="10"/>
        <v>0.16270000000000001</v>
      </c>
      <c r="K87" s="89">
        <v>795</v>
      </c>
      <c r="L87" s="90" t="s">
        <v>64</v>
      </c>
      <c r="M87" s="74">
        <f t="shared" si="7"/>
        <v>7.9500000000000001E-2</v>
      </c>
      <c r="N87" s="89">
        <v>690</v>
      </c>
      <c r="O87" s="90" t="s">
        <v>64</v>
      </c>
      <c r="P87" s="74">
        <f t="shared" si="8"/>
        <v>6.8999999999999992E-2</v>
      </c>
    </row>
    <row r="88" spans="2:16">
      <c r="B88" s="89">
        <v>17</v>
      </c>
      <c r="C88" s="90" t="s">
        <v>63</v>
      </c>
      <c r="D88" s="118">
        <f t="shared" si="6"/>
        <v>4.2500000000000003E-3</v>
      </c>
      <c r="E88" s="91">
        <v>0.30359999999999998</v>
      </c>
      <c r="F88" s="92">
        <v>3.4180000000000002E-2</v>
      </c>
      <c r="G88" s="88">
        <f t="shared" si="9"/>
        <v>0.33777999999999997</v>
      </c>
      <c r="H88" s="89">
        <v>1720</v>
      </c>
      <c r="I88" s="90" t="s">
        <v>64</v>
      </c>
      <c r="J88" s="74">
        <f t="shared" si="10"/>
        <v>0.17199999999999999</v>
      </c>
      <c r="K88" s="89">
        <v>821</v>
      </c>
      <c r="L88" s="90" t="s">
        <v>64</v>
      </c>
      <c r="M88" s="74">
        <f t="shared" si="7"/>
        <v>8.2099999999999992E-2</v>
      </c>
      <c r="N88" s="89">
        <v>718</v>
      </c>
      <c r="O88" s="90" t="s">
        <v>64</v>
      </c>
      <c r="P88" s="74">
        <f t="shared" si="8"/>
        <v>7.1800000000000003E-2</v>
      </c>
    </row>
    <row r="89" spans="2:16">
      <c r="B89" s="89">
        <v>18</v>
      </c>
      <c r="C89" s="90" t="s">
        <v>63</v>
      </c>
      <c r="D89" s="118">
        <f t="shared" si="6"/>
        <v>4.4999999999999997E-3</v>
      </c>
      <c r="E89" s="91">
        <v>0.31390000000000001</v>
      </c>
      <c r="F89" s="92">
        <v>3.3149999999999999E-2</v>
      </c>
      <c r="G89" s="88">
        <f t="shared" si="9"/>
        <v>0.34705000000000003</v>
      </c>
      <c r="H89" s="89">
        <v>1813</v>
      </c>
      <c r="I89" s="90" t="s">
        <v>64</v>
      </c>
      <c r="J89" s="74">
        <f t="shared" si="10"/>
        <v>0.18129999999999999</v>
      </c>
      <c r="K89" s="89">
        <v>846</v>
      </c>
      <c r="L89" s="90" t="s">
        <v>64</v>
      </c>
      <c r="M89" s="74">
        <f t="shared" si="7"/>
        <v>8.4599999999999995E-2</v>
      </c>
      <c r="N89" s="89">
        <v>744</v>
      </c>
      <c r="O89" s="90" t="s">
        <v>64</v>
      </c>
      <c r="P89" s="74">
        <f t="shared" si="8"/>
        <v>7.4399999999999994E-2</v>
      </c>
    </row>
    <row r="90" spans="2:16">
      <c r="B90" s="89">
        <v>20</v>
      </c>
      <c r="C90" s="90" t="s">
        <v>63</v>
      </c>
      <c r="D90" s="118">
        <f t="shared" si="6"/>
        <v>5.0000000000000001E-3</v>
      </c>
      <c r="E90" s="91">
        <v>0.33439999999999998</v>
      </c>
      <c r="F90" s="92">
        <v>3.1289999999999998E-2</v>
      </c>
      <c r="G90" s="88">
        <f t="shared" si="9"/>
        <v>0.36568999999999996</v>
      </c>
      <c r="H90" s="89">
        <v>1993</v>
      </c>
      <c r="I90" s="90" t="s">
        <v>64</v>
      </c>
      <c r="J90" s="74">
        <f t="shared" si="10"/>
        <v>0.1993</v>
      </c>
      <c r="K90" s="89">
        <v>891</v>
      </c>
      <c r="L90" s="90" t="s">
        <v>64</v>
      </c>
      <c r="M90" s="74">
        <f t="shared" si="7"/>
        <v>8.9099999999999999E-2</v>
      </c>
      <c r="N90" s="89">
        <v>794</v>
      </c>
      <c r="O90" s="90" t="s">
        <v>64</v>
      </c>
      <c r="P90" s="74">
        <f t="shared" si="8"/>
        <v>7.9399999999999998E-2</v>
      </c>
    </row>
    <row r="91" spans="2:16">
      <c r="B91" s="89">
        <v>22.5</v>
      </c>
      <c r="C91" s="90" t="s">
        <v>63</v>
      </c>
      <c r="D91" s="118">
        <f t="shared" si="6"/>
        <v>5.6249999999999998E-3</v>
      </c>
      <c r="E91" s="91">
        <v>0.35970000000000002</v>
      </c>
      <c r="F91" s="92">
        <v>2.929E-2</v>
      </c>
      <c r="G91" s="88">
        <f t="shared" si="9"/>
        <v>0.38899</v>
      </c>
      <c r="H91" s="89">
        <v>2211</v>
      </c>
      <c r="I91" s="90" t="s">
        <v>64</v>
      </c>
      <c r="J91" s="74">
        <f t="shared" si="10"/>
        <v>0.22109999999999999</v>
      </c>
      <c r="K91" s="89">
        <v>942</v>
      </c>
      <c r="L91" s="90" t="s">
        <v>64</v>
      </c>
      <c r="M91" s="74">
        <f t="shared" si="7"/>
        <v>9.4199999999999992E-2</v>
      </c>
      <c r="N91" s="89">
        <v>852</v>
      </c>
      <c r="O91" s="90" t="s">
        <v>64</v>
      </c>
      <c r="P91" s="74">
        <f t="shared" si="8"/>
        <v>8.5199999999999998E-2</v>
      </c>
    </row>
    <row r="92" spans="2:16">
      <c r="B92" s="89">
        <v>25</v>
      </c>
      <c r="C92" s="90" t="s">
        <v>63</v>
      </c>
      <c r="D92" s="118">
        <f t="shared" si="6"/>
        <v>6.2500000000000003E-3</v>
      </c>
      <c r="E92" s="91">
        <v>0.38440000000000002</v>
      </c>
      <c r="F92" s="92">
        <v>2.7560000000000001E-2</v>
      </c>
      <c r="G92" s="88">
        <f t="shared" si="9"/>
        <v>0.41195999999999999</v>
      </c>
      <c r="H92" s="89">
        <v>2421</v>
      </c>
      <c r="I92" s="90" t="s">
        <v>64</v>
      </c>
      <c r="J92" s="74">
        <f t="shared" si="10"/>
        <v>0.24209999999999998</v>
      </c>
      <c r="K92" s="89">
        <v>988</v>
      </c>
      <c r="L92" s="90" t="s">
        <v>64</v>
      </c>
      <c r="M92" s="74">
        <f t="shared" si="7"/>
        <v>9.8799999999999999E-2</v>
      </c>
      <c r="N92" s="89">
        <v>905</v>
      </c>
      <c r="O92" s="90" t="s">
        <v>64</v>
      </c>
      <c r="P92" s="74">
        <f t="shared" si="8"/>
        <v>9.0499999999999997E-2</v>
      </c>
    </row>
    <row r="93" spans="2:16">
      <c r="B93" s="89">
        <v>27.5</v>
      </c>
      <c r="C93" s="90" t="s">
        <v>63</v>
      </c>
      <c r="D93" s="118">
        <f t="shared" si="6"/>
        <v>6.875E-3</v>
      </c>
      <c r="E93" s="91">
        <v>0.40839999999999999</v>
      </c>
      <c r="F93" s="92">
        <v>2.606E-2</v>
      </c>
      <c r="G93" s="88">
        <f t="shared" si="9"/>
        <v>0.43445999999999996</v>
      </c>
      <c r="H93" s="89">
        <v>2624</v>
      </c>
      <c r="I93" s="90" t="s">
        <v>64</v>
      </c>
      <c r="J93" s="74">
        <f t="shared" si="10"/>
        <v>0.26240000000000002</v>
      </c>
      <c r="K93" s="89">
        <v>1028</v>
      </c>
      <c r="L93" s="90" t="s">
        <v>64</v>
      </c>
      <c r="M93" s="74">
        <f t="shared" si="7"/>
        <v>0.1028</v>
      </c>
      <c r="N93" s="89">
        <v>953</v>
      </c>
      <c r="O93" s="90" t="s">
        <v>64</v>
      </c>
      <c r="P93" s="74">
        <f t="shared" si="8"/>
        <v>9.5299999999999996E-2</v>
      </c>
    </row>
    <row r="94" spans="2:16">
      <c r="B94" s="89">
        <v>30</v>
      </c>
      <c r="C94" s="90" t="s">
        <v>63</v>
      </c>
      <c r="D94" s="118">
        <f t="shared" si="6"/>
        <v>7.4999999999999997E-3</v>
      </c>
      <c r="E94" s="91">
        <v>0.43169999999999997</v>
      </c>
      <c r="F94" s="92">
        <v>2.4729999999999999E-2</v>
      </c>
      <c r="G94" s="88">
        <f t="shared" si="9"/>
        <v>0.45642999999999995</v>
      </c>
      <c r="H94" s="89">
        <v>2820</v>
      </c>
      <c r="I94" s="90" t="s">
        <v>64</v>
      </c>
      <c r="J94" s="74">
        <f t="shared" si="10"/>
        <v>0.28199999999999997</v>
      </c>
      <c r="K94" s="89">
        <v>1065</v>
      </c>
      <c r="L94" s="90" t="s">
        <v>64</v>
      </c>
      <c r="M94" s="74">
        <f t="shared" si="7"/>
        <v>0.1065</v>
      </c>
      <c r="N94" s="89">
        <v>998</v>
      </c>
      <c r="O94" s="90" t="s">
        <v>64</v>
      </c>
      <c r="P94" s="74">
        <f t="shared" si="8"/>
        <v>9.98E-2</v>
      </c>
    </row>
    <row r="95" spans="2:16">
      <c r="B95" s="89">
        <v>32.5</v>
      </c>
      <c r="C95" s="90" t="s">
        <v>63</v>
      </c>
      <c r="D95" s="118">
        <f t="shared" si="6"/>
        <v>8.1250000000000003E-3</v>
      </c>
      <c r="E95" s="91">
        <v>0.45419999999999999</v>
      </c>
      <c r="F95" s="92">
        <v>2.3550000000000001E-2</v>
      </c>
      <c r="G95" s="88">
        <f t="shared" si="9"/>
        <v>0.47775000000000001</v>
      </c>
      <c r="H95" s="89">
        <v>3009</v>
      </c>
      <c r="I95" s="90" t="s">
        <v>64</v>
      </c>
      <c r="J95" s="74">
        <f t="shared" si="10"/>
        <v>0.3009</v>
      </c>
      <c r="K95" s="89">
        <v>1098</v>
      </c>
      <c r="L95" s="90" t="s">
        <v>64</v>
      </c>
      <c r="M95" s="74">
        <f t="shared" si="7"/>
        <v>0.10980000000000001</v>
      </c>
      <c r="N95" s="89">
        <v>1039</v>
      </c>
      <c r="O95" s="90" t="s">
        <v>64</v>
      </c>
      <c r="P95" s="74">
        <f t="shared" si="8"/>
        <v>0.10389999999999999</v>
      </c>
    </row>
    <row r="96" spans="2:16">
      <c r="B96" s="89">
        <v>35</v>
      </c>
      <c r="C96" s="90" t="s">
        <v>63</v>
      </c>
      <c r="D96" s="118">
        <f t="shared" si="6"/>
        <v>8.7500000000000008E-3</v>
      </c>
      <c r="E96" s="91">
        <v>0.47599999999999998</v>
      </c>
      <c r="F96" s="92">
        <v>2.2499999999999999E-2</v>
      </c>
      <c r="G96" s="88">
        <f t="shared" si="9"/>
        <v>0.4985</v>
      </c>
      <c r="H96" s="89">
        <v>3193</v>
      </c>
      <c r="I96" s="90" t="s">
        <v>64</v>
      </c>
      <c r="J96" s="74">
        <f t="shared" si="10"/>
        <v>0.31930000000000003</v>
      </c>
      <c r="K96" s="89">
        <v>1128</v>
      </c>
      <c r="L96" s="90" t="s">
        <v>64</v>
      </c>
      <c r="M96" s="74">
        <f t="shared" si="7"/>
        <v>0.11279999999999998</v>
      </c>
      <c r="N96" s="89">
        <v>1078</v>
      </c>
      <c r="O96" s="90" t="s">
        <v>64</v>
      </c>
      <c r="P96" s="74">
        <f t="shared" si="8"/>
        <v>0.10780000000000001</v>
      </c>
    </row>
    <row r="97" spans="2:16">
      <c r="B97" s="89">
        <v>37.5</v>
      </c>
      <c r="C97" s="90" t="s">
        <v>63</v>
      </c>
      <c r="D97" s="118">
        <f t="shared" si="6"/>
        <v>9.3749999999999997E-3</v>
      </c>
      <c r="E97" s="91">
        <v>0.49719999999999998</v>
      </c>
      <c r="F97" s="92">
        <v>2.154E-2</v>
      </c>
      <c r="G97" s="88">
        <f t="shared" si="9"/>
        <v>0.51873999999999998</v>
      </c>
      <c r="H97" s="89">
        <v>3371</v>
      </c>
      <c r="I97" s="90" t="s">
        <v>64</v>
      </c>
      <c r="J97" s="74">
        <f t="shared" si="10"/>
        <v>0.33710000000000001</v>
      </c>
      <c r="K97" s="89">
        <v>1156</v>
      </c>
      <c r="L97" s="90" t="s">
        <v>64</v>
      </c>
      <c r="M97" s="74">
        <f t="shared" si="7"/>
        <v>0.11559999999999999</v>
      </c>
      <c r="N97" s="89">
        <v>1114</v>
      </c>
      <c r="O97" s="90" t="s">
        <v>64</v>
      </c>
      <c r="P97" s="74">
        <f t="shared" si="8"/>
        <v>0.11140000000000001</v>
      </c>
    </row>
    <row r="98" spans="2:16">
      <c r="B98" s="89">
        <v>40</v>
      </c>
      <c r="C98" s="90" t="s">
        <v>63</v>
      </c>
      <c r="D98" s="118">
        <f t="shared" si="6"/>
        <v>0.01</v>
      </c>
      <c r="E98" s="91">
        <v>0.51780000000000004</v>
      </c>
      <c r="F98" s="92">
        <v>2.068E-2</v>
      </c>
      <c r="G98" s="88">
        <f t="shared" si="9"/>
        <v>0.53848000000000007</v>
      </c>
      <c r="H98" s="89">
        <v>3544</v>
      </c>
      <c r="I98" s="90" t="s">
        <v>64</v>
      </c>
      <c r="J98" s="74">
        <f t="shared" si="10"/>
        <v>0.35439999999999999</v>
      </c>
      <c r="K98" s="89">
        <v>1181</v>
      </c>
      <c r="L98" s="90" t="s">
        <v>64</v>
      </c>
      <c r="M98" s="74">
        <f t="shared" si="7"/>
        <v>0.11810000000000001</v>
      </c>
      <c r="N98" s="89">
        <v>1148</v>
      </c>
      <c r="O98" s="90" t="s">
        <v>64</v>
      </c>
      <c r="P98" s="74">
        <f t="shared" si="8"/>
        <v>0.11479999999999999</v>
      </c>
    </row>
    <row r="99" spans="2:16">
      <c r="B99" s="89">
        <v>45</v>
      </c>
      <c r="C99" s="90" t="s">
        <v>63</v>
      </c>
      <c r="D99" s="118">
        <f t="shared" si="6"/>
        <v>1.125E-2</v>
      </c>
      <c r="E99" s="91">
        <v>0.55730000000000002</v>
      </c>
      <c r="F99" s="92">
        <v>1.917E-2</v>
      </c>
      <c r="G99" s="88">
        <f t="shared" si="9"/>
        <v>0.57647000000000004</v>
      </c>
      <c r="H99" s="89">
        <v>3877</v>
      </c>
      <c r="I99" s="90" t="s">
        <v>64</v>
      </c>
      <c r="J99" s="74">
        <f t="shared" si="10"/>
        <v>0.38769999999999999</v>
      </c>
      <c r="K99" s="89">
        <v>1227</v>
      </c>
      <c r="L99" s="90" t="s">
        <v>64</v>
      </c>
      <c r="M99" s="74">
        <f t="shared" si="7"/>
        <v>0.1227</v>
      </c>
      <c r="N99" s="89">
        <v>1209</v>
      </c>
      <c r="O99" s="90" t="s">
        <v>64</v>
      </c>
      <c r="P99" s="74">
        <f t="shared" si="8"/>
        <v>0.12090000000000001</v>
      </c>
    </row>
    <row r="100" spans="2:16">
      <c r="B100" s="89">
        <v>50</v>
      </c>
      <c r="C100" s="90" t="s">
        <v>63</v>
      </c>
      <c r="D100" s="118">
        <f t="shared" si="6"/>
        <v>1.2500000000000001E-2</v>
      </c>
      <c r="E100" s="91">
        <v>0.5948</v>
      </c>
      <c r="F100" s="92">
        <v>1.789E-2</v>
      </c>
      <c r="G100" s="88">
        <f t="shared" si="9"/>
        <v>0.61268999999999996</v>
      </c>
      <c r="H100" s="89">
        <v>4193</v>
      </c>
      <c r="I100" s="90" t="s">
        <v>64</v>
      </c>
      <c r="J100" s="74">
        <f t="shared" si="10"/>
        <v>0.41929999999999995</v>
      </c>
      <c r="K100" s="89">
        <v>1266</v>
      </c>
      <c r="L100" s="90" t="s">
        <v>64</v>
      </c>
      <c r="M100" s="74">
        <f t="shared" si="7"/>
        <v>0.12659999999999999</v>
      </c>
      <c r="N100" s="89">
        <v>1264</v>
      </c>
      <c r="O100" s="90" t="s">
        <v>64</v>
      </c>
      <c r="P100" s="74">
        <f t="shared" si="8"/>
        <v>0.12640000000000001</v>
      </c>
    </row>
    <row r="101" spans="2:16">
      <c r="B101" s="89">
        <v>55</v>
      </c>
      <c r="C101" s="90" t="s">
        <v>63</v>
      </c>
      <c r="D101" s="118">
        <f t="shared" si="6"/>
        <v>1.375E-2</v>
      </c>
      <c r="E101" s="91">
        <v>0.63039999999999996</v>
      </c>
      <c r="F101" s="92">
        <v>1.6789999999999999E-2</v>
      </c>
      <c r="G101" s="88">
        <f t="shared" si="9"/>
        <v>0.64718999999999993</v>
      </c>
      <c r="H101" s="89">
        <v>4496</v>
      </c>
      <c r="I101" s="90" t="s">
        <v>64</v>
      </c>
      <c r="J101" s="74">
        <f t="shared" si="10"/>
        <v>0.44960000000000006</v>
      </c>
      <c r="K101" s="89">
        <v>1300</v>
      </c>
      <c r="L101" s="90" t="s">
        <v>64</v>
      </c>
      <c r="M101" s="74">
        <f t="shared" si="7"/>
        <v>0.13</v>
      </c>
      <c r="N101" s="89">
        <v>1314</v>
      </c>
      <c r="O101" s="90" t="s">
        <v>64</v>
      </c>
      <c r="P101" s="74">
        <f t="shared" si="8"/>
        <v>0.13140000000000002</v>
      </c>
    </row>
    <row r="102" spans="2:16">
      <c r="B102" s="89">
        <v>60</v>
      </c>
      <c r="C102" s="90" t="s">
        <v>63</v>
      </c>
      <c r="D102" s="118">
        <f t="shared" si="6"/>
        <v>1.4999999999999999E-2</v>
      </c>
      <c r="E102" s="91">
        <v>0.66439999999999999</v>
      </c>
      <c r="F102" s="92">
        <v>1.584E-2</v>
      </c>
      <c r="G102" s="88">
        <f t="shared" si="9"/>
        <v>0.68023999999999996</v>
      </c>
      <c r="H102" s="89">
        <v>4786</v>
      </c>
      <c r="I102" s="90" t="s">
        <v>64</v>
      </c>
      <c r="J102" s="74">
        <f t="shared" si="10"/>
        <v>0.47859999999999997</v>
      </c>
      <c r="K102" s="89">
        <v>1330</v>
      </c>
      <c r="L102" s="90" t="s">
        <v>64</v>
      </c>
      <c r="M102" s="74">
        <f t="shared" si="7"/>
        <v>0.13300000000000001</v>
      </c>
      <c r="N102" s="89">
        <v>1359</v>
      </c>
      <c r="O102" s="90" t="s">
        <v>64</v>
      </c>
      <c r="P102" s="74">
        <f t="shared" si="8"/>
        <v>0.13589999999999999</v>
      </c>
    </row>
    <row r="103" spans="2:16">
      <c r="B103" s="89">
        <v>65</v>
      </c>
      <c r="C103" s="90" t="s">
        <v>63</v>
      </c>
      <c r="D103" s="118">
        <f t="shared" si="6"/>
        <v>1.6250000000000001E-2</v>
      </c>
      <c r="E103" s="91">
        <v>0.69679999999999997</v>
      </c>
      <c r="F103" s="92">
        <v>1.4999999999999999E-2</v>
      </c>
      <c r="G103" s="88">
        <f t="shared" si="9"/>
        <v>0.71179999999999999</v>
      </c>
      <c r="H103" s="89">
        <v>5065</v>
      </c>
      <c r="I103" s="90" t="s">
        <v>64</v>
      </c>
      <c r="J103" s="74">
        <f t="shared" si="10"/>
        <v>0.50650000000000006</v>
      </c>
      <c r="K103" s="89">
        <v>1357</v>
      </c>
      <c r="L103" s="90" t="s">
        <v>64</v>
      </c>
      <c r="M103" s="74">
        <f t="shared" si="7"/>
        <v>0.13569999999999999</v>
      </c>
      <c r="N103" s="89">
        <v>1400</v>
      </c>
      <c r="O103" s="90" t="s">
        <v>64</v>
      </c>
      <c r="P103" s="74">
        <f t="shared" si="8"/>
        <v>0.13999999999999999</v>
      </c>
    </row>
    <row r="104" spans="2:16">
      <c r="B104" s="89">
        <v>70</v>
      </c>
      <c r="C104" s="90" t="s">
        <v>63</v>
      </c>
      <c r="D104" s="118">
        <f t="shared" si="6"/>
        <v>1.7500000000000002E-2</v>
      </c>
      <c r="E104" s="91">
        <v>0.7278</v>
      </c>
      <c r="F104" s="92">
        <v>1.4250000000000001E-2</v>
      </c>
      <c r="G104" s="88">
        <f t="shared" si="9"/>
        <v>0.74204999999999999</v>
      </c>
      <c r="H104" s="89">
        <v>5335</v>
      </c>
      <c r="I104" s="90" t="s">
        <v>64</v>
      </c>
      <c r="J104" s="74">
        <f t="shared" si="10"/>
        <v>0.53349999999999997</v>
      </c>
      <c r="K104" s="89">
        <v>1381</v>
      </c>
      <c r="L104" s="90" t="s">
        <v>64</v>
      </c>
      <c r="M104" s="74">
        <f t="shared" si="7"/>
        <v>0.1381</v>
      </c>
      <c r="N104" s="89">
        <v>1438</v>
      </c>
      <c r="O104" s="90" t="s">
        <v>64</v>
      </c>
      <c r="P104" s="74">
        <f t="shared" si="8"/>
        <v>0.14379999999999998</v>
      </c>
    </row>
    <row r="105" spans="2:16">
      <c r="B105" s="89">
        <v>80</v>
      </c>
      <c r="C105" s="90" t="s">
        <v>63</v>
      </c>
      <c r="D105" s="118">
        <f t="shared" si="6"/>
        <v>0.02</v>
      </c>
      <c r="E105" s="91">
        <v>0.78590000000000004</v>
      </c>
      <c r="F105" s="92">
        <v>1.299E-2</v>
      </c>
      <c r="G105" s="88">
        <f t="shared" si="9"/>
        <v>0.79888999999999999</v>
      </c>
      <c r="H105" s="89">
        <v>5848</v>
      </c>
      <c r="I105" s="90" t="s">
        <v>64</v>
      </c>
      <c r="J105" s="74">
        <f t="shared" si="10"/>
        <v>0.58479999999999999</v>
      </c>
      <c r="K105" s="89">
        <v>1423</v>
      </c>
      <c r="L105" s="90" t="s">
        <v>64</v>
      </c>
      <c r="M105" s="74">
        <f t="shared" si="7"/>
        <v>0.14230000000000001</v>
      </c>
      <c r="N105" s="89">
        <v>1505</v>
      </c>
      <c r="O105" s="90" t="s">
        <v>64</v>
      </c>
      <c r="P105" s="74">
        <f t="shared" si="8"/>
        <v>0.15049999999999999</v>
      </c>
    </row>
    <row r="106" spans="2:16">
      <c r="B106" s="89">
        <v>90</v>
      </c>
      <c r="C106" s="90" t="s">
        <v>63</v>
      </c>
      <c r="D106" s="118">
        <f t="shared" si="6"/>
        <v>2.2499999999999999E-2</v>
      </c>
      <c r="E106" s="91">
        <v>0.83940000000000003</v>
      </c>
      <c r="F106" s="92">
        <v>1.1950000000000001E-2</v>
      </c>
      <c r="G106" s="88">
        <f t="shared" si="9"/>
        <v>0.85135000000000005</v>
      </c>
      <c r="H106" s="89">
        <v>6333</v>
      </c>
      <c r="I106" s="90" t="s">
        <v>64</v>
      </c>
      <c r="J106" s="74">
        <f t="shared" si="10"/>
        <v>0.63329999999999997</v>
      </c>
      <c r="K106" s="89">
        <v>1459</v>
      </c>
      <c r="L106" s="90" t="s">
        <v>64</v>
      </c>
      <c r="M106" s="74">
        <f t="shared" si="7"/>
        <v>0.1459</v>
      </c>
      <c r="N106" s="89">
        <v>1563</v>
      </c>
      <c r="O106" s="90" t="s">
        <v>64</v>
      </c>
      <c r="P106" s="74">
        <f t="shared" si="8"/>
        <v>0.15629999999999999</v>
      </c>
    </row>
    <row r="107" spans="2:16">
      <c r="B107" s="89">
        <v>100</v>
      </c>
      <c r="C107" s="90" t="s">
        <v>63</v>
      </c>
      <c r="D107" s="74">
        <f t="shared" si="6"/>
        <v>2.5000000000000001E-2</v>
      </c>
      <c r="E107" s="91">
        <v>0.88870000000000005</v>
      </c>
      <c r="F107" s="92">
        <v>1.1089999999999999E-2</v>
      </c>
      <c r="G107" s="88">
        <f t="shared" si="9"/>
        <v>0.89979000000000009</v>
      </c>
      <c r="H107" s="89">
        <v>6793</v>
      </c>
      <c r="I107" s="90" t="s">
        <v>64</v>
      </c>
      <c r="J107" s="74">
        <f t="shared" si="10"/>
        <v>0.67930000000000001</v>
      </c>
      <c r="K107" s="89">
        <v>1489</v>
      </c>
      <c r="L107" s="90" t="s">
        <v>64</v>
      </c>
      <c r="M107" s="74">
        <f t="shared" si="7"/>
        <v>0.1489</v>
      </c>
      <c r="N107" s="89">
        <v>1615</v>
      </c>
      <c r="O107" s="90" t="s">
        <v>64</v>
      </c>
      <c r="P107" s="74">
        <f t="shared" si="8"/>
        <v>0.1615</v>
      </c>
    </row>
    <row r="108" spans="2:16">
      <c r="B108" s="89">
        <v>110</v>
      </c>
      <c r="C108" s="90" t="s">
        <v>63</v>
      </c>
      <c r="D108" s="74">
        <f t="shared" si="6"/>
        <v>2.75E-2</v>
      </c>
      <c r="E108" s="91">
        <v>0.93420000000000003</v>
      </c>
      <c r="F108" s="92">
        <v>1.035E-2</v>
      </c>
      <c r="G108" s="88">
        <f t="shared" si="9"/>
        <v>0.94455</v>
      </c>
      <c r="H108" s="89">
        <v>7233</v>
      </c>
      <c r="I108" s="90" t="s">
        <v>64</v>
      </c>
      <c r="J108" s="76">
        <f t="shared" si="10"/>
        <v>0.72329999999999994</v>
      </c>
      <c r="K108" s="89">
        <v>1515</v>
      </c>
      <c r="L108" s="90" t="s">
        <v>64</v>
      </c>
      <c r="M108" s="74">
        <f t="shared" si="7"/>
        <v>0.1515</v>
      </c>
      <c r="N108" s="89">
        <v>1661</v>
      </c>
      <c r="O108" s="90" t="s">
        <v>64</v>
      </c>
      <c r="P108" s="74">
        <f t="shared" si="8"/>
        <v>0.1661</v>
      </c>
    </row>
    <row r="109" spans="2:16">
      <c r="B109" s="89">
        <v>120</v>
      </c>
      <c r="C109" s="90" t="s">
        <v>63</v>
      </c>
      <c r="D109" s="74">
        <f t="shared" si="6"/>
        <v>0.03</v>
      </c>
      <c r="E109" s="91">
        <v>0.97640000000000005</v>
      </c>
      <c r="F109" s="92">
        <v>9.7140000000000004E-3</v>
      </c>
      <c r="G109" s="88">
        <f t="shared" si="9"/>
        <v>0.98611400000000005</v>
      </c>
      <c r="H109" s="89">
        <v>7656</v>
      </c>
      <c r="I109" s="90" t="s">
        <v>64</v>
      </c>
      <c r="J109" s="76">
        <f t="shared" si="10"/>
        <v>0.76559999999999995</v>
      </c>
      <c r="K109" s="89">
        <v>1539</v>
      </c>
      <c r="L109" s="90" t="s">
        <v>64</v>
      </c>
      <c r="M109" s="74">
        <f t="shared" si="7"/>
        <v>0.15389999999999998</v>
      </c>
      <c r="N109" s="89">
        <v>1703</v>
      </c>
      <c r="O109" s="90" t="s">
        <v>64</v>
      </c>
      <c r="P109" s="74">
        <f t="shared" si="8"/>
        <v>0.17030000000000001</v>
      </c>
    </row>
    <row r="110" spans="2:16">
      <c r="B110" s="89">
        <v>130</v>
      </c>
      <c r="C110" s="90" t="s">
        <v>63</v>
      </c>
      <c r="D110" s="74">
        <f t="shared" si="6"/>
        <v>3.2500000000000001E-2</v>
      </c>
      <c r="E110" s="91">
        <v>1.0149999999999999</v>
      </c>
      <c r="F110" s="92">
        <v>9.1599999999999997E-3</v>
      </c>
      <c r="G110" s="88">
        <f t="shared" si="9"/>
        <v>1.02416</v>
      </c>
      <c r="H110" s="89">
        <v>8064</v>
      </c>
      <c r="I110" s="90" t="s">
        <v>64</v>
      </c>
      <c r="J110" s="76">
        <f t="shared" si="10"/>
        <v>0.80640000000000001</v>
      </c>
      <c r="K110" s="89">
        <v>1559</v>
      </c>
      <c r="L110" s="90" t="s">
        <v>64</v>
      </c>
      <c r="M110" s="74">
        <f t="shared" si="7"/>
        <v>0.15589999999999998</v>
      </c>
      <c r="N110" s="89">
        <v>1741</v>
      </c>
      <c r="O110" s="90" t="s">
        <v>64</v>
      </c>
      <c r="P110" s="74">
        <f t="shared" si="8"/>
        <v>0.1741</v>
      </c>
    </row>
    <row r="111" spans="2:16">
      <c r="B111" s="89">
        <v>140</v>
      </c>
      <c r="C111" s="90" t="s">
        <v>63</v>
      </c>
      <c r="D111" s="74">
        <f t="shared" si="6"/>
        <v>3.5000000000000003E-2</v>
      </c>
      <c r="E111" s="91">
        <v>1.052</v>
      </c>
      <c r="F111" s="92">
        <v>8.6730000000000002E-3</v>
      </c>
      <c r="G111" s="88">
        <f t="shared" si="9"/>
        <v>1.060673</v>
      </c>
      <c r="H111" s="89">
        <v>8459</v>
      </c>
      <c r="I111" s="90" t="s">
        <v>64</v>
      </c>
      <c r="J111" s="76">
        <f t="shared" si="10"/>
        <v>0.84589999999999999</v>
      </c>
      <c r="K111" s="89">
        <v>1578</v>
      </c>
      <c r="L111" s="90" t="s">
        <v>64</v>
      </c>
      <c r="M111" s="74">
        <f t="shared" si="7"/>
        <v>0.1578</v>
      </c>
      <c r="N111" s="89">
        <v>1776</v>
      </c>
      <c r="O111" s="90" t="s">
        <v>64</v>
      </c>
      <c r="P111" s="74">
        <f t="shared" si="8"/>
        <v>0.17760000000000001</v>
      </c>
    </row>
    <row r="112" spans="2:16">
      <c r="B112" s="89">
        <v>150</v>
      </c>
      <c r="C112" s="90" t="s">
        <v>63</v>
      </c>
      <c r="D112" s="74">
        <f t="shared" si="6"/>
        <v>3.7499999999999999E-2</v>
      </c>
      <c r="E112" s="91">
        <v>1.085</v>
      </c>
      <c r="F112" s="92">
        <v>8.2400000000000008E-3</v>
      </c>
      <c r="G112" s="88">
        <f t="shared" si="9"/>
        <v>1.09324</v>
      </c>
      <c r="H112" s="89">
        <v>8843</v>
      </c>
      <c r="I112" s="90" t="s">
        <v>64</v>
      </c>
      <c r="J112" s="76">
        <f t="shared" si="10"/>
        <v>0.88429999999999997</v>
      </c>
      <c r="K112" s="89">
        <v>1595</v>
      </c>
      <c r="L112" s="90" t="s">
        <v>64</v>
      </c>
      <c r="M112" s="74">
        <f t="shared" si="7"/>
        <v>0.1595</v>
      </c>
      <c r="N112" s="89">
        <v>1808</v>
      </c>
      <c r="O112" s="90" t="s">
        <v>64</v>
      </c>
      <c r="P112" s="74">
        <f t="shared" si="8"/>
        <v>0.18080000000000002</v>
      </c>
    </row>
    <row r="113" spans="1:16">
      <c r="B113" s="89">
        <v>160</v>
      </c>
      <c r="C113" s="90" t="s">
        <v>63</v>
      </c>
      <c r="D113" s="74">
        <f t="shared" si="6"/>
        <v>0.04</v>
      </c>
      <c r="E113" s="91">
        <v>1.1160000000000001</v>
      </c>
      <c r="F113" s="92">
        <v>7.8519999999999996E-3</v>
      </c>
      <c r="G113" s="88">
        <f t="shared" si="9"/>
        <v>1.1238520000000001</v>
      </c>
      <c r="H113" s="89">
        <v>9216</v>
      </c>
      <c r="I113" s="90" t="s">
        <v>64</v>
      </c>
      <c r="J113" s="76">
        <f t="shared" si="10"/>
        <v>0.92159999999999997</v>
      </c>
      <c r="K113" s="89">
        <v>1610</v>
      </c>
      <c r="L113" s="90" t="s">
        <v>64</v>
      </c>
      <c r="M113" s="74">
        <f t="shared" si="7"/>
        <v>0.161</v>
      </c>
      <c r="N113" s="89">
        <v>1838</v>
      </c>
      <c r="O113" s="90" t="s">
        <v>64</v>
      </c>
      <c r="P113" s="74">
        <f t="shared" si="8"/>
        <v>0.18380000000000002</v>
      </c>
    </row>
    <row r="114" spans="1:16">
      <c r="B114" s="89">
        <v>170</v>
      </c>
      <c r="C114" s="90" t="s">
        <v>63</v>
      </c>
      <c r="D114" s="74">
        <f t="shared" si="6"/>
        <v>4.2500000000000003E-2</v>
      </c>
      <c r="E114" s="91">
        <v>1.145</v>
      </c>
      <c r="F114" s="92">
        <v>7.5030000000000001E-3</v>
      </c>
      <c r="G114" s="88">
        <f t="shared" si="9"/>
        <v>1.1525030000000001</v>
      </c>
      <c r="H114" s="89">
        <v>9581</v>
      </c>
      <c r="I114" s="90" t="s">
        <v>64</v>
      </c>
      <c r="J114" s="76">
        <f t="shared" si="10"/>
        <v>0.95809999999999995</v>
      </c>
      <c r="K114" s="89">
        <v>1624</v>
      </c>
      <c r="L114" s="90" t="s">
        <v>64</v>
      </c>
      <c r="M114" s="74">
        <f t="shared" si="7"/>
        <v>0.16240000000000002</v>
      </c>
      <c r="N114" s="89">
        <v>1866</v>
      </c>
      <c r="O114" s="90" t="s">
        <v>64</v>
      </c>
      <c r="P114" s="74">
        <f t="shared" si="8"/>
        <v>0.18660000000000002</v>
      </c>
    </row>
    <row r="115" spans="1:16">
      <c r="B115" s="89">
        <v>180</v>
      </c>
      <c r="C115" s="90" t="s">
        <v>63</v>
      </c>
      <c r="D115" s="74">
        <f t="shared" si="6"/>
        <v>4.4999999999999998E-2</v>
      </c>
      <c r="E115" s="91">
        <v>1.1719999999999999</v>
      </c>
      <c r="F115" s="92">
        <v>7.1859999999999997E-3</v>
      </c>
      <c r="G115" s="88">
        <f t="shared" si="9"/>
        <v>1.1791859999999998</v>
      </c>
      <c r="H115" s="89">
        <v>9938</v>
      </c>
      <c r="I115" s="90" t="s">
        <v>64</v>
      </c>
      <c r="J115" s="76">
        <f t="shared" si="10"/>
        <v>0.99380000000000002</v>
      </c>
      <c r="K115" s="89">
        <v>1637</v>
      </c>
      <c r="L115" s="90" t="s">
        <v>64</v>
      </c>
      <c r="M115" s="74">
        <f t="shared" si="7"/>
        <v>0.16370000000000001</v>
      </c>
      <c r="N115" s="89">
        <v>1893</v>
      </c>
      <c r="O115" s="90" t="s">
        <v>64</v>
      </c>
      <c r="P115" s="74">
        <f t="shared" si="8"/>
        <v>0.1893</v>
      </c>
    </row>
    <row r="116" spans="1:16">
      <c r="B116" s="89">
        <v>200</v>
      </c>
      <c r="C116" s="90" t="s">
        <v>63</v>
      </c>
      <c r="D116" s="74">
        <f t="shared" si="6"/>
        <v>0.05</v>
      </c>
      <c r="E116" s="91">
        <v>1.22</v>
      </c>
      <c r="F116" s="92">
        <v>6.6340000000000001E-3</v>
      </c>
      <c r="G116" s="88">
        <f t="shared" si="9"/>
        <v>1.226634</v>
      </c>
      <c r="H116" s="89">
        <v>1.06</v>
      </c>
      <c r="I116" s="93" t="s">
        <v>66</v>
      </c>
      <c r="J116" s="76">
        <f t="shared" ref="J116:J120" si="11">H116</f>
        <v>1.06</v>
      </c>
      <c r="K116" s="89">
        <v>1662</v>
      </c>
      <c r="L116" s="90" t="s">
        <v>64</v>
      </c>
      <c r="M116" s="74">
        <f t="shared" si="7"/>
        <v>0.16619999999999999</v>
      </c>
      <c r="N116" s="89">
        <v>1941</v>
      </c>
      <c r="O116" s="90" t="s">
        <v>64</v>
      </c>
      <c r="P116" s="74">
        <f t="shared" si="8"/>
        <v>0.19409999999999999</v>
      </c>
    </row>
    <row r="117" spans="1:16">
      <c r="B117" s="89">
        <v>225</v>
      </c>
      <c r="C117" s="90" t="s">
        <v>63</v>
      </c>
      <c r="D117" s="74">
        <f t="shared" si="6"/>
        <v>5.6250000000000001E-2</v>
      </c>
      <c r="E117" s="91">
        <v>1.27</v>
      </c>
      <c r="F117" s="92">
        <v>6.0629999999999998E-3</v>
      </c>
      <c r="G117" s="88">
        <f t="shared" si="9"/>
        <v>1.2760629999999999</v>
      </c>
      <c r="H117" s="89">
        <v>1.1499999999999999</v>
      </c>
      <c r="I117" s="90" t="s">
        <v>66</v>
      </c>
      <c r="J117" s="76">
        <f t="shared" si="11"/>
        <v>1.1499999999999999</v>
      </c>
      <c r="K117" s="89">
        <v>1690</v>
      </c>
      <c r="L117" s="90" t="s">
        <v>64</v>
      </c>
      <c r="M117" s="74">
        <f t="shared" si="7"/>
        <v>0.16899999999999998</v>
      </c>
      <c r="N117" s="89">
        <v>1996</v>
      </c>
      <c r="O117" s="90" t="s">
        <v>64</v>
      </c>
      <c r="P117" s="74">
        <f t="shared" si="8"/>
        <v>0.1996</v>
      </c>
    </row>
    <row r="118" spans="1:16">
      <c r="B118" s="89">
        <v>250</v>
      </c>
      <c r="C118" s="90" t="s">
        <v>63</v>
      </c>
      <c r="D118" s="74">
        <f t="shared" si="6"/>
        <v>6.25E-2</v>
      </c>
      <c r="E118" s="91">
        <v>1.3120000000000001</v>
      </c>
      <c r="F118" s="92">
        <v>5.5900000000000004E-3</v>
      </c>
      <c r="G118" s="88">
        <f t="shared" si="9"/>
        <v>1.31759</v>
      </c>
      <c r="H118" s="89">
        <v>1.23</v>
      </c>
      <c r="I118" s="90" t="s">
        <v>66</v>
      </c>
      <c r="J118" s="76">
        <f t="shared" si="11"/>
        <v>1.23</v>
      </c>
      <c r="K118" s="89">
        <v>1715</v>
      </c>
      <c r="L118" s="90" t="s">
        <v>64</v>
      </c>
      <c r="M118" s="74">
        <f t="shared" si="7"/>
        <v>0.17150000000000001</v>
      </c>
      <c r="N118" s="89">
        <v>2044</v>
      </c>
      <c r="O118" s="90" t="s">
        <v>64</v>
      </c>
      <c r="P118" s="74">
        <f t="shared" si="8"/>
        <v>0.2044</v>
      </c>
    </row>
    <row r="119" spans="1:16">
      <c r="B119" s="89">
        <v>275</v>
      </c>
      <c r="C119" s="90" t="s">
        <v>63</v>
      </c>
      <c r="D119" s="74">
        <f t="shared" si="6"/>
        <v>6.8750000000000006E-2</v>
      </c>
      <c r="E119" s="91">
        <v>1.3460000000000001</v>
      </c>
      <c r="F119" s="92">
        <v>5.1919999999999996E-3</v>
      </c>
      <c r="G119" s="88">
        <f t="shared" si="9"/>
        <v>1.3511920000000002</v>
      </c>
      <c r="H119" s="89">
        <v>1.31</v>
      </c>
      <c r="I119" s="90" t="s">
        <v>66</v>
      </c>
      <c r="J119" s="76">
        <f t="shared" si="11"/>
        <v>1.31</v>
      </c>
      <c r="K119" s="89">
        <v>1737</v>
      </c>
      <c r="L119" s="90" t="s">
        <v>64</v>
      </c>
      <c r="M119" s="74">
        <f t="shared" si="7"/>
        <v>0.17370000000000002</v>
      </c>
      <c r="N119" s="89">
        <v>2089</v>
      </c>
      <c r="O119" s="90" t="s">
        <v>64</v>
      </c>
      <c r="P119" s="74">
        <f t="shared" si="8"/>
        <v>0.2089</v>
      </c>
    </row>
    <row r="120" spans="1:16">
      <c r="B120" s="89">
        <v>300</v>
      </c>
      <c r="C120" s="90" t="s">
        <v>63</v>
      </c>
      <c r="D120" s="74">
        <f t="shared" si="6"/>
        <v>7.4999999999999997E-2</v>
      </c>
      <c r="E120" s="91">
        <v>1.373</v>
      </c>
      <c r="F120" s="92">
        <v>4.8510000000000003E-3</v>
      </c>
      <c r="G120" s="88">
        <f t="shared" si="9"/>
        <v>1.3778509999999999</v>
      </c>
      <c r="H120" s="89">
        <v>1.38</v>
      </c>
      <c r="I120" s="90" t="s">
        <v>66</v>
      </c>
      <c r="J120" s="76">
        <f t="shared" si="11"/>
        <v>1.38</v>
      </c>
      <c r="K120" s="89">
        <v>1757</v>
      </c>
      <c r="L120" s="90" t="s">
        <v>64</v>
      </c>
      <c r="M120" s="74">
        <f t="shared" si="7"/>
        <v>0.1757</v>
      </c>
      <c r="N120" s="89">
        <v>2129</v>
      </c>
      <c r="O120" s="90" t="s">
        <v>64</v>
      </c>
      <c r="P120" s="74">
        <f t="shared" si="8"/>
        <v>0.21290000000000001</v>
      </c>
    </row>
    <row r="121" spans="1:16">
      <c r="B121" s="89">
        <v>325</v>
      </c>
      <c r="C121" s="90" t="s">
        <v>63</v>
      </c>
      <c r="D121" s="74">
        <f t="shared" si="6"/>
        <v>8.1250000000000003E-2</v>
      </c>
      <c r="E121" s="91">
        <v>1.395</v>
      </c>
      <c r="F121" s="92">
        <v>4.5560000000000002E-3</v>
      </c>
      <c r="G121" s="88">
        <f t="shared" si="9"/>
        <v>1.399556</v>
      </c>
      <c r="H121" s="89">
        <v>1.46</v>
      </c>
      <c r="I121" s="90" t="s">
        <v>66</v>
      </c>
      <c r="J121" s="76">
        <f t="shared" ref="J121:J177" si="12">H121</f>
        <v>1.46</v>
      </c>
      <c r="K121" s="89">
        <v>1775</v>
      </c>
      <c r="L121" s="90" t="s">
        <v>64</v>
      </c>
      <c r="M121" s="74">
        <f t="shared" si="7"/>
        <v>0.17749999999999999</v>
      </c>
      <c r="N121" s="89">
        <v>2168</v>
      </c>
      <c r="O121" s="90" t="s">
        <v>64</v>
      </c>
      <c r="P121" s="74">
        <f t="shared" si="8"/>
        <v>0.21680000000000002</v>
      </c>
    </row>
    <row r="122" spans="1:16">
      <c r="B122" s="89">
        <v>350</v>
      </c>
      <c r="C122" s="90" t="s">
        <v>63</v>
      </c>
      <c r="D122" s="74">
        <f t="shared" si="6"/>
        <v>8.7499999999999994E-2</v>
      </c>
      <c r="E122" s="91">
        <v>1.413</v>
      </c>
      <c r="F122" s="92">
        <v>4.2979999999999997E-3</v>
      </c>
      <c r="G122" s="88">
        <f t="shared" si="9"/>
        <v>1.4172979999999999</v>
      </c>
      <c r="H122" s="89">
        <v>1.54</v>
      </c>
      <c r="I122" s="90" t="s">
        <v>66</v>
      </c>
      <c r="J122" s="76">
        <f t="shared" si="12"/>
        <v>1.54</v>
      </c>
      <c r="K122" s="89">
        <v>1792</v>
      </c>
      <c r="L122" s="90" t="s">
        <v>64</v>
      </c>
      <c r="M122" s="74">
        <f t="shared" si="7"/>
        <v>0.1792</v>
      </c>
      <c r="N122" s="89">
        <v>2203</v>
      </c>
      <c r="O122" s="90" t="s">
        <v>64</v>
      </c>
      <c r="P122" s="74">
        <f t="shared" si="8"/>
        <v>0.2203</v>
      </c>
    </row>
    <row r="123" spans="1:16">
      <c r="B123" s="89">
        <v>375</v>
      </c>
      <c r="C123" s="90" t="s">
        <v>63</v>
      </c>
      <c r="D123" s="74">
        <f t="shared" si="6"/>
        <v>9.375E-2</v>
      </c>
      <c r="E123" s="91">
        <v>1.4259999999999999</v>
      </c>
      <c r="F123" s="92">
        <v>4.0699999999999998E-3</v>
      </c>
      <c r="G123" s="88">
        <f t="shared" si="9"/>
        <v>1.43007</v>
      </c>
      <c r="H123" s="89">
        <v>1.61</v>
      </c>
      <c r="I123" s="90" t="s">
        <v>66</v>
      </c>
      <c r="J123" s="76">
        <f t="shared" si="12"/>
        <v>1.61</v>
      </c>
      <c r="K123" s="89">
        <v>1808</v>
      </c>
      <c r="L123" s="90" t="s">
        <v>64</v>
      </c>
      <c r="M123" s="74">
        <f t="shared" si="7"/>
        <v>0.18080000000000002</v>
      </c>
      <c r="N123" s="89">
        <v>2237</v>
      </c>
      <c r="O123" s="90" t="s">
        <v>64</v>
      </c>
      <c r="P123" s="74">
        <f t="shared" si="8"/>
        <v>0.22370000000000001</v>
      </c>
    </row>
    <row r="124" spans="1:16">
      <c r="B124" s="89">
        <v>400</v>
      </c>
      <c r="C124" s="90" t="s">
        <v>63</v>
      </c>
      <c r="D124" s="74">
        <f t="shared" si="6"/>
        <v>0.1</v>
      </c>
      <c r="E124" s="91">
        <v>1.4359999999999999</v>
      </c>
      <c r="F124" s="92">
        <v>3.8670000000000002E-3</v>
      </c>
      <c r="G124" s="88">
        <f t="shared" si="9"/>
        <v>1.439867</v>
      </c>
      <c r="H124" s="89">
        <v>1.68</v>
      </c>
      <c r="I124" s="90" t="s">
        <v>66</v>
      </c>
      <c r="J124" s="76">
        <f t="shared" si="12"/>
        <v>1.68</v>
      </c>
      <c r="K124" s="89">
        <v>1824</v>
      </c>
      <c r="L124" s="90" t="s">
        <v>64</v>
      </c>
      <c r="M124" s="74">
        <f t="shared" si="7"/>
        <v>0.18240000000000001</v>
      </c>
      <c r="N124" s="89">
        <v>2270</v>
      </c>
      <c r="O124" s="90" t="s">
        <v>64</v>
      </c>
      <c r="P124" s="74">
        <f t="shared" si="8"/>
        <v>0.22700000000000001</v>
      </c>
    </row>
    <row r="125" spans="1:16">
      <c r="B125" s="77">
        <v>450</v>
      </c>
      <c r="C125" s="79" t="s">
        <v>63</v>
      </c>
      <c r="D125" s="74">
        <f t="shared" si="6"/>
        <v>0.1125</v>
      </c>
      <c r="E125" s="91">
        <v>1.448</v>
      </c>
      <c r="F125" s="92">
        <v>3.5209999999999998E-3</v>
      </c>
      <c r="G125" s="88">
        <f t="shared" si="9"/>
        <v>1.4515210000000001</v>
      </c>
      <c r="H125" s="89">
        <v>1.83</v>
      </c>
      <c r="I125" s="90" t="s">
        <v>66</v>
      </c>
      <c r="J125" s="76">
        <f t="shared" si="12"/>
        <v>1.83</v>
      </c>
      <c r="K125" s="89">
        <v>1858</v>
      </c>
      <c r="L125" s="90" t="s">
        <v>64</v>
      </c>
      <c r="M125" s="74">
        <f t="shared" si="7"/>
        <v>0.18580000000000002</v>
      </c>
      <c r="N125" s="89">
        <v>2331</v>
      </c>
      <c r="O125" s="90" t="s">
        <v>64</v>
      </c>
      <c r="P125" s="74">
        <f t="shared" si="8"/>
        <v>0.2331</v>
      </c>
    </row>
    <row r="126" spans="1:16">
      <c r="B126" s="77">
        <v>500</v>
      </c>
      <c r="C126" s="79" t="s">
        <v>63</v>
      </c>
      <c r="D126" s="74">
        <f t="shared" si="6"/>
        <v>0.125</v>
      </c>
      <c r="E126" s="91">
        <v>1.452</v>
      </c>
      <c r="F126" s="92">
        <v>3.2360000000000002E-3</v>
      </c>
      <c r="G126" s="88">
        <f t="shared" si="9"/>
        <v>1.455236</v>
      </c>
      <c r="H126" s="77">
        <v>1.98</v>
      </c>
      <c r="I126" s="79" t="s">
        <v>66</v>
      </c>
      <c r="J126" s="76">
        <f t="shared" si="12"/>
        <v>1.98</v>
      </c>
      <c r="K126" s="77">
        <v>1890</v>
      </c>
      <c r="L126" s="79" t="s">
        <v>64</v>
      </c>
      <c r="M126" s="74">
        <f t="shared" si="7"/>
        <v>0.189</v>
      </c>
      <c r="N126" s="77">
        <v>2388</v>
      </c>
      <c r="O126" s="79" t="s">
        <v>64</v>
      </c>
      <c r="P126" s="74">
        <f t="shared" si="8"/>
        <v>0.23879999999999998</v>
      </c>
    </row>
    <row r="127" spans="1:16">
      <c r="B127" s="77">
        <v>550</v>
      </c>
      <c r="C127" s="79" t="s">
        <v>63</v>
      </c>
      <c r="D127" s="74">
        <f t="shared" si="6"/>
        <v>0.13750000000000001</v>
      </c>
      <c r="E127" s="91">
        <v>1.4490000000000001</v>
      </c>
      <c r="F127" s="92">
        <v>2.9970000000000001E-3</v>
      </c>
      <c r="G127" s="88">
        <f t="shared" si="9"/>
        <v>1.451997</v>
      </c>
      <c r="H127" s="77">
        <v>2.13</v>
      </c>
      <c r="I127" s="79" t="s">
        <v>66</v>
      </c>
      <c r="J127" s="76">
        <f t="shared" si="12"/>
        <v>2.13</v>
      </c>
      <c r="K127" s="77">
        <v>1921</v>
      </c>
      <c r="L127" s="79" t="s">
        <v>64</v>
      </c>
      <c r="M127" s="74">
        <f t="shared" si="7"/>
        <v>0.19209999999999999</v>
      </c>
      <c r="N127" s="77">
        <v>2442</v>
      </c>
      <c r="O127" s="79" t="s">
        <v>64</v>
      </c>
      <c r="P127" s="74">
        <f t="shared" si="8"/>
        <v>0.24420000000000003</v>
      </c>
    </row>
    <row r="128" spans="1:16">
      <c r="A128" s="94"/>
      <c r="B128" s="89">
        <v>600</v>
      </c>
      <c r="C128" s="90" t="s">
        <v>63</v>
      </c>
      <c r="D128" s="74">
        <f t="shared" si="6"/>
        <v>0.15</v>
      </c>
      <c r="E128" s="91">
        <v>1.4410000000000001</v>
      </c>
      <c r="F128" s="92">
        <v>2.7929999999999999E-3</v>
      </c>
      <c r="G128" s="88">
        <f t="shared" si="9"/>
        <v>1.4437930000000001</v>
      </c>
      <c r="H128" s="89">
        <v>2.27</v>
      </c>
      <c r="I128" s="90" t="s">
        <v>66</v>
      </c>
      <c r="J128" s="76">
        <f t="shared" si="12"/>
        <v>2.27</v>
      </c>
      <c r="K128" s="77">
        <v>1950</v>
      </c>
      <c r="L128" s="79" t="s">
        <v>64</v>
      </c>
      <c r="M128" s="74">
        <f t="shared" si="7"/>
        <v>0.19500000000000001</v>
      </c>
      <c r="N128" s="77">
        <v>2494</v>
      </c>
      <c r="O128" s="79" t="s">
        <v>64</v>
      </c>
      <c r="P128" s="74">
        <f t="shared" si="8"/>
        <v>0.24940000000000001</v>
      </c>
    </row>
    <row r="129" spans="1:16">
      <c r="A129" s="94"/>
      <c r="B129" s="89">
        <v>650</v>
      </c>
      <c r="C129" s="90" t="s">
        <v>63</v>
      </c>
      <c r="D129" s="74">
        <f t="shared" si="6"/>
        <v>0.16250000000000001</v>
      </c>
      <c r="E129" s="91">
        <v>1.43</v>
      </c>
      <c r="F129" s="92">
        <v>2.617E-3</v>
      </c>
      <c r="G129" s="88">
        <f t="shared" si="9"/>
        <v>1.432617</v>
      </c>
      <c r="H129" s="89">
        <v>2.42</v>
      </c>
      <c r="I129" s="90" t="s">
        <v>66</v>
      </c>
      <c r="J129" s="76">
        <f t="shared" si="12"/>
        <v>2.42</v>
      </c>
      <c r="K129" s="77">
        <v>1978</v>
      </c>
      <c r="L129" s="79" t="s">
        <v>64</v>
      </c>
      <c r="M129" s="74">
        <f t="shared" si="7"/>
        <v>0.1978</v>
      </c>
      <c r="N129" s="77">
        <v>2544</v>
      </c>
      <c r="O129" s="79" t="s">
        <v>64</v>
      </c>
      <c r="P129" s="74">
        <f t="shared" si="8"/>
        <v>0.25440000000000002</v>
      </c>
    </row>
    <row r="130" spans="1:16">
      <c r="A130" s="94"/>
      <c r="B130" s="89">
        <v>700</v>
      </c>
      <c r="C130" s="90" t="s">
        <v>63</v>
      </c>
      <c r="D130" s="74">
        <f t="shared" si="6"/>
        <v>0.17499999999999999</v>
      </c>
      <c r="E130" s="91">
        <v>1.4159999999999999</v>
      </c>
      <c r="F130" s="92">
        <v>2.464E-3</v>
      </c>
      <c r="G130" s="88">
        <f t="shared" si="9"/>
        <v>1.4184639999999999</v>
      </c>
      <c r="H130" s="89">
        <v>2.57</v>
      </c>
      <c r="I130" s="90" t="s">
        <v>66</v>
      </c>
      <c r="J130" s="76">
        <f t="shared" si="12"/>
        <v>2.57</v>
      </c>
      <c r="K130" s="77">
        <v>2006</v>
      </c>
      <c r="L130" s="79" t="s">
        <v>64</v>
      </c>
      <c r="M130" s="74">
        <f t="shared" si="7"/>
        <v>0.20059999999999997</v>
      </c>
      <c r="N130" s="77">
        <v>2593</v>
      </c>
      <c r="O130" s="79" t="s">
        <v>64</v>
      </c>
      <c r="P130" s="74">
        <f t="shared" si="8"/>
        <v>0.25929999999999997</v>
      </c>
    </row>
    <row r="131" spans="1:16">
      <c r="A131" s="94"/>
      <c r="B131" s="89">
        <v>800</v>
      </c>
      <c r="C131" s="90" t="s">
        <v>63</v>
      </c>
      <c r="D131" s="74">
        <f t="shared" si="6"/>
        <v>0.2</v>
      </c>
      <c r="E131" s="91">
        <v>1.3839999999999999</v>
      </c>
      <c r="F131" s="92">
        <v>2.209E-3</v>
      </c>
      <c r="G131" s="88">
        <f t="shared" si="9"/>
        <v>1.3862089999999998</v>
      </c>
      <c r="H131" s="89">
        <v>2.88</v>
      </c>
      <c r="I131" s="90" t="s">
        <v>66</v>
      </c>
      <c r="J131" s="76">
        <f t="shared" si="12"/>
        <v>2.88</v>
      </c>
      <c r="K131" s="77">
        <v>2084</v>
      </c>
      <c r="L131" s="79" t="s">
        <v>64</v>
      </c>
      <c r="M131" s="74">
        <f t="shared" si="7"/>
        <v>0.2084</v>
      </c>
      <c r="N131" s="77">
        <v>2688</v>
      </c>
      <c r="O131" s="79" t="s">
        <v>64</v>
      </c>
      <c r="P131" s="74">
        <f t="shared" si="8"/>
        <v>0.26880000000000004</v>
      </c>
    </row>
    <row r="132" spans="1:16">
      <c r="A132" s="94"/>
      <c r="B132" s="89">
        <v>900</v>
      </c>
      <c r="C132" s="90" t="s">
        <v>63</v>
      </c>
      <c r="D132" s="74">
        <f t="shared" si="6"/>
        <v>0.22500000000000001</v>
      </c>
      <c r="E132" s="91">
        <v>1.349</v>
      </c>
      <c r="F132" s="92">
        <v>2.0049999999999998E-3</v>
      </c>
      <c r="G132" s="88">
        <f t="shared" si="9"/>
        <v>1.351005</v>
      </c>
      <c r="H132" s="89">
        <v>3.19</v>
      </c>
      <c r="I132" s="90" t="s">
        <v>66</v>
      </c>
      <c r="J132" s="76">
        <f t="shared" si="12"/>
        <v>3.19</v>
      </c>
      <c r="K132" s="77">
        <v>2160</v>
      </c>
      <c r="L132" s="79" t="s">
        <v>64</v>
      </c>
      <c r="M132" s="74">
        <f t="shared" si="7"/>
        <v>0.21600000000000003</v>
      </c>
      <c r="N132" s="77">
        <v>2781</v>
      </c>
      <c r="O132" s="79" t="s">
        <v>64</v>
      </c>
      <c r="P132" s="74">
        <f t="shared" si="8"/>
        <v>0.27810000000000001</v>
      </c>
    </row>
    <row r="133" spans="1:16">
      <c r="A133" s="94"/>
      <c r="B133" s="89">
        <v>1</v>
      </c>
      <c r="C133" s="93" t="s">
        <v>65</v>
      </c>
      <c r="D133" s="74">
        <f t="shared" ref="D133:D174" si="13">B133/$C$5</f>
        <v>0.25</v>
      </c>
      <c r="E133" s="91">
        <v>1.3120000000000001</v>
      </c>
      <c r="F133" s="92">
        <v>1.838E-3</v>
      </c>
      <c r="G133" s="88">
        <f t="shared" si="9"/>
        <v>1.3138380000000001</v>
      </c>
      <c r="H133" s="89">
        <v>3.51</v>
      </c>
      <c r="I133" s="90" t="s">
        <v>66</v>
      </c>
      <c r="J133" s="76">
        <f t="shared" si="12"/>
        <v>3.51</v>
      </c>
      <c r="K133" s="77">
        <v>2236</v>
      </c>
      <c r="L133" s="79" t="s">
        <v>64</v>
      </c>
      <c r="M133" s="74">
        <f t="shared" si="7"/>
        <v>0.22360000000000002</v>
      </c>
      <c r="N133" s="77">
        <v>2874</v>
      </c>
      <c r="O133" s="79" t="s">
        <v>64</v>
      </c>
      <c r="P133" s="74">
        <f t="shared" si="8"/>
        <v>0.28739999999999999</v>
      </c>
    </row>
    <row r="134" spans="1:16">
      <c r="A134" s="94"/>
      <c r="B134" s="89">
        <v>1.1000000000000001</v>
      </c>
      <c r="C134" s="90" t="s">
        <v>65</v>
      </c>
      <c r="D134" s="74">
        <f t="shared" si="13"/>
        <v>0.27500000000000002</v>
      </c>
      <c r="E134" s="91">
        <v>1.276</v>
      </c>
      <c r="F134" s="92">
        <v>1.699E-3</v>
      </c>
      <c r="G134" s="88">
        <f t="shared" si="9"/>
        <v>1.2776989999999999</v>
      </c>
      <c r="H134" s="89">
        <v>3.84</v>
      </c>
      <c r="I134" s="90" t="s">
        <v>66</v>
      </c>
      <c r="J134" s="76">
        <f t="shared" si="12"/>
        <v>3.84</v>
      </c>
      <c r="K134" s="77">
        <v>2313</v>
      </c>
      <c r="L134" s="79" t="s">
        <v>64</v>
      </c>
      <c r="M134" s="74">
        <f t="shared" si="7"/>
        <v>0.23130000000000001</v>
      </c>
      <c r="N134" s="77">
        <v>2966</v>
      </c>
      <c r="O134" s="79" t="s">
        <v>64</v>
      </c>
      <c r="P134" s="74">
        <f t="shared" si="8"/>
        <v>0.29660000000000003</v>
      </c>
    </row>
    <row r="135" spans="1:16">
      <c r="A135" s="94"/>
      <c r="B135" s="89">
        <v>1.2</v>
      </c>
      <c r="C135" s="90" t="s">
        <v>65</v>
      </c>
      <c r="D135" s="74">
        <f t="shared" si="13"/>
        <v>0.3</v>
      </c>
      <c r="E135" s="91">
        <v>1.24</v>
      </c>
      <c r="F135" s="92">
        <v>1.58E-3</v>
      </c>
      <c r="G135" s="88">
        <f t="shared" si="9"/>
        <v>1.2415799999999999</v>
      </c>
      <c r="H135" s="89">
        <v>4.18</v>
      </c>
      <c r="I135" s="90" t="s">
        <v>66</v>
      </c>
      <c r="J135" s="76">
        <f t="shared" si="12"/>
        <v>4.18</v>
      </c>
      <c r="K135" s="77">
        <v>2391</v>
      </c>
      <c r="L135" s="79" t="s">
        <v>64</v>
      </c>
      <c r="M135" s="74">
        <f t="shared" si="7"/>
        <v>0.23910000000000001</v>
      </c>
      <c r="N135" s="77">
        <v>3059</v>
      </c>
      <c r="O135" s="79" t="s">
        <v>64</v>
      </c>
      <c r="P135" s="74">
        <f t="shared" si="8"/>
        <v>0.30590000000000001</v>
      </c>
    </row>
    <row r="136" spans="1:16">
      <c r="A136" s="94"/>
      <c r="B136" s="89">
        <v>1.3</v>
      </c>
      <c r="C136" s="90" t="s">
        <v>65</v>
      </c>
      <c r="D136" s="74">
        <f t="shared" si="13"/>
        <v>0.32500000000000001</v>
      </c>
      <c r="E136" s="91">
        <v>1.2050000000000001</v>
      </c>
      <c r="F136" s="92">
        <v>1.4779999999999999E-3</v>
      </c>
      <c r="G136" s="88">
        <f t="shared" si="9"/>
        <v>1.2064780000000002</v>
      </c>
      <c r="H136" s="89">
        <v>4.53</v>
      </c>
      <c r="I136" s="90" t="s">
        <v>66</v>
      </c>
      <c r="J136" s="76">
        <f t="shared" si="12"/>
        <v>4.53</v>
      </c>
      <c r="K136" s="77">
        <v>2470</v>
      </c>
      <c r="L136" s="79" t="s">
        <v>64</v>
      </c>
      <c r="M136" s="74">
        <f t="shared" si="7"/>
        <v>0.24700000000000003</v>
      </c>
      <c r="N136" s="77">
        <v>3153</v>
      </c>
      <c r="O136" s="79" t="s">
        <v>64</v>
      </c>
      <c r="P136" s="74">
        <f t="shared" si="8"/>
        <v>0.31530000000000002</v>
      </c>
    </row>
    <row r="137" spans="1:16">
      <c r="A137" s="94"/>
      <c r="B137" s="89">
        <v>1.4</v>
      </c>
      <c r="C137" s="90" t="s">
        <v>65</v>
      </c>
      <c r="D137" s="74">
        <f t="shared" si="13"/>
        <v>0.35</v>
      </c>
      <c r="E137" s="91">
        <v>1.1719999999999999</v>
      </c>
      <c r="F137" s="92">
        <v>1.389E-3</v>
      </c>
      <c r="G137" s="88">
        <f t="shared" si="9"/>
        <v>1.173389</v>
      </c>
      <c r="H137" s="89">
        <v>4.8899999999999997</v>
      </c>
      <c r="I137" s="90" t="s">
        <v>66</v>
      </c>
      <c r="J137" s="76">
        <f t="shared" si="12"/>
        <v>4.8899999999999997</v>
      </c>
      <c r="K137" s="77">
        <v>2551</v>
      </c>
      <c r="L137" s="79" t="s">
        <v>64</v>
      </c>
      <c r="M137" s="74">
        <f t="shared" si="7"/>
        <v>0.25509999999999999</v>
      </c>
      <c r="N137" s="77">
        <v>3248</v>
      </c>
      <c r="O137" s="79" t="s">
        <v>64</v>
      </c>
      <c r="P137" s="74">
        <f t="shared" si="8"/>
        <v>0.32480000000000003</v>
      </c>
    </row>
    <row r="138" spans="1:16">
      <c r="A138" s="94"/>
      <c r="B138" s="89">
        <v>1.5</v>
      </c>
      <c r="C138" s="90" t="s">
        <v>65</v>
      </c>
      <c r="D138" s="74">
        <f t="shared" si="13"/>
        <v>0.375</v>
      </c>
      <c r="E138" s="91">
        <v>1.141</v>
      </c>
      <c r="F138" s="92">
        <v>1.3110000000000001E-3</v>
      </c>
      <c r="G138" s="88">
        <f t="shared" si="9"/>
        <v>1.1423110000000001</v>
      </c>
      <c r="H138" s="89">
        <v>5.26</v>
      </c>
      <c r="I138" s="90" t="s">
        <v>66</v>
      </c>
      <c r="J138" s="76">
        <f t="shared" si="12"/>
        <v>5.26</v>
      </c>
      <c r="K138" s="77">
        <v>2633</v>
      </c>
      <c r="L138" s="79" t="s">
        <v>64</v>
      </c>
      <c r="M138" s="74">
        <f t="shared" si="7"/>
        <v>0.26329999999999998</v>
      </c>
      <c r="N138" s="77">
        <v>3345</v>
      </c>
      <c r="O138" s="79" t="s">
        <v>64</v>
      </c>
      <c r="P138" s="74">
        <f t="shared" si="8"/>
        <v>0.33450000000000002</v>
      </c>
    </row>
    <row r="139" spans="1:16">
      <c r="A139" s="94"/>
      <c r="B139" s="89">
        <v>1.6</v>
      </c>
      <c r="C139" s="90" t="s">
        <v>65</v>
      </c>
      <c r="D139" s="74">
        <f t="shared" si="13"/>
        <v>0.4</v>
      </c>
      <c r="E139" s="91">
        <v>1.111</v>
      </c>
      <c r="F139" s="92">
        <v>1.242E-3</v>
      </c>
      <c r="G139" s="88">
        <f t="shared" si="9"/>
        <v>1.112242</v>
      </c>
      <c r="H139" s="89">
        <v>5.65</v>
      </c>
      <c r="I139" s="90" t="s">
        <v>66</v>
      </c>
      <c r="J139" s="76">
        <f t="shared" si="12"/>
        <v>5.65</v>
      </c>
      <c r="K139" s="77">
        <v>2716</v>
      </c>
      <c r="L139" s="79" t="s">
        <v>64</v>
      </c>
      <c r="M139" s="74">
        <f t="shared" si="7"/>
        <v>0.27160000000000001</v>
      </c>
      <c r="N139" s="77">
        <v>3443</v>
      </c>
      <c r="O139" s="79" t="s">
        <v>64</v>
      </c>
      <c r="P139" s="74">
        <f t="shared" si="8"/>
        <v>0.34429999999999999</v>
      </c>
    </row>
    <row r="140" spans="1:16">
      <c r="A140" s="94"/>
      <c r="B140" s="89">
        <v>1.7</v>
      </c>
      <c r="C140" s="95" t="s">
        <v>65</v>
      </c>
      <c r="D140" s="74">
        <f t="shared" si="13"/>
        <v>0.42499999999999999</v>
      </c>
      <c r="E140" s="91">
        <v>1.0820000000000001</v>
      </c>
      <c r="F140" s="92">
        <v>1.1800000000000001E-3</v>
      </c>
      <c r="G140" s="88">
        <f t="shared" si="9"/>
        <v>1.08318</v>
      </c>
      <c r="H140" s="89">
        <v>6.04</v>
      </c>
      <c r="I140" s="90" t="s">
        <v>66</v>
      </c>
      <c r="J140" s="76">
        <f t="shared" si="12"/>
        <v>6.04</v>
      </c>
      <c r="K140" s="77">
        <v>2801</v>
      </c>
      <c r="L140" s="79" t="s">
        <v>64</v>
      </c>
      <c r="M140" s="74">
        <f t="shared" si="7"/>
        <v>0.28010000000000002</v>
      </c>
      <c r="N140" s="77">
        <v>3544</v>
      </c>
      <c r="O140" s="79" t="s">
        <v>64</v>
      </c>
      <c r="P140" s="74">
        <f t="shared" si="8"/>
        <v>0.35439999999999999</v>
      </c>
    </row>
    <row r="141" spans="1:16">
      <c r="B141" s="89">
        <v>1.8</v>
      </c>
      <c r="C141" s="79" t="s">
        <v>65</v>
      </c>
      <c r="D141" s="74">
        <f t="shared" si="13"/>
        <v>0.45</v>
      </c>
      <c r="E141" s="91">
        <v>1.0549999999999999</v>
      </c>
      <c r="F141" s="92">
        <v>1.1249999999999999E-3</v>
      </c>
      <c r="G141" s="88">
        <f t="shared" si="9"/>
        <v>1.056125</v>
      </c>
      <c r="H141" s="77">
        <v>6.44</v>
      </c>
      <c r="I141" s="79" t="s">
        <v>66</v>
      </c>
      <c r="J141" s="76">
        <f t="shared" si="12"/>
        <v>6.44</v>
      </c>
      <c r="K141" s="77">
        <v>2888</v>
      </c>
      <c r="L141" s="79" t="s">
        <v>64</v>
      </c>
      <c r="M141" s="74">
        <f t="shared" si="7"/>
        <v>0.2888</v>
      </c>
      <c r="N141" s="77">
        <v>3646</v>
      </c>
      <c r="O141" s="79" t="s">
        <v>64</v>
      </c>
      <c r="P141" s="74">
        <f t="shared" si="8"/>
        <v>0.36459999999999998</v>
      </c>
    </row>
    <row r="142" spans="1:16">
      <c r="B142" s="89">
        <v>2</v>
      </c>
      <c r="C142" s="79" t="s">
        <v>65</v>
      </c>
      <c r="D142" s="74">
        <f t="shared" si="13"/>
        <v>0.5</v>
      </c>
      <c r="E142" s="91">
        <v>1.0049999999999999</v>
      </c>
      <c r="F142" s="92">
        <v>1.029E-3</v>
      </c>
      <c r="G142" s="88">
        <f t="shared" si="9"/>
        <v>1.0060289999999998</v>
      </c>
      <c r="H142" s="77">
        <v>7.27</v>
      </c>
      <c r="I142" s="79" t="s">
        <v>66</v>
      </c>
      <c r="J142" s="76">
        <f t="shared" si="12"/>
        <v>7.27</v>
      </c>
      <c r="K142" s="77">
        <v>3176</v>
      </c>
      <c r="L142" s="79" t="s">
        <v>64</v>
      </c>
      <c r="M142" s="74">
        <f t="shared" si="7"/>
        <v>0.31759999999999999</v>
      </c>
      <c r="N142" s="77">
        <v>3858</v>
      </c>
      <c r="O142" s="79" t="s">
        <v>64</v>
      </c>
      <c r="P142" s="74">
        <f t="shared" si="8"/>
        <v>0.38580000000000003</v>
      </c>
    </row>
    <row r="143" spans="1:16">
      <c r="B143" s="89">
        <v>2.25</v>
      </c>
      <c r="C143" s="79" t="s">
        <v>65</v>
      </c>
      <c r="D143" s="74">
        <f t="shared" si="13"/>
        <v>0.5625</v>
      </c>
      <c r="E143" s="91">
        <v>0.94910000000000005</v>
      </c>
      <c r="F143" s="92">
        <v>9.3130000000000003E-4</v>
      </c>
      <c r="G143" s="88">
        <f t="shared" si="9"/>
        <v>0.95003130000000002</v>
      </c>
      <c r="H143" s="77">
        <v>8.3699999999999992</v>
      </c>
      <c r="I143" s="79" t="s">
        <v>66</v>
      </c>
      <c r="J143" s="76">
        <f t="shared" si="12"/>
        <v>8.3699999999999992</v>
      </c>
      <c r="K143" s="77">
        <v>3605</v>
      </c>
      <c r="L143" s="79" t="s">
        <v>64</v>
      </c>
      <c r="M143" s="74">
        <f t="shared" si="7"/>
        <v>0.36049999999999999</v>
      </c>
      <c r="N143" s="77">
        <v>4135</v>
      </c>
      <c r="O143" s="79" t="s">
        <v>64</v>
      </c>
      <c r="P143" s="74">
        <f t="shared" si="8"/>
        <v>0.41349999999999998</v>
      </c>
    </row>
    <row r="144" spans="1:16">
      <c r="B144" s="89">
        <v>2.5</v>
      </c>
      <c r="C144" s="79" t="s">
        <v>65</v>
      </c>
      <c r="D144" s="74">
        <f t="shared" si="13"/>
        <v>0.625</v>
      </c>
      <c r="E144" s="91">
        <v>0.89980000000000004</v>
      </c>
      <c r="F144" s="92">
        <v>8.5150000000000004E-4</v>
      </c>
      <c r="G144" s="88">
        <f t="shared" si="9"/>
        <v>0.90065150000000005</v>
      </c>
      <c r="H144" s="77">
        <v>9.5299999999999994</v>
      </c>
      <c r="I144" s="79" t="s">
        <v>66</v>
      </c>
      <c r="J144" s="76">
        <f t="shared" si="12"/>
        <v>9.5299999999999994</v>
      </c>
      <c r="K144" s="77">
        <v>4031</v>
      </c>
      <c r="L144" s="79" t="s">
        <v>64</v>
      </c>
      <c r="M144" s="74">
        <f t="shared" si="7"/>
        <v>0.40309999999999996</v>
      </c>
      <c r="N144" s="77">
        <v>4426</v>
      </c>
      <c r="O144" s="79" t="s">
        <v>64</v>
      </c>
      <c r="P144" s="74">
        <f t="shared" si="8"/>
        <v>0.44259999999999999</v>
      </c>
    </row>
    <row r="145" spans="2:16">
      <c r="B145" s="89">
        <v>2.75</v>
      </c>
      <c r="C145" s="79" t="s">
        <v>65</v>
      </c>
      <c r="D145" s="74">
        <f t="shared" si="13"/>
        <v>0.6875</v>
      </c>
      <c r="E145" s="91">
        <v>0.85599999999999998</v>
      </c>
      <c r="F145" s="92">
        <v>7.8509999999999995E-4</v>
      </c>
      <c r="G145" s="88">
        <f t="shared" si="9"/>
        <v>0.85678509999999997</v>
      </c>
      <c r="H145" s="77">
        <v>10.76</v>
      </c>
      <c r="I145" s="79" t="s">
        <v>66</v>
      </c>
      <c r="J145" s="76">
        <f t="shared" si="12"/>
        <v>10.76</v>
      </c>
      <c r="K145" s="77">
        <v>4457</v>
      </c>
      <c r="L145" s="79" t="s">
        <v>64</v>
      </c>
      <c r="M145" s="74">
        <f t="shared" si="7"/>
        <v>0.44569999999999999</v>
      </c>
      <c r="N145" s="77">
        <v>4733</v>
      </c>
      <c r="O145" s="79" t="s">
        <v>64</v>
      </c>
      <c r="P145" s="74">
        <f t="shared" si="8"/>
        <v>0.47329999999999994</v>
      </c>
    </row>
    <row r="146" spans="2:16">
      <c r="B146" s="89">
        <v>3</v>
      </c>
      <c r="C146" s="79" t="s">
        <v>65</v>
      </c>
      <c r="D146" s="74">
        <f t="shared" si="13"/>
        <v>0.75</v>
      </c>
      <c r="E146" s="91">
        <v>0.81689999999999996</v>
      </c>
      <c r="F146" s="92">
        <v>7.2889999999999999E-4</v>
      </c>
      <c r="G146" s="88">
        <f t="shared" si="9"/>
        <v>0.81762889999999999</v>
      </c>
      <c r="H146" s="77">
        <v>12.04</v>
      </c>
      <c r="I146" s="79" t="s">
        <v>66</v>
      </c>
      <c r="J146" s="76">
        <f t="shared" si="12"/>
        <v>12.04</v>
      </c>
      <c r="K146" s="77">
        <v>4884</v>
      </c>
      <c r="L146" s="79" t="s">
        <v>64</v>
      </c>
      <c r="M146" s="74">
        <f t="shared" si="7"/>
        <v>0.48840000000000006</v>
      </c>
      <c r="N146" s="77">
        <v>5053</v>
      </c>
      <c r="O146" s="79" t="s">
        <v>64</v>
      </c>
      <c r="P146" s="74">
        <f t="shared" si="8"/>
        <v>0.50529999999999997</v>
      </c>
    </row>
    <row r="147" spans="2:16">
      <c r="B147" s="89">
        <v>3.25</v>
      </c>
      <c r="C147" s="79" t="s">
        <v>65</v>
      </c>
      <c r="D147" s="74">
        <f t="shared" si="13"/>
        <v>0.8125</v>
      </c>
      <c r="E147" s="91">
        <v>0.78169999999999995</v>
      </c>
      <c r="F147" s="92">
        <v>6.8059999999999996E-4</v>
      </c>
      <c r="G147" s="88">
        <f t="shared" si="9"/>
        <v>0.78238059999999998</v>
      </c>
      <c r="H147" s="77">
        <v>13.38</v>
      </c>
      <c r="I147" s="79" t="s">
        <v>66</v>
      </c>
      <c r="J147" s="76">
        <f t="shared" si="12"/>
        <v>13.38</v>
      </c>
      <c r="K147" s="77">
        <v>5313</v>
      </c>
      <c r="L147" s="79" t="s">
        <v>64</v>
      </c>
      <c r="M147" s="74">
        <f t="shared" si="7"/>
        <v>0.53129999999999999</v>
      </c>
      <c r="N147" s="77">
        <v>5389</v>
      </c>
      <c r="O147" s="79" t="s">
        <v>64</v>
      </c>
      <c r="P147" s="74">
        <f t="shared" si="8"/>
        <v>0.53890000000000005</v>
      </c>
    </row>
    <row r="148" spans="2:16">
      <c r="B148" s="89">
        <v>3.5</v>
      </c>
      <c r="C148" s="79" t="s">
        <v>65</v>
      </c>
      <c r="D148" s="74">
        <f t="shared" si="13"/>
        <v>0.875</v>
      </c>
      <c r="E148" s="91">
        <v>0.74990000000000001</v>
      </c>
      <c r="F148" s="92">
        <v>6.3869999999999997E-4</v>
      </c>
      <c r="G148" s="88">
        <f t="shared" si="9"/>
        <v>0.7505387</v>
      </c>
      <c r="H148" s="77">
        <v>14.79</v>
      </c>
      <c r="I148" s="79" t="s">
        <v>66</v>
      </c>
      <c r="J148" s="76">
        <f t="shared" si="12"/>
        <v>14.79</v>
      </c>
      <c r="K148" s="77">
        <v>5745</v>
      </c>
      <c r="L148" s="79" t="s">
        <v>64</v>
      </c>
      <c r="M148" s="74">
        <f t="shared" ref="M148:M152" si="14">K148/1000/10</f>
        <v>0.57450000000000001</v>
      </c>
      <c r="N148" s="77">
        <v>5739</v>
      </c>
      <c r="O148" s="79" t="s">
        <v>64</v>
      </c>
      <c r="P148" s="74">
        <f t="shared" ref="P148:P154" si="15">N148/1000/10</f>
        <v>0.57389999999999997</v>
      </c>
    </row>
    <row r="149" spans="2:16">
      <c r="B149" s="89">
        <v>3.75</v>
      </c>
      <c r="C149" s="79" t="s">
        <v>65</v>
      </c>
      <c r="D149" s="74">
        <f t="shared" si="13"/>
        <v>0.9375</v>
      </c>
      <c r="E149" s="91">
        <v>0.72109999999999996</v>
      </c>
      <c r="F149" s="92">
        <v>6.0190000000000005E-4</v>
      </c>
      <c r="G149" s="88">
        <f t="shared" ref="G149:G212" si="16">E149+F149</f>
        <v>0.72170190000000001</v>
      </c>
      <c r="H149" s="77">
        <v>16.25</v>
      </c>
      <c r="I149" s="79" t="s">
        <v>66</v>
      </c>
      <c r="J149" s="76">
        <f t="shared" si="12"/>
        <v>16.25</v>
      </c>
      <c r="K149" s="77">
        <v>6181</v>
      </c>
      <c r="L149" s="79" t="s">
        <v>64</v>
      </c>
      <c r="M149" s="74">
        <f t="shared" si="14"/>
        <v>0.61809999999999998</v>
      </c>
      <c r="N149" s="77">
        <v>6102</v>
      </c>
      <c r="O149" s="79" t="s">
        <v>64</v>
      </c>
      <c r="P149" s="74">
        <f t="shared" si="15"/>
        <v>0.61020000000000008</v>
      </c>
    </row>
    <row r="150" spans="2:16">
      <c r="B150" s="89">
        <v>4</v>
      </c>
      <c r="C150" s="79" t="s">
        <v>65</v>
      </c>
      <c r="D150" s="74">
        <f t="shared" si="13"/>
        <v>1</v>
      </c>
      <c r="E150" s="91">
        <v>0.69469999999999998</v>
      </c>
      <c r="F150" s="92">
        <v>5.6939999999999996E-4</v>
      </c>
      <c r="G150" s="88">
        <f t="shared" si="16"/>
        <v>0.69526940000000004</v>
      </c>
      <c r="H150" s="77">
        <v>17.77</v>
      </c>
      <c r="I150" s="79" t="s">
        <v>66</v>
      </c>
      <c r="J150" s="76">
        <f t="shared" si="12"/>
        <v>17.77</v>
      </c>
      <c r="K150" s="77">
        <v>6621</v>
      </c>
      <c r="L150" s="79" t="s">
        <v>64</v>
      </c>
      <c r="M150" s="74">
        <f t="shared" si="14"/>
        <v>0.66210000000000002</v>
      </c>
      <c r="N150" s="77">
        <v>6480</v>
      </c>
      <c r="O150" s="79" t="s">
        <v>64</v>
      </c>
      <c r="P150" s="74">
        <f t="shared" si="15"/>
        <v>0.64800000000000002</v>
      </c>
    </row>
    <row r="151" spans="2:16">
      <c r="B151" s="89">
        <v>4.5</v>
      </c>
      <c r="C151" s="79" t="s">
        <v>65</v>
      </c>
      <c r="D151" s="74">
        <f t="shared" si="13"/>
        <v>1.125</v>
      </c>
      <c r="E151" s="91">
        <v>0.64829999999999999</v>
      </c>
      <c r="F151" s="92">
        <v>5.1440000000000004E-4</v>
      </c>
      <c r="G151" s="88">
        <f t="shared" si="16"/>
        <v>0.64881440000000001</v>
      </c>
      <c r="H151" s="77">
        <v>20.97</v>
      </c>
      <c r="I151" s="79" t="s">
        <v>66</v>
      </c>
      <c r="J151" s="76">
        <f t="shared" si="12"/>
        <v>20.97</v>
      </c>
      <c r="K151" s="77">
        <v>8164</v>
      </c>
      <c r="L151" s="79" t="s">
        <v>64</v>
      </c>
      <c r="M151" s="74">
        <f t="shared" si="14"/>
        <v>0.81640000000000001</v>
      </c>
      <c r="N151" s="77">
        <v>7275</v>
      </c>
      <c r="O151" s="79" t="s">
        <v>64</v>
      </c>
      <c r="P151" s="74">
        <f t="shared" si="15"/>
        <v>0.72750000000000004</v>
      </c>
    </row>
    <row r="152" spans="2:16">
      <c r="B152" s="89">
        <v>5</v>
      </c>
      <c r="C152" s="79" t="s">
        <v>65</v>
      </c>
      <c r="D152" s="74">
        <f t="shared" si="13"/>
        <v>1.25</v>
      </c>
      <c r="E152" s="91">
        <v>0.60870000000000002</v>
      </c>
      <c r="F152" s="92">
        <v>4.6959999999999998E-4</v>
      </c>
      <c r="G152" s="88">
        <f t="shared" si="16"/>
        <v>0.60916959999999998</v>
      </c>
      <c r="H152" s="77">
        <v>24.39</v>
      </c>
      <c r="I152" s="79" t="s">
        <v>66</v>
      </c>
      <c r="J152" s="76">
        <f t="shared" si="12"/>
        <v>24.39</v>
      </c>
      <c r="K152" s="77">
        <v>9633</v>
      </c>
      <c r="L152" s="79" t="s">
        <v>64</v>
      </c>
      <c r="M152" s="74">
        <f t="shared" si="14"/>
        <v>0.96329999999999993</v>
      </c>
      <c r="N152" s="77">
        <v>8121</v>
      </c>
      <c r="O152" s="79" t="s">
        <v>64</v>
      </c>
      <c r="P152" s="74">
        <f t="shared" si="15"/>
        <v>0.81210000000000004</v>
      </c>
    </row>
    <row r="153" spans="2:16">
      <c r="B153" s="89">
        <v>5.5</v>
      </c>
      <c r="C153" s="79" t="s">
        <v>65</v>
      </c>
      <c r="D153" s="74">
        <f t="shared" si="13"/>
        <v>1.375</v>
      </c>
      <c r="E153" s="91">
        <v>0.57450000000000001</v>
      </c>
      <c r="F153" s="92">
        <v>4.3239999999999999E-4</v>
      </c>
      <c r="G153" s="88">
        <f t="shared" si="16"/>
        <v>0.57493240000000001</v>
      </c>
      <c r="H153" s="77">
        <v>28.02</v>
      </c>
      <c r="I153" s="79" t="s">
        <v>66</v>
      </c>
      <c r="J153" s="76">
        <f t="shared" si="12"/>
        <v>28.02</v>
      </c>
      <c r="K153" s="77">
        <v>1.1100000000000001</v>
      </c>
      <c r="L153" s="78" t="s">
        <v>66</v>
      </c>
      <c r="M153" s="74">
        <f t="shared" ref="M153:M159" si="17">K153</f>
        <v>1.1100000000000001</v>
      </c>
      <c r="N153" s="77">
        <v>9017</v>
      </c>
      <c r="O153" s="79" t="s">
        <v>64</v>
      </c>
      <c r="P153" s="74">
        <f t="shared" si="15"/>
        <v>0.90169999999999995</v>
      </c>
    </row>
    <row r="154" spans="2:16">
      <c r="B154" s="89">
        <v>6</v>
      </c>
      <c r="C154" s="79" t="s">
        <v>65</v>
      </c>
      <c r="D154" s="74">
        <f t="shared" si="13"/>
        <v>1.5</v>
      </c>
      <c r="E154" s="91">
        <v>0.54459999999999997</v>
      </c>
      <c r="F154" s="92">
        <v>4.0099999999999999E-4</v>
      </c>
      <c r="G154" s="88">
        <f t="shared" si="16"/>
        <v>0.54500099999999996</v>
      </c>
      <c r="H154" s="77">
        <v>31.87</v>
      </c>
      <c r="I154" s="79" t="s">
        <v>66</v>
      </c>
      <c r="J154" s="76">
        <f t="shared" si="12"/>
        <v>31.87</v>
      </c>
      <c r="K154" s="77">
        <v>1.25</v>
      </c>
      <c r="L154" s="79" t="s">
        <v>66</v>
      </c>
      <c r="M154" s="74">
        <f t="shared" si="17"/>
        <v>1.25</v>
      </c>
      <c r="N154" s="77">
        <v>9960</v>
      </c>
      <c r="O154" s="79" t="s">
        <v>64</v>
      </c>
      <c r="P154" s="74">
        <f t="shared" si="15"/>
        <v>0.99600000000000011</v>
      </c>
    </row>
    <row r="155" spans="2:16">
      <c r="B155" s="89">
        <v>6.5</v>
      </c>
      <c r="C155" s="79" t="s">
        <v>65</v>
      </c>
      <c r="D155" s="74">
        <f t="shared" si="13"/>
        <v>1.625</v>
      </c>
      <c r="E155" s="91">
        <v>0.51819999999999999</v>
      </c>
      <c r="F155" s="92">
        <v>3.7399999999999998E-4</v>
      </c>
      <c r="G155" s="88">
        <f t="shared" si="16"/>
        <v>0.51857399999999998</v>
      </c>
      <c r="H155" s="77">
        <v>35.92</v>
      </c>
      <c r="I155" s="79" t="s">
        <v>66</v>
      </c>
      <c r="J155" s="76">
        <f t="shared" si="12"/>
        <v>35.92</v>
      </c>
      <c r="K155" s="77">
        <v>1.39</v>
      </c>
      <c r="L155" s="79" t="s">
        <v>66</v>
      </c>
      <c r="M155" s="74">
        <f t="shared" si="17"/>
        <v>1.39</v>
      </c>
      <c r="N155" s="77">
        <v>1.0900000000000001</v>
      </c>
      <c r="O155" s="78" t="s">
        <v>66</v>
      </c>
      <c r="P155" s="74">
        <f t="shared" ref="P155:P166" si="18">N155</f>
        <v>1.0900000000000001</v>
      </c>
    </row>
    <row r="156" spans="2:16">
      <c r="B156" s="89">
        <v>7</v>
      </c>
      <c r="C156" s="79" t="s">
        <v>65</v>
      </c>
      <c r="D156" s="74">
        <f t="shared" si="13"/>
        <v>1.75</v>
      </c>
      <c r="E156" s="91">
        <v>0.49469999999999997</v>
      </c>
      <c r="F156" s="92">
        <v>3.5060000000000001E-4</v>
      </c>
      <c r="G156" s="88">
        <f t="shared" si="16"/>
        <v>0.49505059999999995</v>
      </c>
      <c r="H156" s="77">
        <v>40.159999999999997</v>
      </c>
      <c r="I156" s="79" t="s">
        <v>66</v>
      </c>
      <c r="J156" s="76">
        <f t="shared" si="12"/>
        <v>40.159999999999997</v>
      </c>
      <c r="K156" s="77">
        <v>1.53</v>
      </c>
      <c r="L156" s="79" t="s">
        <v>66</v>
      </c>
      <c r="M156" s="74">
        <f t="shared" si="17"/>
        <v>1.53</v>
      </c>
      <c r="N156" s="77">
        <v>1.2</v>
      </c>
      <c r="O156" s="79" t="s">
        <v>66</v>
      </c>
      <c r="P156" s="74">
        <f t="shared" si="18"/>
        <v>1.2</v>
      </c>
    </row>
    <row r="157" spans="2:16">
      <c r="B157" s="89">
        <v>8</v>
      </c>
      <c r="C157" s="79" t="s">
        <v>65</v>
      </c>
      <c r="D157" s="74">
        <f t="shared" si="13"/>
        <v>2</v>
      </c>
      <c r="E157" s="91">
        <v>0.45450000000000002</v>
      </c>
      <c r="F157" s="92">
        <v>3.121E-4</v>
      </c>
      <c r="G157" s="88">
        <f t="shared" si="16"/>
        <v>0.4548121</v>
      </c>
      <c r="H157" s="77">
        <v>49.23</v>
      </c>
      <c r="I157" s="79" t="s">
        <v>66</v>
      </c>
      <c r="J157" s="76">
        <f t="shared" si="12"/>
        <v>49.23</v>
      </c>
      <c r="K157" s="77">
        <v>2.02</v>
      </c>
      <c r="L157" s="79" t="s">
        <v>66</v>
      </c>
      <c r="M157" s="74">
        <f t="shared" si="17"/>
        <v>2.02</v>
      </c>
      <c r="N157" s="77">
        <v>1.42</v>
      </c>
      <c r="O157" s="79" t="s">
        <v>66</v>
      </c>
      <c r="P157" s="74">
        <f t="shared" si="18"/>
        <v>1.42</v>
      </c>
    </row>
    <row r="158" spans="2:16">
      <c r="B158" s="89">
        <v>9</v>
      </c>
      <c r="C158" s="79" t="s">
        <v>65</v>
      </c>
      <c r="D158" s="74">
        <f t="shared" si="13"/>
        <v>2.25</v>
      </c>
      <c r="E158" s="91">
        <v>0.42020000000000002</v>
      </c>
      <c r="F158" s="92">
        <v>2.8150000000000001E-4</v>
      </c>
      <c r="G158" s="88">
        <f t="shared" si="16"/>
        <v>0.42048150000000001</v>
      </c>
      <c r="H158" s="77">
        <v>59.07</v>
      </c>
      <c r="I158" s="79" t="s">
        <v>66</v>
      </c>
      <c r="J158" s="76">
        <f t="shared" si="12"/>
        <v>59.07</v>
      </c>
      <c r="K158" s="77">
        <v>2.48</v>
      </c>
      <c r="L158" s="79" t="s">
        <v>66</v>
      </c>
      <c r="M158" s="74">
        <f t="shared" si="17"/>
        <v>2.48</v>
      </c>
      <c r="N158" s="77">
        <v>1.65</v>
      </c>
      <c r="O158" s="79" t="s">
        <v>66</v>
      </c>
      <c r="P158" s="74">
        <f t="shared" si="18"/>
        <v>1.65</v>
      </c>
    </row>
    <row r="159" spans="2:16">
      <c r="B159" s="89">
        <v>10</v>
      </c>
      <c r="C159" s="79" t="s">
        <v>65</v>
      </c>
      <c r="D159" s="74">
        <f t="shared" si="13"/>
        <v>2.5</v>
      </c>
      <c r="E159" s="91">
        <v>0.38829999999999998</v>
      </c>
      <c r="F159" s="92">
        <v>2.5670000000000001E-4</v>
      </c>
      <c r="G159" s="88">
        <f t="shared" si="16"/>
        <v>0.38855669999999998</v>
      </c>
      <c r="H159" s="77">
        <v>69.72</v>
      </c>
      <c r="I159" s="79" t="s">
        <v>66</v>
      </c>
      <c r="J159" s="76">
        <f t="shared" si="12"/>
        <v>69.72</v>
      </c>
      <c r="K159" s="77">
        <v>2.94</v>
      </c>
      <c r="L159" s="79" t="s">
        <v>66</v>
      </c>
      <c r="M159" s="74">
        <f t="shared" si="17"/>
        <v>2.94</v>
      </c>
      <c r="N159" s="77">
        <v>1.9</v>
      </c>
      <c r="O159" s="79" t="s">
        <v>66</v>
      </c>
      <c r="P159" s="74">
        <f t="shared" si="18"/>
        <v>1.9</v>
      </c>
    </row>
    <row r="160" spans="2:16">
      <c r="B160" s="89">
        <v>11</v>
      </c>
      <c r="C160" s="79" t="s">
        <v>65</v>
      </c>
      <c r="D160" s="74">
        <f t="shared" si="13"/>
        <v>2.75</v>
      </c>
      <c r="E160" s="91">
        <v>0.36309999999999998</v>
      </c>
      <c r="F160" s="92">
        <v>2.3609999999999999E-4</v>
      </c>
      <c r="G160" s="88">
        <f t="shared" si="16"/>
        <v>0.3633361</v>
      </c>
      <c r="H160" s="77">
        <v>81.180000000000007</v>
      </c>
      <c r="I160" s="79" t="s">
        <v>66</v>
      </c>
      <c r="J160" s="76">
        <f t="shared" si="12"/>
        <v>81.180000000000007</v>
      </c>
      <c r="K160" s="77">
        <v>3.39</v>
      </c>
      <c r="L160" s="79" t="s">
        <v>66</v>
      </c>
      <c r="M160" s="74">
        <f t="shared" ref="M160:M177" si="19">K160</f>
        <v>3.39</v>
      </c>
      <c r="N160" s="77">
        <v>2.17</v>
      </c>
      <c r="O160" s="79" t="s">
        <v>66</v>
      </c>
      <c r="P160" s="74">
        <f t="shared" si="18"/>
        <v>2.17</v>
      </c>
    </row>
    <row r="161" spans="2:16">
      <c r="B161" s="89">
        <v>12</v>
      </c>
      <c r="C161" s="79" t="s">
        <v>65</v>
      </c>
      <c r="D161" s="74">
        <f t="shared" si="13"/>
        <v>3</v>
      </c>
      <c r="E161" s="91">
        <v>0.34129999999999999</v>
      </c>
      <c r="F161" s="92">
        <v>2.187E-4</v>
      </c>
      <c r="G161" s="88">
        <f t="shared" si="16"/>
        <v>0.34151870000000001</v>
      </c>
      <c r="H161" s="77">
        <v>93.4</v>
      </c>
      <c r="I161" s="79" t="s">
        <v>66</v>
      </c>
      <c r="J161" s="76">
        <f t="shared" si="12"/>
        <v>93.4</v>
      </c>
      <c r="K161" s="77">
        <v>3.83</v>
      </c>
      <c r="L161" s="79" t="s">
        <v>66</v>
      </c>
      <c r="M161" s="76">
        <f t="shared" si="19"/>
        <v>3.83</v>
      </c>
      <c r="N161" s="77">
        <v>2.46</v>
      </c>
      <c r="O161" s="79" t="s">
        <v>66</v>
      </c>
      <c r="P161" s="74">
        <f t="shared" si="18"/>
        <v>2.46</v>
      </c>
    </row>
    <row r="162" spans="2:16">
      <c r="B162" s="89">
        <v>13</v>
      </c>
      <c r="C162" s="79" t="s">
        <v>65</v>
      </c>
      <c r="D162" s="74">
        <f t="shared" si="13"/>
        <v>3.25</v>
      </c>
      <c r="E162" s="91">
        <v>0.32229999999999998</v>
      </c>
      <c r="F162" s="92">
        <v>2.0379999999999999E-4</v>
      </c>
      <c r="G162" s="88">
        <f t="shared" si="16"/>
        <v>0.32250379999999995</v>
      </c>
      <c r="H162" s="77">
        <v>106.37</v>
      </c>
      <c r="I162" s="79" t="s">
        <v>66</v>
      </c>
      <c r="J162" s="76">
        <f t="shared" si="12"/>
        <v>106.37</v>
      </c>
      <c r="K162" s="77">
        <v>4.29</v>
      </c>
      <c r="L162" s="79" t="s">
        <v>66</v>
      </c>
      <c r="M162" s="76">
        <f t="shared" si="19"/>
        <v>4.29</v>
      </c>
      <c r="N162" s="77">
        <v>2.76</v>
      </c>
      <c r="O162" s="79" t="s">
        <v>66</v>
      </c>
      <c r="P162" s="74">
        <f t="shared" si="18"/>
        <v>2.76</v>
      </c>
    </row>
    <row r="163" spans="2:16">
      <c r="B163" s="89">
        <v>14</v>
      </c>
      <c r="C163" s="79" t="s">
        <v>65</v>
      </c>
      <c r="D163" s="74">
        <f t="shared" si="13"/>
        <v>3.5</v>
      </c>
      <c r="E163" s="91">
        <v>0.30549999999999999</v>
      </c>
      <c r="F163" s="92">
        <v>1.9090000000000001E-4</v>
      </c>
      <c r="G163" s="88">
        <f t="shared" si="16"/>
        <v>0.30569089999999999</v>
      </c>
      <c r="H163" s="77">
        <v>120.07</v>
      </c>
      <c r="I163" s="79" t="s">
        <v>66</v>
      </c>
      <c r="J163" s="76">
        <f t="shared" si="12"/>
        <v>120.07</v>
      </c>
      <c r="K163" s="77">
        <v>4.74</v>
      </c>
      <c r="L163" s="79" t="s">
        <v>66</v>
      </c>
      <c r="M163" s="76">
        <f t="shared" si="19"/>
        <v>4.74</v>
      </c>
      <c r="N163" s="77">
        <v>3.08</v>
      </c>
      <c r="O163" s="79" t="s">
        <v>66</v>
      </c>
      <c r="P163" s="74">
        <f t="shared" si="18"/>
        <v>3.08</v>
      </c>
    </row>
    <row r="164" spans="2:16">
      <c r="B164" s="89">
        <v>15</v>
      </c>
      <c r="C164" s="79" t="s">
        <v>65</v>
      </c>
      <c r="D164" s="74">
        <f t="shared" si="13"/>
        <v>3.75</v>
      </c>
      <c r="E164" s="91">
        <v>0.29060000000000002</v>
      </c>
      <c r="F164" s="92">
        <v>1.796E-4</v>
      </c>
      <c r="G164" s="88">
        <f t="shared" si="16"/>
        <v>0.29077960000000003</v>
      </c>
      <c r="H164" s="77">
        <v>134.51</v>
      </c>
      <c r="I164" s="79" t="s">
        <v>66</v>
      </c>
      <c r="J164" s="76">
        <f t="shared" si="12"/>
        <v>134.51</v>
      </c>
      <c r="K164" s="77">
        <v>5.2</v>
      </c>
      <c r="L164" s="79" t="s">
        <v>66</v>
      </c>
      <c r="M164" s="76">
        <f t="shared" si="19"/>
        <v>5.2</v>
      </c>
      <c r="N164" s="77">
        <v>3.41</v>
      </c>
      <c r="O164" s="79" t="s">
        <v>66</v>
      </c>
      <c r="P164" s="74">
        <f t="shared" si="18"/>
        <v>3.41</v>
      </c>
    </row>
    <row r="165" spans="2:16">
      <c r="B165" s="89">
        <v>16</v>
      </c>
      <c r="C165" s="79" t="s">
        <v>65</v>
      </c>
      <c r="D165" s="74">
        <f t="shared" si="13"/>
        <v>4</v>
      </c>
      <c r="E165" s="91">
        <v>0.27729999999999999</v>
      </c>
      <c r="F165" s="92">
        <v>1.697E-4</v>
      </c>
      <c r="G165" s="88">
        <f t="shared" si="16"/>
        <v>0.27746969999999999</v>
      </c>
      <c r="H165" s="77">
        <v>149.66</v>
      </c>
      <c r="I165" s="79" t="s">
        <v>66</v>
      </c>
      <c r="J165" s="76">
        <f t="shared" si="12"/>
        <v>149.66</v>
      </c>
      <c r="K165" s="77">
        <v>5.67</v>
      </c>
      <c r="L165" s="79" t="s">
        <v>66</v>
      </c>
      <c r="M165" s="76">
        <f t="shared" si="19"/>
        <v>5.67</v>
      </c>
      <c r="N165" s="77">
        <v>3.76</v>
      </c>
      <c r="O165" s="79" t="s">
        <v>66</v>
      </c>
      <c r="P165" s="74">
        <f t="shared" si="18"/>
        <v>3.76</v>
      </c>
    </row>
    <row r="166" spans="2:16">
      <c r="B166" s="89">
        <v>17</v>
      </c>
      <c r="C166" s="79" t="s">
        <v>65</v>
      </c>
      <c r="D166" s="74">
        <f t="shared" si="13"/>
        <v>4.25</v>
      </c>
      <c r="E166" s="91">
        <v>0.26529999999999998</v>
      </c>
      <c r="F166" s="92">
        <v>1.6080000000000001E-4</v>
      </c>
      <c r="G166" s="88">
        <f t="shared" si="16"/>
        <v>0.2654608</v>
      </c>
      <c r="H166" s="77">
        <v>165.52</v>
      </c>
      <c r="I166" s="79" t="s">
        <v>66</v>
      </c>
      <c r="J166" s="76">
        <f t="shared" si="12"/>
        <v>165.52</v>
      </c>
      <c r="K166" s="77">
        <v>6.14</v>
      </c>
      <c r="L166" s="79" t="s">
        <v>66</v>
      </c>
      <c r="M166" s="76">
        <f t="shared" si="19"/>
        <v>6.14</v>
      </c>
      <c r="N166" s="77">
        <v>4.12</v>
      </c>
      <c r="O166" s="79" t="s">
        <v>66</v>
      </c>
      <c r="P166" s="74">
        <f t="shared" si="18"/>
        <v>4.12</v>
      </c>
    </row>
    <row r="167" spans="2:16">
      <c r="B167" s="89">
        <v>18</v>
      </c>
      <c r="C167" s="79" t="s">
        <v>65</v>
      </c>
      <c r="D167" s="74">
        <f t="shared" si="13"/>
        <v>4.5</v>
      </c>
      <c r="E167" s="91">
        <v>0.25440000000000002</v>
      </c>
      <c r="F167" s="92">
        <v>1.529E-4</v>
      </c>
      <c r="G167" s="88">
        <f t="shared" si="16"/>
        <v>0.25455290000000003</v>
      </c>
      <c r="H167" s="77">
        <v>182.08</v>
      </c>
      <c r="I167" s="79" t="s">
        <v>66</v>
      </c>
      <c r="J167" s="76">
        <f t="shared" si="12"/>
        <v>182.08</v>
      </c>
      <c r="K167" s="77">
        <v>6.62</v>
      </c>
      <c r="L167" s="79" t="s">
        <v>66</v>
      </c>
      <c r="M167" s="76">
        <f t="shared" si="19"/>
        <v>6.62</v>
      </c>
      <c r="N167" s="77">
        <v>4.49</v>
      </c>
      <c r="O167" s="79" t="s">
        <v>66</v>
      </c>
      <c r="P167" s="74">
        <f t="shared" ref="P167:P171" si="20">N167</f>
        <v>4.49</v>
      </c>
    </row>
    <row r="168" spans="2:16">
      <c r="B168" s="89">
        <v>20</v>
      </c>
      <c r="C168" s="79" t="s">
        <v>65</v>
      </c>
      <c r="D168" s="74">
        <f t="shared" si="13"/>
        <v>5</v>
      </c>
      <c r="E168" s="91">
        <v>0.23530000000000001</v>
      </c>
      <c r="F168" s="92">
        <v>1.393E-4</v>
      </c>
      <c r="G168" s="88">
        <f t="shared" si="16"/>
        <v>0.23543930000000002</v>
      </c>
      <c r="H168" s="77">
        <v>217.26</v>
      </c>
      <c r="I168" s="79" t="s">
        <v>66</v>
      </c>
      <c r="J168" s="76">
        <f t="shared" si="12"/>
        <v>217.26</v>
      </c>
      <c r="K168" s="77">
        <v>8.3699999999999992</v>
      </c>
      <c r="L168" s="79" t="s">
        <v>66</v>
      </c>
      <c r="M168" s="76">
        <f t="shared" si="19"/>
        <v>8.3699999999999992</v>
      </c>
      <c r="N168" s="77">
        <v>5.29</v>
      </c>
      <c r="O168" s="79" t="s">
        <v>66</v>
      </c>
      <c r="P168" s="74">
        <f t="shared" si="20"/>
        <v>5.29</v>
      </c>
    </row>
    <row r="169" spans="2:16">
      <c r="B169" s="89">
        <v>22.5</v>
      </c>
      <c r="C169" s="79" t="s">
        <v>65</v>
      </c>
      <c r="D169" s="74">
        <f t="shared" si="13"/>
        <v>5.625</v>
      </c>
      <c r="E169" s="91">
        <v>0.2155</v>
      </c>
      <c r="F169" s="92">
        <v>1.2540000000000001E-4</v>
      </c>
      <c r="G169" s="88">
        <f t="shared" si="16"/>
        <v>0.21562539999999999</v>
      </c>
      <c r="H169" s="77">
        <v>265.02999999999997</v>
      </c>
      <c r="I169" s="79" t="s">
        <v>66</v>
      </c>
      <c r="J169" s="76">
        <f t="shared" si="12"/>
        <v>265.02999999999997</v>
      </c>
      <c r="K169" s="77">
        <v>10.86</v>
      </c>
      <c r="L169" s="79" t="s">
        <v>66</v>
      </c>
      <c r="M169" s="76">
        <f t="shared" si="19"/>
        <v>10.86</v>
      </c>
      <c r="N169" s="77">
        <v>6.36</v>
      </c>
      <c r="O169" s="79" t="s">
        <v>66</v>
      </c>
      <c r="P169" s="74">
        <f t="shared" si="20"/>
        <v>6.36</v>
      </c>
    </row>
    <row r="170" spans="2:16">
      <c r="B170" s="89">
        <v>25</v>
      </c>
      <c r="C170" s="79" t="s">
        <v>65</v>
      </c>
      <c r="D170" s="74">
        <f t="shared" si="13"/>
        <v>6.25</v>
      </c>
      <c r="E170" s="91">
        <v>0.1991</v>
      </c>
      <c r="F170" s="92">
        <v>1.142E-4</v>
      </c>
      <c r="G170" s="88">
        <f t="shared" si="16"/>
        <v>0.19921420000000001</v>
      </c>
      <c r="H170" s="77">
        <v>316.95</v>
      </c>
      <c r="I170" s="79" t="s">
        <v>66</v>
      </c>
      <c r="J170" s="76">
        <f t="shared" si="12"/>
        <v>316.95</v>
      </c>
      <c r="K170" s="77">
        <v>13.22</v>
      </c>
      <c r="L170" s="79" t="s">
        <v>66</v>
      </c>
      <c r="M170" s="76">
        <f t="shared" si="19"/>
        <v>13.22</v>
      </c>
      <c r="N170" s="77">
        <v>7.52</v>
      </c>
      <c r="O170" s="79" t="s">
        <v>66</v>
      </c>
      <c r="P170" s="74">
        <f t="shared" si="20"/>
        <v>7.52</v>
      </c>
    </row>
    <row r="171" spans="2:16">
      <c r="B171" s="89">
        <v>27.5</v>
      </c>
      <c r="C171" s="79" t="s">
        <v>65</v>
      </c>
      <c r="D171" s="74">
        <f t="shared" si="13"/>
        <v>6.875</v>
      </c>
      <c r="E171" s="91">
        <v>0.18529999999999999</v>
      </c>
      <c r="F171" s="92">
        <v>1.049E-4</v>
      </c>
      <c r="G171" s="88">
        <f t="shared" si="16"/>
        <v>0.18540489999999998</v>
      </c>
      <c r="H171" s="77">
        <v>372.94</v>
      </c>
      <c r="I171" s="79" t="s">
        <v>66</v>
      </c>
      <c r="J171" s="76">
        <f t="shared" si="12"/>
        <v>372.94</v>
      </c>
      <c r="K171" s="77">
        <v>15.52</v>
      </c>
      <c r="L171" s="79" t="s">
        <v>66</v>
      </c>
      <c r="M171" s="76">
        <f t="shared" si="19"/>
        <v>15.52</v>
      </c>
      <c r="N171" s="77">
        <v>8.75</v>
      </c>
      <c r="O171" s="79" t="s">
        <v>66</v>
      </c>
      <c r="P171" s="74">
        <f t="shared" si="20"/>
        <v>8.75</v>
      </c>
    </row>
    <row r="172" spans="2:16">
      <c r="B172" s="89">
        <v>30</v>
      </c>
      <c r="C172" s="79" t="s">
        <v>65</v>
      </c>
      <c r="D172" s="74">
        <f t="shared" si="13"/>
        <v>7.5</v>
      </c>
      <c r="E172" s="91">
        <v>0.17349999999999999</v>
      </c>
      <c r="F172" s="92">
        <v>9.7079999999999999E-5</v>
      </c>
      <c r="G172" s="88">
        <f t="shared" si="16"/>
        <v>0.17359707999999999</v>
      </c>
      <c r="H172" s="77">
        <v>432.94</v>
      </c>
      <c r="I172" s="79" t="s">
        <v>66</v>
      </c>
      <c r="J172" s="76">
        <f t="shared" si="12"/>
        <v>432.94</v>
      </c>
      <c r="K172" s="77">
        <v>17.82</v>
      </c>
      <c r="L172" s="79" t="s">
        <v>66</v>
      </c>
      <c r="M172" s="76">
        <f t="shared" si="19"/>
        <v>17.82</v>
      </c>
      <c r="N172" s="77">
        <v>10.07</v>
      </c>
      <c r="O172" s="79" t="s">
        <v>66</v>
      </c>
      <c r="P172" s="76">
        <f t="shared" ref="P172:P189" si="21">N172</f>
        <v>10.07</v>
      </c>
    </row>
    <row r="173" spans="2:16">
      <c r="B173" s="89">
        <v>32.5</v>
      </c>
      <c r="C173" s="79" t="s">
        <v>65</v>
      </c>
      <c r="D173" s="74">
        <f t="shared" si="13"/>
        <v>8.125</v>
      </c>
      <c r="E173" s="91">
        <v>0.16320000000000001</v>
      </c>
      <c r="F173" s="92">
        <v>9.0389999999999993E-5</v>
      </c>
      <c r="G173" s="88">
        <f t="shared" si="16"/>
        <v>0.16329039000000001</v>
      </c>
      <c r="H173" s="77">
        <v>496.86</v>
      </c>
      <c r="I173" s="79" t="s">
        <v>66</v>
      </c>
      <c r="J173" s="76">
        <f t="shared" si="12"/>
        <v>496.86</v>
      </c>
      <c r="K173" s="77">
        <v>20.11</v>
      </c>
      <c r="L173" s="79" t="s">
        <v>66</v>
      </c>
      <c r="M173" s="76">
        <f t="shared" si="19"/>
        <v>20.11</v>
      </c>
      <c r="N173" s="77">
        <v>11.47</v>
      </c>
      <c r="O173" s="79" t="s">
        <v>66</v>
      </c>
      <c r="P173" s="76">
        <f t="shared" si="21"/>
        <v>11.47</v>
      </c>
    </row>
    <row r="174" spans="2:16">
      <c r="B174" s="89">
        <v>35</v>
      </c>
      <c r="C174" s="79" t="s">
        <v>65</v>
      </c>
      <c r="D174" s="74">
        <f t="shared" si="13"/>
        <v>8.75</v>
      </c>
      <c r="E174" s="91">
        <v>0.1542</v>
      </c>
      <c r="F174" s="92">
        <v>8.4599999999999996E-5</v>
      </c>
      <c r="G174" s="88">
        <f t="shared" si="16"/>
        <v>0.15428459999999999</v>
      </c>
      <c r="H174" s="77">
        <v>564.66</v>
      </c>
      <c r="I174" s="79" t="s">
        <v>66</v>
      </c>
      <c r="J174" s="76">
        <f t="shared" si="12"/>
        <v>564.66</v>
      </c>
      <c r="K174" s="77">
        <v>22.42</v>
      </c>
      <c r="L174" s="79" t="s">
        <v>66</v>
      </c>
      <c r="M174" s="76">
        <f t="shared" si="19"/>
        <v>22.42</v>
      </c>
      <c r="N174" s="77">
        <v>12.94</v>
      </c>
      <c r="O174" s="79" t="s">
        <v>66</v>
      </c>
      <c r="P174" s="76">
        <f t="shared" si="21"/>
        <v>12.94</v>
      </c>
    </row>
    <row r="175" spans="2:16">
      <c r="B175" s="89">
        <v>37.5</v>
      </c>
      <c r="C175" s="79" t="s">
        <v>65</v>
      </c>
      <c r="D175" s="74">
        <f t="shared" ref="D175:D210" si="22">B175/$C$5</f>
        <v>9.375</v>
      </c>
      <c r="E175" s="91">
        <v>0.14630000000000001</v>
      </c>
      <c r="F175" s="92">
        <v>7.9540000000000001E-5</v>
      </c>
      <c r="G175" s="88">
        <f t="shared" si="16"/>
        <v>0.14637954</v>
      </c>
      <c r="H175" s="77">
        <v>636.28</v>
      </c>
      <c r="I175" s="79" t="s">
        <v>66</v>
      </c>
      <c r="J175" s="76">
        <f t="shared" si="12"/>
        <v>636.28</v>
      </c>
      <c r="K175" s="77">
        <v>24.75</v>
      </c>
      <c r="L175" s="79" t="s">
        <v>66</v>
      </c>
      <c r="M175" s="76">
        <f t="shared" si="19"/>
        <v>24.75</v>
      </c>
      <c r="N175" s="77">
        <v>14.49</v>
      </c>
      <c r="O175" s="79" t="s">
        <v>66</v>
      </c>
      <c r="P175" s="76">
        <f t="shared" si="21"/>
        <v>14.49</v>
      </c>
    </row>
    <row r="176" spans="2:16">
      <c r="B176" s="89">
        <v>40</v>
      </c>
      <c r="C176" s="79" t="s">
        <v>65</v>
      </c>
      <c r="D176" s="74">
        <f t="shared" si="22"/>
        <v>10</v>
      </c>
      <c r="E176" s="91">
        <v>0.13919999999999999</v>
      </c>
      <c r="F176" s="92">
        <v>7.5069999999999998E-5</v>
      </c>
      <c r="G176" s="88">
        <f t="shared" si="16"/>
        <v>0.13927507</v>
      </c>
      <c r="H176" s="77">
        <v>711.68</v>
      </c>
      <c r="I176" s="79" t="s">
        <v>66</v>
      </c>
      <c r="J176" s="76">
        <f t="shared" si="12"/>
        <v>711.68</v>
      </c>
      <c r="K176" s="77">
        <v>27.11</v>
      </c>
      <c r="L176" s="79" t="s">
        <v>66</v>
      </c>
      <c r="M176" s="76">
        <f t="shared" si="19"/>
        <v>27.11</v>
      </c>
      <c r="N176" s="77">
        <v>16.11</v>
      </c>
      <c r="O176" s="79" t="s">
        <v>66</v>
      </c>
      <c r="P176" s="76">
        <f t="shared" si="21"/>
        <v>16.11</v>
      </c>
    </row>
    <row r="177" spans="1:16">
      <c r="A177" s="4"/>
      <c r="B177" s="89">
        <v>45</v>
      </c>
      <c r="C177" s="79" t="s">
        <v>65</v>
      </c>
      <c r="D177" s="74">
        <f t="shared" si="22"/>
        <v>11.25</v>
      </c>
      <c r="E177" s="91">
        <v>0.12709999999999999</v>
      </c>
      <c r="F177" s="92">
        <v>6.7550000000000002E-5</v>
      </c>
      <c r="G177" s="88">
        <f t="shared" si="16"/>
        <v>0.12716754999999999</v>
      </c>
      <c r="H177" s="77">
        <v>873.49</v>
      </c>
      <c r="I177" s="79" t="s">
        <v>66</v>
      </c>
      <c r="J177" s="76">
        <f t="shared" si="12"/>
        <v>873.49</v>
      </c>
      <c r="K177" s="77">
        <v>35.770000000000003</v>
      </c>
      <c r="L177" s="79" t="s">
        <v>66</v>
      </c>
      <c r="M177" s="76">
        <f t="shared" si="19"/>
        <v>35.770000000000003</v>
      </c>
      <c r="N177" s="77">
        <v>19.579999999999998</v>
      </c>
      <c r="O177" s="79" t="s">
        <v>66</v>
      </c>
      <c r="P177" s="76">
        <f t="shared" si="21"/>
        <v>19.579999999999998</v>
      </c>
    </row>
    <row r="178" spans="1:16">
      <c r="B178" s="77">
        <v>50</v>
      </c>
      <c r="C178" s="79" t="s">
        <v>65</v>
      </c>
      <c r="D178" s="74">
        <f t="shared" si="22"/>
        <v>12.5</v>
      </c>
      <c r="E178" s="91">
        <v>0.1171</v>
      </c>
      <c r="F178" s="92">
        <v>6.1459999999999998E-5</v>
      </c>
      <c r="G178" s="88">
        <f t="shared" si="16"/>
        <v>0.11716146</v>
      </c>
      <c r="H178" s="77">
        <v>1.05</v>
      </c>
      <c r="I178" s="78" t="s">
        <v>12</v>
      </c>
      <c r="J178" s="76">
        <f t="shared" ref="J178:J185" si="23">H178*1000</f>
        <v>1050</v>
      </c>
      <c r="K178" s="77">
        <v>43.92</v>
      </c>
      <c r="L178" s="79" t="s">
        <v>66</v>
      </c>
      <c r="M178" s="76">
        <f t="shared" ref="M178:M197" si="24">K178</f>
        <v>43.92</v>
      </c>
      <c r="N178" s="77">
        <v>23.34</v>
      </c>
      <c r="O178" s="79" t="s">
        <v>66</v>
      </c>
      <c r="P178" s="76">
        <f t="shared" si="21"/>
        <v>23.34</v>
      </c>
    </row>
    <row r="179" spans="1:16">
      <c r="B179" s="89">
        <v>55</v>
      </c>
      <c r="C179" s="90" t="s">
        <v>65</v>
      </c>
      <c r="D179" s="74">
        <f t="shared" si="22"/>
        <v>13.75</v>
      </c>
      <c r="E179" s="91">
        <v>0.1087</v>
      </c>
      <c r="F179" s="92">
        <v>5.6419999999999999E-5</v>
      </c>
      <c r="G179" s="88">
        <f t="shared" si="16"/>
        <v>0.10875642000000001</v>
      </c>
      <c r="H179" s="77">
        <v>1.24</v>
      </c>
      <c r="I179" s="79" t="s">
        <v>12</v>
      </c>
      <c r="J179" s="76">
        <f t="shared" si="23"/>
        <v>1240</v>
      </c>
      <c r="K179" s="77">
        <v>51.88</v>
      </c>
      <c r="L179" s="79" t="s">
        <v>66</v>
      </c>
      <c r="M179" s="76">
        <f t="shared" si="24"/>
        <v>51.88</v>
      </c>
      <c r="N179" s="77">
        <v>27.37</v>
      </c>
      <c r="O179" s="79" t="s">
        <v>66</v>
      </c>
      <c r="P179" s="76">
        <f t="shared" si="21"/>
        <v>27.37</v>
      </c>
    </row>
    <row r="180" spans="1:16">
      <c r="B180" s="89">
        <v>60</v>
      </c>
      <c r="C180" s="90" t="s">
        <v>65</v>
      </c>
      <c r="D180" s="74">
        <f t="shared" si="22"/>
        <v>15</v>
      </c>
      <c r="E180" s="91">
        <v>0.1016</v>
      </c>
      <c r="F180" s="92">
        <v>5.2169999999999997E-5</v>
      </c>
      <c r="G180" s="88">
        <f t="shared" si="16"/>
        <v>0.10165217</v>
      </c>
      <c r="H180" s="77">
        <v>1.45</v>
      </c>
      <c r="I180" s="79" t="s">
        <v>12</v>
      </c>
      <c r="J180" s="76">
        <f t="shared" si="23"/>
        <v>1450</v>
      </c>
      <c r="K180" s="77">
        <v>59.77</v>
      </c>
      <c r="L180" s="79" t="s">
        <v>66</v>
      </c>
      <c r="M180" s="76">
        <f t="shared" si="24"/>
        <v>59.77</v>
      </c>
      <c r="N180" s="77">
        <v>31.68</v>
      </c>
      <c r="O180" s="79" t="s">
        <v>66</v>
      </c>
      <c r="P180" s="76">
        <f t="shared" si="21"/>
        <v>31.68</v>
      </c>
    </row>
    <row r="181" spans="1:16">
      <c r="B181" s="89">
        <v>65</v>
      </c>
      <c r="C181" s="90" t="s">
        <v>65</v>
      </c>
      <c r="D181" s="74">
        <f t="shared" si="22"/>
        <v>16.25</v>
      </c>
      <c r="E181" s="91">
        <v>9.5390000000000003E-2</v>
      </c>
      <c r="F181" s="92">
        <v>4.8539999999999999E-5</v>
      </c>
      <c r="G181" s="88">
        <f t="shared" si="16"/>
        <v>9.5438540000000002E-2</v>
      </c>
      <c r="H181" s="77">
        <v>1.66</v>
      </c>
      <c r="I181" s="79" t="s">
        <v>12</v>
      </c>
      <c r="J181" s="76">
        <f t="shared" si="23"/>
        <v>1660</v>
      </c>
      <c r="K181" s="77">
        <v>67.67</v>
      </c>
      <c r="L181" s="79" t="s">
        <v>66</v>
      </c>
      <c r="M181" s="76">
        <f t="shared" si="24"/>
        <v>67.67</v>
      </c>
      <c r="N181" s="77">
        <v>36.26</v>
      </c>
      <c r="O181" s="79" t="s">
        <v>66</v>
      </c>
      <c r="P181" s="76">
        <f t="shared" si="21"/>
        <v>36.26</v>
      </c>
    </row>
    <row r="182" spans="1:16">
      <c r="B182" s="89">
        <v>70</v>
      </c>
      <c r="C182" s="90" t="s">
        <v>65</v>
      </c>
      <c r="D182" s="74">
        <f t="shared" si="22"/>
        <v>17.5</v>
      </c>
      <c r="E182" s="91">
        <v>0.09</v>
      </c>
      <c r="F182" s="92">
        <v>4.5410000000000001E-5</v>
      </c>
      <c r="G182" s="88">
        <f t="shared" si="16"/>
        <v>9.0045409999999992E-2</v>
      </c>
      <c r="H182" s="77">
        <v>1.9</v>
      </c>
      <c r="I182" s="79" t="s">
        <v>12</v>
      </c>
      <c r="J182" s="76">
        <f t="shared" si="23"/>
        <v>1900</v>
      </c>
      <c r="K182" s="77">
        <v>75.62</v>
      </c>
      <c r="L182" s="79" t="s">
        <v>66</v>
      </c>
      <c r="M182" s="76">
        <f t="shared" si="24"/>
        <v>75.62</v>
      </c>
      <c r="N182" s="77">
        <v>41.1</v>
      </c>
      <c r="O182" s="79" t="s">
        <v>66</v>
      </c>
      <c r="P182" s="76">
        <f t="shared" si="21"/>
        <v>41.1</v>
      </c>
    </row>
    <row r="183" spans="1:16">
      <c r="B183" s="89">
        <v>80</v>
      </c>
      <c r="C183" s="90" t="s">
        <v>65</v>
      </c>
      <c r="D183" s="74">
        <f t="shared" si="22"/>
        <v>20</v>
      </c>
      <c r="E183" s="91">
        <v>8.1030000000000005E-2</v>
      </c>
      <c r="F183" s="92">
        <v>4.0250000000000003E-5</v>
      </c>
      <c r="G183" s="88">
        <f t="shared" si="16"/>
        <v>8.107025000000001E-2</v>
      </c>
      <c r="H183" s="77">
        <v>2.4</v>
      </c>
      <c r="I183" s="79" t="s">
        <v>12</v>
      </c>
      <c r="J183" s="76">
        <f t="shared" si="23"/>
        <v>2400</v>
      </c>
      <c r="K183" s="77">
        <v>104.67</v>
      </c>
      <c r="L183" s="79" t="s">
        <v>66</v>
      </c>
      <c r="M183" s="76">
        <f t="shared" si="24"/>
        <v>104.67</v>
      </c>
      <c r="N183" s="77">
        <v>51.56</v>
      </c>
      <c r="O183" s="79" t="s">
        <v>66</v>
      </c>
      <c r="P183" s="76">
        <f t="shared" si="21"/>
        <v>51.56</v>
      </c>
    </row>
    <row r="184" spans="1:16">
      <c r="B184" s="89">
        <v>90</v>
      </c>
      <c r="C184" s="90" t="s">
        <v>65</v>
      </c>
      <c r="D184" s="74">
        <f t="shared" si="22"/>
        <v>22.5</v>
      </c>
      <c r="E184" s="91">
        <v>7.3849999999999999E-2</v>
      </c>
      <c r="F184" s="92">
        <v>3.6189999999999997E-5</v>
      </c>
      <c r="G184" s="88">
        <f t="shared" si="16"/>
        <v>7.3886190000000004E-2</v>
      </c>
      <c r="H184" s="77">
        <v>2.96</v>
      </c>
      <c r="I184" s="79" t="s">
        <v>12</v>
      </c>
      <c r="J184" s="76">
        <f t="shared" si="23"/>
        <v>2960</v>
      </c>
      <c r="K184" s="77">
        <v>131.74</v>
      </c>
      <c r="L184" s="79" t="s">
        <v>66</v>
      </c>
      <c r="M184" s="76">
        <f t="shared" si="24"/>
        <v>131.74</v>
      </c>
      <c r="N184" s="77">
        <v>63.01</v>
      </c>
      <c r="O184" s="79" t="s">
        <v>66</v>
      </c>
      <c r="P184" s="76">
        <f t="shared" si="21"/>
        <v>63.01</v>
      </c>
    </row>
    <row r="185" spans="1:16">
      <c r="B185" s="89">
        <v>100</v>
      </c>
      <c r="C185" s="90" t="s">
        <v>65</v>
      </c>
      <c r="D185" s="74">
        <f t="shared" si="22"/>
        <v>25</v>
      </c>
      <c r="E185" s="91">
        <v>6.7960000000000007E-2</v>
      </c>
      <c r="F185" s="92">
        <v>3.29E-5</v>
      </c>
      <c r="G185" s="88">
        <f t="shared" si="16"/>
        <v>6.7992900000000009E-2</v>
      </c>
      <c r="H185" s="77">
        <v>3.56</v>
      </c>
      <c r="I185" s="79" t="s">
        <v>12</v>
      </c>
      <c r="J185" s="76">
        <f t="shared" si="23"/>
        <v>3560</v>
      </c>
      <c r="K185" s="77">
        <v>158.13</v>
      </c>
      <c r="L185" s="79" t="s">
        <v>66</v>
      </c>
      <c r="M185" s="76">
        <f t="shared" si="24"/>
        <v>158.13</v>
      </c>
      <c r="N185" s="77">
        <v>75.44</v>
      </c>
      <c r="O185" s="79" t="s">
        <v>66</v>
      </c>
      <c r="P185" s="76">
        <f t="shared" si="21"/>
        <v>75.44</v>
      </c>
    </row>
    <row r="186" spans="1:16">
      <c r="B186" s="89">
        <v>110</v>
      </c>
      <c r="C186" s="90" t="s">
        <v>65</v>
      </c>
      <c r="D186" s="74">
        <f t="shared" si="22"/>
        <v>27.5</v>
      </c>
      <c r="E186" s="91">
        <v>6.3039999999999999E-2</v>
      </c>
      <c r="F186" s="92">
        <v>3.0179999999999999E-5</v>
      </c>
      <c r="G186" s="88">
        <f t="shared" si="16"/>
        <v>6.3070180000000003E-2</v>
      </c>
      <c r="H186" s="77">
        <v>4.22</v>
      </c>
      <c r="I186" s="79" t="s">
        <v>12</v>
      </c>
      <c r="J186" s="76">
        <f t="shared" ref="J186:J190" si="25">H186*1000</f>
        <v>4220</v>
      </c>
      <c r="K186" s="77">
        <v>184.37</v>
      </c>
      <c r="L186" s="79" t="s">
        <v>66</v>
      </c>
      <c r="M186" s="76">
        <f t="shared" si="24"/>
        <v>184.37</v>
      </c>
      <c r="N186" s="77">
        <v>88.81</v>
      </c>
      <c r="O186" s="79" t="s">
        <v>66</v>
      </c>
      <c r="P186" s="76">
        <f t="shared" si="21"/>
        <v>88.81</v>
      </c>
    </row>
    <row r="187" spans="1:16">
      <c r="B187" s="89">
        <v>120</v>
      </c>
      <c r="C187" s="90" t="s">
        <v>65</v>
      </c>
      <c r="D187" s="74">
        <f t="shared" si="22"/>
        <v>30</v>
      </c>
      <c r="E187" s="91">
        <v>5.8869999999999999E-2</v>
      </c>
      <c r="F187" s="92">
        <v>2.7900000000000001E-5</v>
      </c>
      <c r="G187" s="88">
        <f t="shared" si="16"/>
        <v>5.8897899999999996E-2</v>
      </c>
      <c r="H187" s="77">
        <v>4.93</v>
      </c>
      <c r="I187" s="79" t="s">
        <v>12</v>
      </c>
      <c r="J187" s="76">
        <f t="shared" si="25"/>
        <v>4930</v>
      </c>
      <c r="K187" s="77">
        <v>210.71</v>
      </c>
      <c r="L187" s="79" t="s">
        <v>66</v>
      </c>
      <c r="M187" s="76">
        <f t="shared" si="24"/>
        <v>210.71</v>
      </c>
      <c r="N187" s="77">
        <v>103.11</v>
      </c>
      <c r="O187" s="79" t="s">
        <v>66</v>
      </c>
      <c r="P187" s="76">
        <f t="shared" si="21"/>
        <v>103.11</v>
      </c>
    </row>
    <row r="188" spans="1:16">
      <c r="B188" s="89">
        <v>130</v>
      </c>
      <c r="C188" s="90" t="s">
        <v>65</v>
      </c>
      <c r="D188" s="74">
        <f t="shared" si="22"/>
        <v>32.5</v>
      </c>
      <c r="E188" s="91">
        <v>5.527E-2</v>
      </c>
      <c r="F188" s="92">
        <v>2.5939999999999999E-5</v>
      </c>
      <c r="G188" s="88">
        <f t="shared" si="16"/>
        <v>5.5295940000000002E-2</v>
      </c>
      <c r="H188" s="77">
        <v>5.68</v>
      </c>
      <c r="I188" s="79" t="s">
        <v>12</v>
      </c>
      <c r="J188" s="76">
        <f t="shared" si="25"/>
        <v>5680</v>
      </c>
      <c r="K188" s="77">
        <v>237.28</v>
      </c>
      <c r="L188" s="79" t="s">
        <v>66</v>
      </c>
      <c r="M188" s="76">
        <f t="shared" si="24"/>
        <v>237.28</v>
      </c>
      <c r="N188" s="77">
        <v>118.3</v>
      </c>
      <c r="O188" s="79" t="s">
        <v>66</v>
      </c>
      <c r="P188" s="76">
        <f t="shared" si="21"/>
        <v>118.3</v>
      </c>
    </row>
    <row r="189" spans="1:16">
      <c r="B189" s="89">
        <v>140</v>
      </c>
      <c r="C189" s="90" t="s">
        <v>65</v>
      </c>
      <c r="D189" s="74">
        <f t="shared" si="22"/>
        <v>35</v>
      </c>
      <c r="E189" s="91">
        <v>5.2139999999999999E-2</v>
      </c>
      <c r="F189" s="92">
        <v>2.4260000000000002E-5</v>
      </c>
      <c r="G189" s="88">
        <f t="shared" si="16"/>
        <v>5.2164259999999997E-2</v>
      </c>
      <c r="H189" s="77">
        <v>6.48</v>
      </c>
      <c r="I189" s="79" t="s">
        <v>12</v>
      </c>
      <c r="J189" s="76">
        <f t="shared" si="25"/>
        <v>6480</v>
      </c>
      <c r="K189" s="77">
        <v>264.14999999999998</v>
      </c>
      <c r="L189" s="79" t="s">
        <v>66</v>
      </c>
      <c r="M189" s="76">
        <f t="shared" si="24"/>
        <v>264.14999999999998</v>
      </c>
      <c r="N189" s="77">
        <v>134.37</v>
      </c>
      <c r="O189" s="79" t="s">
        <v>66</v>
      </c>
      <c r="P189" s="76">
        <f t="shared" si="21"/>
        <v>134.37</v>
      </c>
    </row>
    <row r="190" spans="1:16">
      <c r="B190" s="89">
        <v>150</v>
      </c>
      <c r="C190" s="90" t="s">
        <v>65</v>
      </c>
      <c r="D190" s="74">
        <f t="shared" si="22"/>
        <v>37.5</v>
      </c>
      <c r="E190" s="91">
        <v>4.9390000000000003E-2</v>
      </c>
      <c r="F190" s="92">
        <v>2.2779999999999999E-5</v>
      </c>
      <c r="G190" s="88">
        <f t="shared" si="16"/>
        <v>4.9412780000000003E-2</v>
      </c>
      <c r="H190" s="77">
        <v>7.33</v>
      </c>
      <c r="I190" s="79" t="s">
        <v>12</v>
      </c>
      <c r="J190" s="76">
        <f t="shared" si="25"/>
        <v>7330</v>
      </c>
      <c r="K190" s="77">
        <v>291.37</v>
      </c>
      <c r="L190" s="79" t="s">
        <v>66</v>
      </c>
      <c r="M190" s="76">
        <f t="shared" si="24"/>
        <v>291.37</v>
      </c>
      <c r="N190" s="77">
        <v>151.30000000000001</v>
      </c>
      <c r="O190" s="79" t="s">
        <v>66</v>
      </c>
      <c r="P190" s="76">
        <f t="shared" ref="P190:P203" si="26">N190</f>
        <v>151.30000000000001</v>
      </c>
    </row>
    <row r="191" spans="1:16">
      <c r="B191" s="89">
        <v>160</v>
      </c>
      <c r="C191" s="90" t="s">
        <v>65</v>
      </c>
      <c r="D191" s="74">
        <f t="shared" si="22"/>
        <v>40</v>
      </c>
      <c r="E191" s="91">
        <v>4.6949999999999999E-2</v>
      </c>
      <c r="F191" s="92">
        <v>2.1480000000000001E-5</v>
      </c>
      <c r="G191" s="88">
        <f t="shared" si="16"/>
        <v>4.6971479999999996E-2</v>
      </c>
      <c r="H191" s="77">
        <v>8.23</v>
      </c>
      <c r="I191" s="79" t="s">
        <v>12</v>
      </c>
      <c r="J191" s="80">
        <f t="shared" ref="J191:J194" si="27">H191*1000</f>
        <v>8230</v>
      </c>
      <c r="K191" s="77">
        <v>318.95999999999998</v>
      </c>
      <c r="L191" s="79" t="s">
        <v>66</v>
      </c>
      <c r="M191" s="76">
        <f t="shared" si="24"/>
        <v>318.95999999999998</v>
      </c>
      <c r="N191" s="77">
        <v>169.08</v>
      </c>
      <c r="O191" s="79" t="s">
        <v>66</v>
      </c>
      <c r="P191" s="76">
        <f t="shared" si="26"/>
        <v>169.08</v>
      </c>
    </row>
    <row r="192" spans="1:16">
      <c r="B192" s="89">
        <v>170</v>
      </c>
      <c r="C192" s="90" t="s">
        <v>65</v>
      </c>
      <c r="D192" s="74">
        <f t="shared" si="22"/>
        <v>42.5</v>
      </c>
      <c r="E192" s="91">
        <v>4.4769999999999997E-2</v>
      </c>
      <c r="F192" s="92">
        <v>2.033E-5</v>
      </c>
      <c r="G192" s="88">
        <f t="shared" si="16"/>
        <v>4.4790329999999996E-2</v>
      </c>
      <c r="H192" s="77">
        <v>9.17</v>
      </c>
      <c r="I192" s="79" t="s">
        <v>12</v>
      </c>
      <c r="J192" s="80">
        <f t="shared" si="27"/>
        <v>9170</v>
      </c>
      <c r="K192" s="77">
        <v>346.92</v>
      </c>
      <c r="L192" s="79" t="s">
        <v>66</v>
      </c>
      <c r="M192" s="76">
        <f t="shared" si="24"/>
        <v>346.92</v>
      </c>
      <c r="N192" s="77">
        <v>187.68</v>
      </c>
      <c r="O192" s="79" t="s">
        <v>66</v>
      </c>
      <c r="P192" s="76">
        <f t="shared" si="26"/>
        <v>187.68</v>
      </c>
    </row>
    <row r="193" spans="2:16">
      <c r="B193" s="89">
        <v>180</v>
      </c>
      <c r="C193" s="90" t="s">
        <v>65</v>
      </c>
      <c r="D193" s="74">
        <f t="shared" si="22"/>
        <v>45</v>
      </c>
      <c r="E193" s="91">
        <v>4.2819999999999997E-2</v>
      </c>
      <c r="F193" s="92">
        <v>1.9300000000000002E-5</v>
      </c>
      <c r="G193" s="88">
        <f t="shared" si="16"/>
        <v>4.2839299999999997E-2</v>
      </c>
      <c r="H193" s="77">
        <v>10.15</v>
      </c>
      <c r="I193" s="79" t="s">
        <v>12</v>
      </c>
      <c r="J193" s="80">
        <f t="shared" si="27"/>
        <v>10150</v>
      </c>
      <c r="K193" s="77">
        <v>375.26</v>
      </c>
      <c r="L193" s="79" t="s">
        <v>66</v>
      </c>
      <c r="M193" s="76">
        <f t="shared" si="24"/>
        <v>375.26</v>
      </c>
      <c r="N193" s="77">
        <v>207.08</v>
      </c>
      <c r="O193" s="79" t="s">
        <v>66</v>
      </c>
      <c r="P193" s="76">
        <f t="shared" si="26"/>
        <v>207.08</v>
      </c>
    </row>
    <row r="194" spans="2:16">
      <c r="B194" s="89">
        <v>200</v>
      </c>
      <c r="C194" s="90" t="s">
        <v>65</v>
      </c>
      <c r="D194" s="74">
        <f t="shared" si="22"/>
        <v>50</v>
      </c>
      <c r="E194" s="91">
        <v>3.9449999999999999E-2</v>
      </c>
      <c r="F194" s="92">
        <v>1.7540000000000001E-5</v>
      </c>
      <c r="G194" s="88">
        <f t="shared" si="16"/>
        <v>3.9467540000000002E-2</v>
      </c>
      <c r="H194" s="77">
        <v>12.24</v>
      </c>
      <c r="I194" s="79" t="s">
        <v>12</v>
      </c>
      <c r="J194" s="80">
        <f t="shared" si="27"/>
        <v>12240</v>
      </c>
      <c r="K194" s="77">
        <v>480.98</v>
      </c>
      <c r="L194" s="79" t="s">
        <v>66</v>
      </c>
      <c r="M194" s="76">
        <f t="shared" si="24"/>
        <v>480.98</v>
      </c>
      <c r="N194" s="77">
        <v>248.28</v>
      </c>
      <c r="O194" s="79" t="s">
        <v>66</v>
      </c>
      <c r="P194" s="76">
        <f t="shared" si="26"/>
        <v>248.28</v>
      </c>
    </row>
    <row r="195" spans="2:16">
      <c r="B195" s="89">
        <v>225</v>
      </c>
      <c r="C195" s="90" t="s">
        <v>65</v>
      </c>
      <c r="D195" s="74">
        <f t="shared" si="22"/>
        <v>56.25</v>
      </c>
      <c r="E195" s="91">
        <v>3.601E-2</v>
      </c>
      <c r="F195" s="92">
        <v>1.575E-5</v>
      </c>
      <c r="G195" s="88">
        <f t="shared" si="16"/>
        <v>3.6025750000000002E-2</v>
      </c>
      <c r="H195" s="77">
        <v>15.1</v>
      </c>
      <c r="I195" s="79" t="s">
        <v>12</v>
      </c>
      <c r="J195" s="80">
        <f t="shared" ref="J195:J222" si="28">H195*1000</f>
        <v>15100</v>
      </c>
      <c r="K195" s="77">
        <v>631.58000000000004</v>
      </c>
      <c r="L195" s="79" t="s">
        <v>66</v>
      </c>
      <c r="M195" s="76">
        <f t="shared" si="24"/>
        <v>631.58000000000004</v>
      </c>
      <c r="N195" s="77">
        <v>304.08</v>
      </c>
      <c r="O195" s="79" t="s">
        <v>66</v>
      </c>
      <c r="P195" s="76">
        <f t="shared" si="26"/>
        <v>304.08</v>
      </c>
    </row>
    <row r="196" spans="2:16">
      <c r="B196" s="89">
        <v>250</v>
      </c>
      <c r="C196" s="90" t="s">
        <v>65</v>
      </c>
      <c r="D196" s="74">
        <f t="shared" si="22"/>
        <v>62.5</v>
      </c>
      <c r="E196" s="91">
        <v>3.32E-2</v>
      </c>
      <c r="F196" s="92">
        <v>1.431E-5</v>
      </c>
      <c r="G196" s="88">
        <f t="shared" si="16"/>
        <v>3.3214309999999997E-2</v>
      </c>
      <c r="H196" s="77">
        <v>18.21</v>
      </c>
      <c r="I196" s="79" t="s">
        <v>12</v>
      </c>
      <c r="J196" s="80">
        <f t="shared" si="28"/>
        <v>18210</v>
      </c>
      <c r="K196" s="77">
        <v>773.56</v>
      </c>
      <c r="L196" s="79" t="s">
        <v>66</v>
      </c>
      <c r="M196" s="76">
        <f t="shared" si="24"/>
        <v>773.56</v>
      </c>
      <c r="N196" s="77">
        <v>364.47</v>
      </c>
      <c r="O196" s="79" t="s">
        <v>66</v>
      </c>
      <c r="P196" s="76">
        <f t="shared" si="26"/>
        <v>364.47</v>
      </c>
    </row>
    <row r="197" spans="2:16">
      <c r="B197" s="89">
        <v>275</v>
      </c>
      <c r="C197" s="90" t="s">
        <v>65</v>
      </c>
      <c r="D197" s="74">
        <f t="shared" si="22"/>
        <v>68.75</v>
      </c>
      <c r="E197" s="91">
        <v>3.0870000000000002E-2</v>
      </c>
      <c r="F197" s="92">
        <v>1.312E-5</v>
      </c>
      <c r="G197" s="88">
        <f t="shared" si="16"/>
        <v>3.088312E-2</v>
      </c>
      <c r="H197" s="77">
        <v>21.57</v>
      </c>
      <c r="I197" s="79" t="s">
        <v>12</v>
      </c>
      <c r="J197" s="80">
        <f t="shared" si="28"/>
        <v>21570</v>
      </c>
      <c r="K197" s="77">
        <v>911.92</v>
      </c>
      <c r="L197" s="79" t="s">
        <v>66</v>
      </c>
      <c r="M197" s="76">
        <f t="shared" si="24"/>
        <v>911.92</v>
      </c>
      <c r="N197" s="77">
        <v>429.25</v>
      </c>
      <c r="O197" s="79" t="s">
        <v>66</v>
      </c>
      <c r="P197" s="76">
        <f t="shared" si="26"/>
        <v>429.25</v>
      </c>
    </row>
    <row r="198" spans="2:16">
      <c r="B198" s="89">
        <v>300</v>
      </c>
      <c r="C198" s="90" t="s">
        <v>65</v>
      </c>
      <c r="D198" s="74">
        <f t="shared" si="22"/>
        <v>75</v>
      </c>
      <c r="E198" s="91">
        <v>2.8899999999999999E-2</v>
      </c>
      <c r="F198" s="92">
        <v>1.2109999999999999E-5</v>
      </c>
      <c r="G198" s="88">
        <f t="shared" si="16"/>
        <v>2.8912109999999998E-2</v>
      </c>
      <c r="H198" s="77">
        <v>25.18</v>
      </c>
      <c r="I198" s="79" t="s">
        <v>12</v>
      </c>
      <c r="J198" s="80">
        <f t="shared" si="28"/>
        <v>25180</v>
      </c>
      <c r="K198" s="77">
        <v>1.05</v>
      </c>
      <c r="L198" s="78" t="s">
        <v>12</v>
      </c>
      <c r="M198" s="76">
        <f t="shared" ref="M198:M207" si="29">K198*1000</f>
        <v>1050</v>
      </c>
      <c r="N198" s="77">
        <v>498.25</v>
      </c>
      <c r="O198" s="79" t="s">
        <v>66</v>
      </c>
      <c r="P198" s="76">
        <f t="shared" si="26"/>
        <v>498.25</v>
      </c>
    </row>
    <row r="199" spans="2:16">
      <c r="B199" s="89">
        <v>325</v>
      </c>
      <c r="C199" s="90" t="s">
        <v>65</v>
      </c>
      <c r="D199" s="74">
        <f t="shared" si="22"/>
        <v>81.25</v>
      </c>
      <c r="E199" s="91">
        <v>2.7210000000000002E-2</v>
      </c>
      <c r="F199" s="92">
        <v>1.1260000000000001E-5</v>
      </c>
      <c r="G199" s="88">
        <f t="shared" si="16"/>
        <v>2.7221260000000001E-2</v>
      </c>
      <c r="H199" s="77">
        <v>29.01</v>
      </c>
      <c r="I199" s="79" t="s">
        <v>12</v>
      </c>
      <c r="J199" s="80">
        <f t="shared" si="28"/>
        <v>29010</v>
      </c>
      <c r="K199" s="77">
        <v>1.19</v>
      </c>
      <c r="L199" s="79" t="s">
        <v>12</v>
      </c>
      <c r="M199" s="76">
        <f t="shared" si="29"/>
        <v>1190</v>
      </c>
      <c r="N199" s="77">
        <v>571.30999999999995</v>
      </c>
      <c r="O199" s="79" t="s">
        <v>66</v>
      </c>
      <c r="P199" s="76">
        <f t="shared" si="26"/>
        <v>571.30999999999995</v>
      </c>
    </row>
    <row r="200" spans="2:16">
      <c r="B200" s="89">
        <v>350</v>
      </c>
      <c r="C200" s="90" t="s">
        <v>65</v>
      </c>
      <c r="D200" s="74">
        <f t="shared" si="22"/>
        <v>87.5</v>
      </c>
      <c r="E200" s="91">
        <v>2.5749999999999999E-2</v>
      </c>
      <c r="F200" s="92">
        <v>1.0519999999999999E-5</v>
      </c>
      <c r="G200" s="88">
        <f t="shared" si="16"/>
        <v>2.5760519999999999E-2</v>
      </c>
      <c r="H200" s="77">
        <v>33.08</v>
      </c>
      <c r="I200" s="79" t="s">
        <v>12</v>
      </c>
      <c r="J200" s="80">
        <f t="shared" si="28"/>
        <v>33080</v>
      </c>
      <c r="K200" s="77">
        <v>1.32</v>
      </c>
      <c r="L200" s="79" t="s">
        <v>12</v>
      </c>
      <c r="M200" s="76">
        <f t="shared" si="29"/>
        <v>1320</v>
      </c>
      <c r="N200" s="77">
        <v>648.29</v>
      </c>
      <c r="O200" s="79" t="s">
        <v>66</v>
      </c>
      <c r="P200" s="76">
        <f t="shared" si="26"/>
        <v>648.29</v>
      </c>
    </row>
    <row r="201" spans="2:16">
      <c r="B201" s="89">
        <v>375</v>
      </c>
      <c r="C201" s="90" t="s">
        <v>65</v>
      </c>
      <c r="D201" s="74">
        <f t="shared" si="22"/>
        <v>93.75</v>
      </c>
      <c r="E201" s="91">
        <v>2.4469999999999999E-2</v>
      </c>
      <c r="F201" s="92">
        <v>9.8779999999999993E-6</v>
      </c>
      <c r="G201" s="88">
        <f t="shared" si="16"/>
        <v>2.4479878E-2</v>
      </c>
      <c r="H201" s="77">
        <v>37.369999999999997</v>
      </c>
      <c r="I201" s="79" t="s">
        <v>12</v>
      </c>
      <c r="J201" s="80">
        <f t="shared" si="28"/>
        <v>37370</v>
      </c>
      <c r="K201" s="77">
        <v>1.46</v>
      </c>
      <c r="L201" s="79" t="s">
        <v>12</v>
      </c>
      <c r="M201" s="76">
        <f t="shared" si="29"/>
        <v>1460</v>
      </c>
      <c r="N201" s="77">
        <v>729.03</v>
      </c>
      <c r="O201" s="79" t="s">
        <v>66</v>
      </c>
      <c r="P201" s="76">
        <f t="shared" si="26"/>
        <v>729.03</v>
      </c>
    </row>
    <row r="202" spans="2:16">
      <c r="B202" s="89">
        <v>400</v>
      </c>
      <c r="C202" s="90" t="s">
        <v>65</v>
      </c>
      <c r="D202" s="74">
        <f t="shared" si="22"/>
        <v>100</v>
      </c>
      <c r="E202" s="91">
        <v>2.334E-2</v>
      </c>
      <c r="F202" s="92">
        <v>9.3109999999999995E-6</v>
      </c>
      <c r="G202" s="88">
        <f t="shared" si="16"/>
        <v>2.3349311000000001E-2</v>
      </c>
      <c r="H202" s="77">
        <v>41.87</v>
      </c>
      <c r="I202" s="79" t="s">
        <v>12</v>
      </c>
      <c r="J202" s="80">
        <f t="shared" si="28"/>
        <v>41870</v>
      </c>
      <c r="K202" s="77">
        <v>1.6</v>
      </c>
      <c r="L202" s="79" t="s">
        <v>12</v>
      </c>
      <c r="M202" s="76">
        <f t="shared" si="29"/>
        <v>1600</v>
      </c>
      <c r="N202" s="77">
        <v>813.41</v>
      </c>
      <c r="O202" s="79" t="s">
        <v>66</v>
      </c>
      <c r="P202" s="76">
        <f t="shared" si="26"/>
        <v>813.41</v>
      </c>
    </row>
    <row r="203" spans="2:16">
      <c r="B203" s="89">
        <v>450</v>
      </c>
      <c r="C203" s="90" t="s">
        <v>65</v>
      </c>
      <c r="D203" s="74">
        <f t="shared" si="22"/>
        <v>112.5</v>
      </c>
      <c r="E203" s="91">
        <v>2.1430000000000001E-2</v>
      </c>
      <c r="F203" s="92">
        <v>8.3580000000000003E-6</v>
      </c>
      <c r="G203" s="88">
        <f t="shared" si="16"/>
        <v>2.1438358000000001E-2</v>
      </c>
      <c r="H203" s="77">
        <v>51.5</v>
      </c>
      <c r="I203" s="79" t="s">
        <v>12</v>
      </c>
      <c r="J203" s="80">
        <f t="shared" si="28"/>
        <v>51500</v>
      </c>
      <c r="K203" s="77">
        <v>2.11</v>
      </c>
      <c r="L203" s="79" t="s">
        <v>12</v>
      </c>
      <c r="M203" s="76">
        <f t="shared" si="29"/>
        <v>2110</v>
      </c>
      <c r="N203" s="77">
        <v>992.64</v>
      </c>
      <c r="O203" s="79" t="s">
        <v>66</v>
      </c>
      <c r="P203" s="76">
        <f t="shared" si="26"/>
        <v>992.64</v>
      </c>
    </row>
    <row r="204" spans="2:16">
      <c r="B204" s="89">
        <v>500</v>
      </c>
      <c r="C204" s="90" t="s">
        <v>65</v>
      </c>
      <c r="D204" s="74">
        <f t="shared" si="22"/>
        <v>125</v>
      </c>
      <c r="E204" s="91">
        <v>1.9879999999999998E-2</v>
      </c>
      <c r="F204" s="92">
        <v>7.588E-6</v>
      </c>
      <c r="G204" s="88">
        <f t="shared" si="16"/>
        <v>1.9887587999999998E-2</v>
      </c>
      <c r="H204" s="77">
        <v>61.93</v>
      </c>
      <c r="I204" s="79" t="s">
        <v>12</v>
      </c>
      <c r="J204" s="80">
        <f t="shared" si="28"/>
        <v>61930</v>
      </c>
      <c r="K204" s="77">
        <v>2.59</v>
      </c>
      <c r="L204" s="79" t="s">
        <v>12</v>
      </c>
      <c r="M204" s="76">
        <f t="shared" si="29"/>
        <v>2590</v>
      </c>
      <c r="N204" s="77">
        <v>1.18</v>
      </c>
      <c r="O204" s="78" t="s">
        <v>12</v>
      </c>
      <c r="P204" s="80">
        <f t="shared" ref="P204:P216" si="30">N204*1000</f>
        <v>1180</v>
      </c>
    </row>
    <row r="205" spans="2:16">
      <c r="B205" s="89">
        <v>550</v>
      </c>
      <c r="C205" s="90" t="s">
        <v>65</v>
      </c>
      <c r="D205" s="74">
        <f t="shared" si="22"/>
        <v>137.5</v>
      </c>
      <c r="E205" s="91">
        <v>1.8599999999999998E-2</v>
      </c>
      <c r="F205" s="92">
        <v>6.9530000000000002E-6</v>
      </c>
      <c r="G205" s="88">
        <f t="shared" si="16"/>
        <v>1.8606952999999999E-2</v>
      </c>
      <c r="H205" s="77">
        <v>73.12</v>
      </c>
      <c r="I205" s="79" t="s">
        <v>12</v>
      </c>
      <c r="J205" s="80">
        <f t="shared" si="28"/>
        <v>73120</v>
      </c>
      <c r="K205" s="77">
        <v>3.04</v>
      </c>
      <c r="L205" s="79" t="s">
        <v>12</v>
      </c>
      <c r="M205" s="76">
        <f t="shared" si="29"/>
        <v>3040</v>
      </c>
      <c r="N205" s="77">
        <v>1.39</v>
      </c>
      <c r="O205" s="79" t="s">
        <v>12</v>
      </c>
      <c r="P205" s="80">
        <f t="shared" si="30"/>
        <v>1390</v>
      </c>
    </row>
    <row r="206" spans="2:16">
      <c r="B206" s="89">
        <v>600</v>
      </c>
      <c r="C206" s="90" t="s">
        <v>65</v>
      </c>
      <c r="D206" s="74">
        <f t="shared" si="22"/>
        <v>150</v>
      </c>
      <c r="E206" s="91">
        <v>1.7520000000000001E-2</v>
      </c>
      <c r="F206" s="92">
        <v>6.4180000000000002E-6</v>
      </c>
      <c r="G206" s="88">
        <f t="shared" si="16"/>
        <v>1.7526418000000002E-2</v>
      </c>
      <c r="H206" s="77">
        <v>85.05</v>
      </c>
      <c r="I206" s="79" t="s">
        <v>12</v>
      </c>
      <c r="J206" s="80">
        <f t="shared" si="28"/>
        <v>85050</v>
      </c>
      <c r="K206" s="77">
        <v>3.49</v>
      </c>
      <c r="L206" s="79" t="s">
        <v>12</v>
      </c>
      <c r="M206" s="76">
        <f t="shared" si="29"/>
        <v>3490</v>
      </c>
      <c r="N206" s="77">
        <v>1.61</v>
      </c>
      <c r="O206" s="79" t="s">
        <v>12</v>
      </c>
      <c r="P206" s="80">
        <f t="shared" si="30"/>
        <v>1610</v>
      </c>
    </row>
    <row r="207" spans="2:16">
      <c r="B207" s="89">
        <v>650</v>
      </c>
      <c r="C207" s="90" t="s">
        <v>65</v>
      </c>
      <c r="D207" s="74">
        <f t="shared" si="22"/>
        <v>162.5</v>
      </c>
      <c r="E207" s="91">
        <v>1.66E-2</v>
      </c>
      <c r="F207" s="92">
        <v>5.9630000000000003E-6</v>
      </c>
      <c r="G207" s="88">
        <f t="shared" si="16"/>
        <v>1.6605963000000001E-2</v>
      </c>
      <c r="H207" s="77">
        <v>97.67</v>
      </c>
      <c r="I207" s="79" t="s">
        <v>12</v>
      </c>
      <c r="J207" s="80">
        <f t="shared" si="28"/>
        <v>97670</v>
      </c>
      <c r="K207" s="77">
        <v>3.93</v>
      </c>
      <c r="L207" s="79" t="s">
        <v>12</v>
      </c>
      <c r="M207" s="76">
        <f t="shared" si="29"/>
        <v>3930</v>
      </c>
      <c r="N207" s="77">
        <v>1.83</v>
      </c>
      <c r="O207" s="79" t="s">
        <v>12</v>
      </c>
      <c r="P207" s="80">
        <f t="shared" si="30"/>
        <v>1830</v>
      </c>
    </row>
    <row r="208" spans="2:16">
      <c r="B208" s="89">
        <v>700</v>
      </c>
      <c r="C208" s="90" t="s">
        <v>65</v>
      </c>
      <c r="D208" s="74">
        <f t="shared" si="22"/>
        <v>175</v>
      </c>
      <c r="E208" s="91">
        <v>1.5800000000000002E-2</v>
      </c>
      <c r="F208" s="92">
        <v>5.57E-6</v>
      </c>
      <c r="G208" s="88">
        <f t="shared" si="16"/>
        <v>1.5805570000000001E-2</v>
      </c>
      <c r="H208" s="77">
        <v>110.96</v>
      </c>
      <c r="I208" s="79" t="s">
        <v>12</v>
      </c>
      <c r="J208" s="187">
        <f t="shared" si="28"/>
        <v>110960</v>
      </c>
      <c r="K208" s="77">
        <v>4.37</v>
      </c>
      <c r="L208" s="79" t="s">
        <v>12</v>
      </c>
      <c r="M208" s="76">
        <f t="shared" ref="M208:M216" si="31">K208*1000</f>
        <v>4370</v>
      </c>
      <c r="N208" s="77">
        <v>2.0699999999999998</v>
      </c>
      <c r="O208" s="79" t="s">
        <v>12</v>
      </c>
      <c r="P208" s="80">
        <f t="shared" si="30"/>
        <v>2070</v>
      </c>
    </row>
    <row r="209" spans="2:16">
      <c r="B209" s="89">
        <v>800</v>
      </c>
      <c r="C209" s="90" t="s">
        <v>65</v>
      </c>
      <c r="D209" s="74">
        <f t="shared" si="22"/>
        <v>200</v>
      </c>
      <c r="E209" s="91">
        <v>1.4500000000000001E-2</v>
      </c>
      <c r="F209" s="92">
        <v>4.9259999999999999E-6</v>
      </c>
      <c r="G209" s="88">
        <f t="shared" si="16"/>
        <v>1.4504926000000001E-2</v>
      </c>
      <c r="H209" s="77">
        <v>139.41</v>
      </c>
      <c r="I209" s="79" t="s">
        <v>12</v>
      </c>
      <c r="J209" s="187">
        <f t="shared" si="28"/>
        <v>139410</v>
      </c>
      <c r="K209" s="77">
        <v>5.97</v>
      </c>
      <c r="L209" s="79" t="s">
        <v>12</v>
      </c>
      <c r="M209" s="76">
        <f t="shared" si="31"/>
        <v>5970</v>
      </c>
      <c r="N209" s="77">
        <v>2.57</v>
      </c>
      <c r="O209" s="79" t="s">
        <v>12</v>
      </c>
      <c r="P209" s="80">
        <f t="shared" si="30"/>
        <v>2570</v>
      </c>
    </row>
    <row r="210" spans="2:16">
      <c r="B210" s="89">
        <v>900</v>
      </c>
      <c r="C210" s="90" t="s">
        <v>65</v>
      </c>
      <c r="D210" s="74">
        <f t="shared" si="22"/>
        <v>225</v>
      </c>
      <c r="E210" s="91">
        <v>1.3469999999999999E-2</v>
      </c>
      <c r="F210" s="92">
        <v>4.42E-6</v>
      </c>
      <c r="G210" s="88">
        <f t="shared" si="16"/>
        <v>1.3474419999999999E-2</v>
      </c>
      <c r="H210" s="77">
        <v>170.23</v>
      </c>
      <c r="I210" s="79" t="s">
        <v>12</v>
      </c>
      <c r="J210" s="187">
        <f t="shared" si="28"/>
        <v>170230</v>
      </c>
      <c r="K210" s="77">
        <v>7.41</v>
      </c>
      <c r="L210" s="79" t="s">
        <v>12</v>
      </c>
      <c r="M210" s="76">
        <f t="shared" si="31"/>
        <v>7410</v>
      </c>
      <c r="N210" s="77">
        <v>3.11</v>
      </c>
      <c r="O210" s="79" t="s">
        <v>12</v>
      </c>
      <c r="P210" s="80">
        <f t="shared" si="30"/>
        <v>3110</v>
      </c>
    </row>
    <row r="211" spans="2:16">
      <c r="B211" s="89">
        <v>1</v>
      </c>
      <c r="C211" s="93" t="s">
        <v>67</v>
      </c>
      <c r="D211" s="74">
        <f t="shared" ref="D211:D228" si="32">B211*1000/$C$5</f>
        <v>250</v>
      </c>
      <c r="E211" s="91">
        <v>1.265E-2</v>
      </c>
      <c r="F211" s="92">
        <v>4.0110000000000002E-6</v>
      </c>
      <c r="G211" s="88">
        <f t="shared" si="16"/>
        <v>1.2654011E-2</v>
      </c>
      <c r="H211" s="77">
        <v>203.21</v>
      </c>
      <c r="I211" s="79" t="s">
        <v>12</v>
      </c>
      <c r="J211" s="187">
        <f t="shared" si="28"/>
        <v>203210</v>
      </c>
      <c r="K211" s="77">
        <v>8.7899999999999991</v>
      </c>
      <c r="L211" s="79" t="s">
        <v>12</v>
      </c>
      <c r="M211" s="80">
        <f t="shared" si="31"/>
        <v>8790</v>
      </c>
      <c r="N211" s="77">
        <v>3.67</v>
      </c>
      <c r="O211" s="79" t="s">
        <v>12</v>
      </c>
      <c r="P211" s="80">
        <f t="shared" si="30"/>
        <v>3670</v>
      </c>
    </row>
    <row r="212" spans="2:16">
      <c r="B212" s="89">
        <v>1.1000000000000001</v>
      </c>
      <c r="C212" s="90" t="s">
        <v>67</v>
      </c>
      <c r="D212" s="74">
        <f t="shared" si="32"/>
        <v>275</v>
      </c>
      <c r="E212" s="91">
        <v>1.197E-2</v>
      </c>
      <c r="F212" s="92">
        <v>3.6729999999999998E-6</v>
      </c>
      <c r="G212" s="88">
        <f t="shared" si="16"/>
        <v>1.1973672999999999E-2</v>
      </c>
      <c r="H212" s="77">
        <v>238.21</v>
      </c>
      <c r="I212" s="79" t="s">
        <v>12</v>
      </c>
      <c r="J212" s="187">
        <f t="shared" si="28"/>
        <v>238210</v>
      </c>
      <c r="K212" s="77">
        <v>10.11</v>
      </c>
      <c r="L212" s="79" t="s">
        <v>12</v>
      </c>
      <c r="M212" s="80">
        <f t="shared" si="31"/>
        <v>10110</v>
      </c>
      <c r="N212" s="77">
        <v>4.26</v>
      </c>
      <c r="O212" s="79" t="s">
        <v>12</v>
      </c>
      <c r="P212" s="80">
        <f t="shared" si="30"/>
        <v>4260</v>
      </c>
    </row>
    <row r="213" spans="2:16">
      <c r="B213" s="89">
        <v>1.2</v>
      </c>
      <c r="C213" s="90" t="s">
        <v>67</v>
      </c>
      <c r="D213" s="74">
        <f t="shared" si="32"/>
        <v>300</v>
      </c>
      <c r="E213" s="91">
        <v>1.14E-2</v>
      </c>
      <c r="F213" s="92">
        <v>3.3900000000000002E-6</v>
      </c>
      <c r="G213" s="88">
        <f t="shared" ref="G213:G228" si="33">E213+F213</f>
        <v>1.1403390000000001E-2</v>
      </c>
      <c r="H213" s="77">
        <v>275.06</v>
      </c>
      <c r="I213" s="79" t="s">
        <v>12</v>
      </c>
      <c r="J213" s="187">
        <f t="shared" si="28"/>
        <v>275060</v>
      </c>
      <c r="K213" s="77">
        <v>11.4</v>
      </c>
      <c r="L213" s="79" t="s">
        <v>12</v>
      </c>
      <c r="M213" s="80">
        <f t="shared" si="31"/>
        <v>11400</v>
      </c>
      <c r="N213" s="77">
        <v>4.87</v>
      </c>
      <c r="O213" s="79" t="s">
        <v>12</v>
      </c>
      <c r="P213" s="80">
        <f t="shared" si="30"/>
        <v>4870</v>
      </c>
    </row>
    <row r="214" spans="2:16">
      <c r="B214" s="89">
        <v>1.3</v>
      </c>
      <c r="C214" s="90" t="s">
        <v>67</v>
      </c>
      <c r="D214" s="74">
        <f t="shared" si="32"/>
        <v>325</v>
      </c>
      <c r="E214" s="91">
        <v>1.0919999999999999E-2</v>
      </c>
      <c r="F214" s="92">
        <v>3.1480000000000002E-6</v>
      </c>
      <c r="G214" s="88">
        <f t="shared" si="33"/>
        <v>1.0923147999999999E-2</v>
      </c>
      <c r="H214" s="77">
        <v>313.64</v>
      </c>
      <c r="I214" s="79" t="s">
        <v>12</v>
      </c>
      <c r="J214" s="187">
        <f t="shared" si="28"/>
        <v>313640</v>
      </c>
      <c r="K214" s="77">
        <v>12.67</v>
      </c>
      <c r="L214" s="79" t="s">
        <v>12</v>
      </c>
      <c r="M214" s="80">
        <f t="shared" si="31"/>
        <v>12670</v>
      </c>
      <c r="N214" s="77">
        <v>5.51</v>
      </c>
      <c r="O214" s="79" t="s">
        <v>12</v>
      </c>
      <c r="P214" s="80">
        <f t="shared" si="30"/>
        <v>5510</v>
      </c>
    </row>
    <row r="215" spans="2:16">
      <c r="B215" s="89">
        <v>1.4</v>
      </c>
      <c r="C215" s="90" t="s">
        <v>67</v>
      </c>
      <c r="D215" s="74">
        <f t="shared" si="32"/>
        <v>350</v>
      </c>
      <c r="E215" s="91">
        <v>1.051E-2</v>
      </c>
      <c r="F215" s="92">
        <v>2.9399999999999998E-6</v>
      </c>
      <c r="G215" s="88">
        <f t="shared" si="33"/>
        <v>1.051294E-2</v>
      </c>
      <c r="H215" s="77">
        <v>353.83</v>
      </c>
      <c r="I215" s="79" t="s">
        <v>12</v>
      </c>
      <c r="J215" s="187">
        <f t="shared" si="28"/>
        <v>353830</v>
      </c>
      <c r="K215" s="77">
        <v>13.92</v>
      </c>
      <c r="L215" s="79" t="s">
        <v>12</v>
      </c>
      <c r="M215" s="80">
        <f t="shared" si="31"/>
        <v>13920</v>
      </c>
      <c r="N215" s="77">
        <v>6.16</v>
      </c>
      <c r="O215" s="79" t="s">
        <v>12</v>
      </c>
      <c r="P215" s="80">
        <f t="shared" si="30"/>
        <v>6160</v>
      </c>
    </row>
    <row r="216" spans="2:16">
      <c r="B216" s="89">
        <v>1.5</v>
      </c>
      <c r="C216" s="90" t="s">
        <v>67</v>
      </c>
      <c r="D216" s="74">
        <f t="shared" si="32"/>
        <v>375</v>
      </c>
      <c r="E216" s="91">
        <v>1.0160000000000001E-2</v>
      </c>
      <c r="F216" s="92">
        <v>2.7580000000000001E-6</v>
      </c>
      <c r="G216" s="88">
        <f t="shared" si="33"/>
        <v>1.0162758000000001E-2</v>
      </c>
      <c r="H216" s="77">
        <v>395.5</v>
      </c>
      <c r="I216" s="79" t="s">
        <v>12</v>
      </c>
      <c r="J216" s="187">
        <f t="shared" si="28"/>
        <v>395500</v>
      </c>
      <c r="K216" s="77">
        <v>15.15</v>
      </c>
      <c r="L216" s="79" t="s">
        <v>12</v>
      </c>
      <c r="M216" s="80">
        <f t="shared" si="31"/>
        <v>15150</v>
      </c>
      <c r="N216" s="77">
        <v>6.83</v>
      </c>
      <c r="O216" s="79" t="s">
        <v>12</v>
      </c>
      <c r="P216" s="80">
        <f t="shared" si="30"/>
        <v>6830</v>
      </c>
    </row>
    <row r="217" spans="2:16">
      <c r="B217" s="89">
        <v>1.6</v>
      </c>
      <c r="C217" s="90" t="s">
        <v>67</v>
      </c>
      <c r="D217" s="74">
        <f t="shared" si="32"/>
        <v>400</v>
      </c>
      <c r="E217" s="91">
        <v>9.8440000000000003E-3</v>
      </c>
      <c r="F217" s="92">
        <v>2.599E-6</v>
      </c>
      <c r="G217" s="88">
        <f t="shared" si="33"/>
        <v>9.846599000000001E-3</v>
      </c>
      <c r="H217" s="77">
        <v>438.56</v>
      </c>
      <c r="I217" s="79" t="s">
        <v>12</v>
      </c>
      <c r="J217" s="187">
        <f t="shared" si="28"/>
        <v>438560</v>
      </c>
      <c r="K217" s="77">
        <v>16.36</v>
      </c>
      <c r="L217" s="79" t="s">
        <v>12</v>
      </c>
      <c r="M217" s="80">
        <f>K217*1000</f>
        <v>16360</v>
      </c>
      <c r="N217" s="77">
        <v>7.51</v>
      </c>
      <c r="O217" s="79" t="s">
        <v>12</v>
      </c>
      <c r="P217" s="80">
        <f t="shared" ref="P217:P219" si="34">N217*1000</f>
        <v>7510</v>
      </c>
    </row>
    <row r="218" spans="2:16">
      <c r="B218" s="89">
        <v>1.7</v>
      </c>
      <c r="C218" s="90" t="s">
        <v>67</v>
      </c>
      <c r="D218" s="74">
        <f t="shared" si="32"/>
        <v>425</v>
      </c>
      <c r="E218" s="91">
        <v>9.5709999999999996E-3</v>
      </c>
      <c r="F218" s="92">
        <v>2.4569999999999999E-6</v>
      </c>
      <c r="G218" s="88">
        <f t="shared" si="33"/>
        <v>9.5734570000000005E-3</v>
      </c>
      <c r="H218" s="77">
        <v>482.92</v>
      </c>
      <c r="I218" s="79" t="s">
        <v>12</v>
      </c>
      <c r="J218" s="187">
        <f t="shared" si="28"/>
        <v>482920</v>
      </c>
      <c r="K218" s="77">
        <v>17.559999999999999</v>
      </c>
      <c r="L218" s="79" t="s">
        <v>12</v>
      </c>
      <c r="M218" s="80">
        <f t="shared" ref="M218:M228" si="35">K218*1000</f>
        <v>17560</v>
      </c>
      <c r="N218" s="77">
        <v>8.1999999999999993</v>
      </c>
      <c r="O218" s="79" t="s">
        <v>12</v>
      </c>
      <c r="P218" s="80">
        <f t="shared" si="34"/>
        <v>8200</v>
      </c>
    </row>
    <row r="219" spans="2:16">
      <c r="B219" s="89">
        <v>1.8</v>
      </c>
      <c r="C219" s="90" t="s">
        <v>67</v>
      </c>
      <c r="D219" s="74">
        <f t="shared" si="32"/>
        <v>450</v>
      </c>
      <c r="E219" s="91">
        <v>9.3279999999999995E-3</v>
      </c>
      <c r="F219" s="92">
        <v>2.3300000000000001E-6</v>
      </c>
      <c r="G219" s="88">
        <f t="shared" si="33"/>
        <v>9.3303299999999995E-3</v>
      </c>
      <c r="H219" s="77">
        <v>528.49</v>
      </c>
      <c r="I219" s="79" t="s">
        <v>12</v>
      </c>
      <c r="J219" s="187">
        <f t="shared" si="28"/>
        <v>528490</v>
      </c>
      <c r="K219" s="77">
        <v>18.739999999999998</v>
      </c>
      <c r="L219" s="79" t="s">
        <v>12</v>
      </c>
      <c r="M219" s="80">
        <f t="shared" si="35"/>
        <v>18740</v>
      </c>
      <c r="N219" s="77">
        <v>8.91</v>
      </c>
      <c r="O219" s="79" t="s">
        <v>12</v>
      </c>
      <c r="P219" s="80">
        <f t="shared" si="34"/>
        <v>8910</v>
      </c>
    </row>
    <row r="220" spans="2:16">
      <c r="B220" s="89">
        <v>2</v>
      </c>
      <c r="C220" s="90" t="s">
        <v>67</v>
      </c>
      <c r="D220" s="74">
        <f t="shared" si="32"/>
        <v>500</v>
      </c>
      <c r="E220" s="91">
        <v>8.9200000000000008E-3</v>
      </c>
      <c r="F220" s="92">
        <v>2.114E-6</v>
      </c>
      <c r="G220" s="88">
        <f t="shared" si="33"/>
        <v>8.9221140000000001E-3</v>
      </c>
      <c r="H220" s="77">
        <v>622.9</v>
      </c>
      <c r="I220" s="79" t="s">
        <v>12</v>
      </c>
      <c r="J220" s="187">
        <f t="shared" si="28"/>
        <v>622900</v>
      </c>
      <c r="K220" s="77">
        <v>23.08</v>
      </c>
      <c r="L220" s="79" t="s">
        <v>12</v>
      </c>
      <c r="M220" s="80">
        <f t="shared" si="35"/>
        <v>23080</v>
      </c>
      <c r="N220" s="77">
        <v>10.35</v>
      </c>
      <c r="O220" s="79" t="s">
        <v>12</v>
      </c>
      <c r="P220" s="80">
        <f>N220*1000</f>
        <v>10350</v>
      </c>
    </row>
    <row r="221" spans="2:16">
      <c r="B221" s="89">
        <v>2.25</v>
      </c>
      <c r="C221" s="90" t="s">
        <v>67</v>
      </c>
      <c r="D221" s="74">
        <f t="shared" si="32"/>
        <v>562.5</v>
      </c>
      <c r="E221" s="91">
        <v>8.5170000000000003E-3</v>
      </c>
      <c r="F221" s="92">
        <v>1.8950000000000001E-6</v>
      </c>
      <c r="G221" s="88">
        <f t="shared" si="33"/>
        <v>8.5188950000000003E-3</v>
      </c>
      <c r="H221" s="77">
        <v>746.43</v>
      </c>
      <c r="I221" s="79" t="s">
        <v>12</v>
      </c>
      <c r="J221" s="187">
        <f t="shared" si="28"/>
        <v>746430</v>
      </c>
      <c r="K221" s="77">
        <v>29.02</v>
      </c>
      <c r="L221" s="79" t="s">
        <v>12</v>
      </c>
      <c r="M221" s="80">
        <f t="shared" si="35"/>
        <v>29020</v>
      </c>
      <c r="N221" s="77">
        <v>12.18</v>
      </c>
      <c r="O221" s="79" t="s">
        <v>12</v>
      </c>
      <c r="P221" s="80">
        <f t="shared" ref="P221:P228" si="36">N221*1000</f>
        <v>12180</v>
      </c>
    </row>
    <row r="222" spans="2:16">
      <c r="B222" s="89">
        <v>2.5</v>
      </c>
      <c r="C222" s="90" t="s">
        <v>67</v>
      </c>
      <c r="D222" s="74">
        <f t="shared" si="32"/>
        <v>625</v>
      </c>
      <c r="E222" s="91">
        <v>8.2000000000000007E-3</v>
      </c>
      <c r="F222" s="92">
        <v>1.719E-6</v>
      </c>
      <c r="G222" s="88">
        <f t="shared" si="33"/>
        <v>8.2017190000000014E-3</v>
      </c>
      <c r="H222" s="77">
        <v>875.26</v>
      </c>
      <c r="I222" s="79" t="s">
        <v>12</v>
      </c>
      <c r="J222" s="187">
        <f t="shared" si="28"/>
        <v>875260</v>
      </c>
      <c r="K222" s="77">
        <v>34.340000000000003</v>
      </c>
      <c r="L222" s="79" t="s">
        <v>12</v>
      </c>
      <c r="M222" s="80">
        <f t="shared" si="35"/>
        <v>34340</v>
      </c>
      <c r="N222" s="77">
        <v>14.04</v>
      </c>
      <c r="O222" s="79" t="s">
        <v>12</v>
      </c>
      <c r="P222" s="80">
        <f t="shared" si="36"/>
        <v>14040</v>
      </c>
    </row>
    <row r="223" spans="2:16">
      <c r="B223" s="89">
        <v>2.75</v>
      </c>
      <c r="C223" s="90" t="s">
        <v>67</v>
      </c>
      <c r="D223" s="74">
        <f t="shared" si="32"/>
        <v>687.5</v>
      </c>
      <c r="E223" s="91">
        <v>7.9469999999999992E-3</v>
      </c>
      <c r="F223" s="92">
        <v>1.573E-6</v>
      </c>
      <c r="G223" s="88">
        <f t="shared" si="33"/>
        <v>7.9485729999999987E-3</v>
      </c>
      <c r="H223" s="77">
        <v>1.01</v>
      </c>
      <c r="I223" s="78" t="s">
        <v>90</v>
      </c>
      <c r="J223" s="187">
        <f>H223*1000000</f>
        <v>1010000</v>
      </c>
      <c r="K223" s="77">
        <v>39.25</v>
      </c>
      <c r="L223" s="79" t="s">
        <v>12</v>
      </c>
      <c r="M223" s="80">
        <f t="shared" si="35"/>
        <v>39250</v>
      </c>
      <c r="N223" s="77">
        <v>15.92</v>
      </c>
      <c r="O223" s="79" t="s">
        <v>12</v>
      </c>
      <c r="P223" s="80">
        <f t="shared" si="36"/>
        <v>15920</v>
      </c>
    </row>
    <row r="224" spans="2:16">
      <c r="B224" s="89">
        <v>3</v>
      </c>
      <c r="C224" s="90" t="s">
        <v>67</v>
      </c>
      <c r="D224" s="74">
        <f t="shared" si="32"/>
        <v>750</v>
      </c>
      <c r="E224" s="91">
        <v>7.7409999999999996E-3</v>
      </c>
      <c r="F224" s="92">
        <v>1.451E-6</v>
      </c>
      <c r="G224" s="88">
        <f t="shared" si="33"/>
        <v>7.742451E-3</v>
      </c>
      <c r="H224" s="77">
        <v>1.1499999999999999</v>
      </c>
      <c r="I224" s="79" t="s">
        <v>90</v>
      </c>
      <c r="J224" s="187">
        <f t="shared" ref="J224:J228" si="37">H224*1000000</f>
        <v>1150000</v>
      </c>
      <c r="K224" s="77">
        <v>43.86</v>
      </c>
      <c r="L224" s="79" t="s">
        <v>12</v>
      </c>
      <c r="M224" s="80">
        <f t="shared" si="35"/>
        <v>43860</v>
      </c>
      <c r="N224" s="77">
        <v>17.809999999999999</v>
      </c>
      <c r="O224" s="79" t="s">
        <v>12</v>
      </c>
      <c r="P224" s="80">
        <f t="shared" si="36"/>
        <v>17810</v>
      </c>
    </row>
    <row r="225" spans="1:16">
      <c r="B225" s="89">
        <v>3.25</v>
      </c>
      <c r="C225" s="90" t="s">
        <v>67</v>
      </c>
      <c r="D225" s="74">
        <f t="shared" si="32"/>
        <v>812.5</v>
      </c>
      <c r="E225" s="91">
        <v>7.5719999999999997E-3</v>
      </c>
      <c r="F225" s="92">
        <v>1.347E-6</v>
      </c>
      <c r="G225" s="88">
        <f t="shared" si="33"/>
        <v>7.5733469999999994E-3</v>
      </c>
      <c r="H225" s="77">
        <v>1.29</v>
      </c>
      <c r="I225" s="79" t="s">
        <v>90</v>
      </c>
      <c r="J225" s="187">
        <f t="shared" si="37"/>
        <v>1290000</v>
      </c>
      <c r="K225" s="77">
        <v>48.23</v>
      </c>
      <c r="L225" s="79" t="s">
        <v>12</v>
      </c>
      <c r="M225" s="80">
        <f t="shared" si="35"/>
        <v>48230</v>
      </c>
      <c r="N225" s="77">
        <v>19.71</v>
      </c>
      <c r="O225" s="79" t="s">
        <v>12</v>
      </c>
      <c r="P225" s="80">
        <f t="shared" si="36"/>
        <v>19710</v>
      </c>
    </row>
    <row r="226" spans="1:16">
      <c r="B226" s="89">
        <v>3.5</v>
      </c>
      <c r="C226" s="90" t="s">
        <v>67</v>
      </c>
      <c r="D226" s="74">
        <f t="shared" si="32"/>
        <v>875</v>
      </c>
      <c r="E226" s="91">
        <v>7.4320000000000002E-3</v>
      </c>
      <c r="F226" s="92">
        <v>1.2580000000000001E-6</v>
      </c>
      <c r="G226" s="88">
        <f t="shared" si="33"/>
        <v>7.4332579999999999E-3</v>
      </c>
      <c r="H226" s="77">
        <v>1.43</v>
      </c>
      <c r="I226" s="79" t="s">
        <v>90</v>
      </c>
      <c r="J226" s="187">
        <f t="shared" si="37"/>
        <v>1430000</v>
      </c>
      <c r="K226" s="77">
        <v>52.4</v>
      </c>
      <c r="L226" s="79" t="s">
        <v>12</v>
      </c>
      <c r="M226" s="80">
        <f t="shared" si="35"/>
        <v>52400</v>
      </c>
      <c r="N226" s="77">
        <v>21.59</v>
      </c>
      <c r="O226" s="79" t="s">
        <v>12</v>
      </c>
      <c r="P226" s="80">
        <f t="shared" si="36"/>
        <v>21590</v>
      </c>
    </row>
    <row r="227" spans="1:16">
      <c r="B227" s="89">
        <v>3.75</v>
      </c>
      <c r="C227" s="90" t="s">
        <v>67</v>
      </c>
      <c r="D227" s="74">
        <f t="shared" si="32"/>
        <v>937.5</v>
      </c>
      <c r="E227" s="91">
        <v>7.3140000000000002E-3</v>
      </c>
      <c r="F227" s="92">
        <v>1.1799999999999999E-6</v>
      </c>
      <c r="G227" s="88">
        <f t="shared" si="33"/>
        <v>7.3151800000000001E-3</v>
      </c>
      <c r="H227" s="77">
        <v>1.58</v>
      </c>
      <c r="I227" s="79" t="s">
        <v>90</v>
      </c>
      <c r="J227" s="187">
        <f t="shared" si="37"/>
        <v>1580000</v>
      </c>
      <c r="K227" s="77">
        <v>56.4</v>
      </c>
      <c r="L227" s="79" t="s">
        <v>12</v>
      </c>
      <c r="M227" s="80">
        <f t="shared" si="35"/>
        <v>56400</v>
      </c>
      <c r="N227" s="77">
        <v>23.47</v>
      </c>
      <c r="O227" s="79" t="s">
        <v>12</v>
      </c>
      <c r="P227" s="80">
        <f t="shared" si="36"/>
        <v>23470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32"/>
        <v>1000</v>
      </c>
      <c r="E228" s="91">
        <v>7.2150000000000001E-3</v>
      </c>
      <c r="F228" s="92">
        <v>1.111E-6</v>
      </c>
      <c r="G228" s="88">
        <f t="shared" si="33"/>
        <v>7.2161109999999999E-3</v>
      </c>
      <c r="H228" s="77">
        <v>1.72</v>
      </c>
      <c r="I228" s="79" t="s">
        <v>90</v>
      </c>
      <c r="J228" s="187">
        <f t="shared" si="37"/>
        <v>1720000</v>
      </c>
      <c r="K228" s="77">
        <v>60.24</v>
      </c>
      <c r="L228" s="79" t="s">
        <v>12</v>
      </c>
      <c r="M228" s="80">
        <f t="shared" si="35"/>
        <v>60240</v>
      </c>
      <c r="N228" s="77">
        <v>25.34</v>
      </c>
      <c r="O228" s="79" t="s">
        <v>12</v>
      </c>
      <c r="P228" s="80">
        <f t="shared" si="36"/>
        <v>25340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zoomScale="70" zoomScaleNormal="70" workbookViewId="0">
      <selection activeCell="R11" sqref="R11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srim4He_Havar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228</v>
      </c>
      <c r="D6" s="21" t="s">
        <v>32</v>
      </c>
      <c r="F6" s="27" t="s">
        <v>4</v>
      </c>
      <c r="G6" s="28">
        <v>6</v>
      </c>
      <c r="H6" s="28">
        <v>0.96</v>
      </c>
      <c r="I6" s="29">
        <v>0.2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225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229</v>
      </c>
      <c r="F7" s="32" t="s">
        <v>230</v>
      </c>
      <c r="G7" s="33">
        <v>24</v>
      </c>
      <c r="H7" s="33">
        <v>22.29</v>
      </c>
      <c r="I7" s="34">
        <v>20.010000000000002</v>
      </c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8.3000000000000007</v>
      </c>
      <c r="D8" s="38" t="s">
        <v>9</v>
      </c>
      <c r="F8" s="32" t="s">
        <v>231</v>
      </c>
      <c r="G8" s="33">
        <v>25</v>
      </c>
      <c r="H8" s="33">
        <v>1.69</v>
      </c>
      <c r="I8" s="34">
        <v>1.6</v>
      </c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8.6303999999999992E+22</v>
      </c>
      <c r="D9" s="21" t="s">
        <v>10</v>
      </c>
      <c r="F9" s="32" t="s">
        <v>232</v>
      </c>
      <c r="G9" s="33">
        <v>26</v>
      </c>
      <c r="H9" s="33">
        <v>18.11</v>
      </c>
      <c r="I9" s="34">
        <v>17.47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 t="s">
        <v>233</v>
      </c>
      <c r="G10" s="33">
        <v>27</v>
      </c>
      <c r="H10" s="33">
        <v>41.78</v>
      </c>
      <c r="I10" s="34">
        <v>42.52</v>
      </c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 t="s">
        <v>234</v>
      </c>
      <c r="G11" s="33">
        <v>28</v>
      </c>
      <c r="H11" s="33">
        <v>12.83</v>
      </c>
      <c r="I11" s="34">
        <v>13</v>
      </c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108</v>
      </c>
      <c r="F12" s="32" t="s">
        <v>235</v>
      </c>
      <c r="G12" s="33">
        <v>42</v>
      </c>
      <c r="H12" s="33">
        <v>1.45</v>
      </c>
      <c r="I12" s="34">
        <v>2.4</v>
      </c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110</v>
      </c>
      <c r="F13" s="49" t="s">
        <v>236</v>
      </c>
      <c r="G13" s="50">
        <v>74</v>
      </c>
      <c r="H13" s="50">
        <v>0.88</v>
      </c>
      <c r="I13" s="51">
        <v>2.79</v>
      </c>
      <c r="J13" s="4">
        <v>8</v>
      </c>
      <c r="K13" s="52">
        <v>4.2079000000000004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175</v>
      </c>
      <c r="E14" s="25"/>
      <c r="F14" s="25"/>
      <c r="G14" s="25"/>
      <c r="H14" s="106">
        <f>SUM(H6:H13)</f>
        <v>99.99</v>
      </c>
      <c r="I14" s="106">
        <f>SUM(I6:I13)</f>
        <v>99.990000000000023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116" t="s">
        <v>227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92" t="s">
        <v>58</v>
      </c>
      <c r="E18" s="193" t="s">
        <v>59</v>
      </c>
      <c r="F18" s="194"/>
      <c r="G18" s="195"/>
      <c r="H18" s="71" t="s">
        <v>60</v>
      </c>
      <c r="I18" s="25"/>
      <c r="J18" s="192" t="s">
        <v>61</v>
      </c>
      <c r="K18" s="71" t="s">
        <v>62</v>
      </c>
      <c r="L18" s="73"/>
      <c r="M18" s="192" t="s">
        <v>61</v>
      </c>
      <c r="N18" s="71" t="s">
        <v>62</v>
      </c>
      <c r="O18" s="25"/>
      <c r="P18" s="19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7.2110000000000004E-3</v>
      </c>
      <c r="F20" s="87">
        <v>1.315E-2</v>
      </c>
      <c r="G20" s="88">
        <f>E20+F20</f>
        <v>2.0361000000000001E-2</v>
      </c>
      <c r="H20" s="84">
        <v>5</v>
      </c>
      <c r="I20" s="85" t="s">
        <v>64</v>
      </c>
      <c r="J20" s="97">
        <f>H20/1000/10</f>
        <v>5.0000000000000001E-4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7.6480000000000003E-3</v>
      </c>
      <c r="F21" s="92">
        <v>1.38E-2</v>
      </c>
      <c r="G21" s="88">
        <f t="shared" ref="G21:G84" si="3">E21+F21</f>
        <v>2.1448000000000002E-2</v>
      </c>
      <c r="H21" s="89">
        <v>5</v>
      </c>
      <c r="I21" s="90" t="s">
        <v>64</v>
      </c>
      <c r="J21" s="74">
        <f t="shared" ref="J21:J84" si="4">H21/1000/10</f>
        <v>5.0000000000000001E-4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8.0619999999999997E-3</v>
      </c>
      <c r="F22" s="92">
        <v>1.44E-2</v>
      </c>
      <c r="G22" s="88">
        <f t="shared" si="3"/>
        <v>2.2461999999999999E-2</v>
      </c>
      <c r="H22" s="89">
        <v>5</v>
      </c>
      <c r="I22" s="90" t="s">
        <v>64</v>
      </c>
      <c r="J22" s="74">
        <f t="shared" si="4"/>
        <v>5.0000000000000001E-4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8.4550000000000007E-3</v>
      </c>
      <c r="F23" s="92">
        <v>1.4959999999999999E-2</v>
      </c>
      <c r="G23" s="88">
        <f t="shared" si="3"/>
        <v>2.3414999999999998E-2</v>
      </c>
      <c r="H23" s="89">
        <v>6</v>
      </c>
      <c r="I23" s="90" t="s">
        <v>64</v>
      </c>
      <c r="J23" s="74">
        <f t="shared" si="4"/>
        <v>6.0000000000000006E-4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8.8310000000000003E-3</v>
      </c>
      <c r="F24" s="92">
        <v>1.5469999999999999E-2</v>
      </c>
      <c r="G24" s="88">
        <f t="shared" si="3"/>
        <v>2.4301E-2</v>
      </c>
      <c r="H24" s="89">
        <v>6</v>
      </c>
      <c r="I24" s="90" t="s">
        <v>64</v>
      </c>
      <c r="J24" s="74">
        <f t="shared" si="4"/>
        <v>6.0000000000000006E-4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9.1920000000000005E-3</v>
      </c>
      <c r="F25" s="92">
        <v>1.5949999999999999E-2</v>
      </c>
      <c r="G25" s="88">
        <f t="shared" si="3"/>
        <v>2.5141999999999998E-2</v>
      </c>
      <c r="H25" s="89">
        <v>6</v>
      </c>
      <c r="I25" s="90" t="s">
        <v>64</v>
      </c>
      <c r="J25" s="74">
        <f t="shared" si="4"/>
        <v>6.0000000000000006E-4</v>
      </c>
      <c r="K25" s="89">
        <v>12</v>
      </c>
      <c r="L25" s="90" t="s">
        <v>64</v>
      </c>
      <c r="M25" s="74">
        <f t="shared" si="0"/>
        <v>1.2000000000000001E-3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9.5390000000000006E-3</v>
      </c>
      <c r="F26" s="92">
        <v>1.6400000000000001E-2</v>
      </c>
      <c r="G26" s="88">
        <f t="shared" si="3"/>
        <v>2.5939000000000004E-2</v>
      </c>
      <c r="H26" s="89">
        <v>6</v>
      </c>
      <c r="I26" s="90" t="s">
        <v>64</v>
      </c>
      <c r="J26" s="74">
        <f t="shared" si="4"/>
        <v>6.0000000000000006E-4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1.0200000000000001E-2</v>
      </c>
      <c r="F27" s="92">
        <v>1.7219999999999999E-2</v>
      </c>
      <c r="G27" s="88">
        <f t="shared" si="3"/>
        <v>2.742E-2</v>
      </c>
      <c r="H27" s="89">
        <v>7</v>
      </c>
      <c r="I27" s="90" t="s">
        <v>64</v>
      </c>
      <c r="J27" s="74">
        <f t="shared" si="4"/>
        <v>6.9999999999999999E-4</v>
      </c>
      <c r="K27" s="89">
        <v>14</v>
      </c>
      <c r="L27" s="90" t="s">
        <v>64</v>
      </c>
      <c r="M27" s="74">
        <f t="shared" si="0"/>
        <v>1.4E-3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1.082E-2</v>
      </c>
      <c r="F28" s="92">
        <v>1.796E-2</v>
      </c>
      <c r="G28" s="88">
        <f t="shared" si="3"/>
        <v>2.878E-2</v>
      </c>
      <c r="H28" s="89">
        <v>8</v>
      </c>
      <c r="I28" s="90" t="s">
        <v>64</v>
      </c>
      <c r="J28" s="74">
        <f t="shared" si="4"/>
        <v>8.0000000000000004E-4</v>
      </c>
      <c r="K28" s="89">
        <v>15</v>
      </c>
      <c r="L28" s="90" t="s">
        <v>64</v>
      </c>
      <c r="M28" s="74">
        <f t="shared" si="0"/>
        <v>1.5E-3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1.14E-2</v>
      </c>
      <c r="F29" s="92">
        <v>1.8630000000000001E-2</v>
      </c>
      <c r="G29" s="88">
        <f t="shared" si="3"/>
        <v>3.0030000000000001E-2</v>
      </c>
      <c r="H29" s="89">
        <v>8</v>
      </c>
      <c r="I29" s="90" t="s">
        <v>64</v>
      </c>
      <c r="J29" s="74">
        <f t="shared" si="4"/>
        <v>8.0000000000000004E-4</v>
      </c>
      <c r="K29" s="89">
        <v>16</v>
      </c>
      <c r="L29" s="90" t="s">
        <v>64</v>
      </c>
      <c r="M29" s="74">
        <f t="shared" si="0"/>
        <v>1.6000000000000001E-3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1.196E-2</v>
      </c>
      <c r="F30" s="92">
        <v>1.924E-2</v>
      </c>
      <c r="G30" s="88">
        <f t="shared" si="3"/>
        <v>3.1199999999999999E-2</v>
      </c>
      <c r="H30" s="89">
        <v>9</v>
      </c>
      <c r="I30" s="90" t="s">
        <v>64</v>
      </c>
      <c r="J30" s="74">
        <f t="shared" si="4"/>
        <v>8.9999999999999998E-4</v>
      </c>
      <c r="K30" s="89">
        <v>17</v>
      </c>
      <c r="L30" s="90" t="s">
        <v>64</v>
      </c>
      <c r="M30" s="74">
        <f t="shared" si="0"/>
        <v>1.7000000000000001E-3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1.2489999999999999E-2</v>
      </c>
      <c r="F31" s="92">
        <v>1.9800000000000002E-2</v>
      </c>
      <c r="G31" s="88">
        <f t="shared" si="3"/>
        <v>3.2289999999999999E-2</v>
      </c>
      <c r="H31" s="89">
        <v>9</v>
      </c>
      <c r="I31" s="90" t="s">
        <v>64</v>
      </c>
      <c r="J31" s="74">
        <f t="shared" si="4"/>
        <v>8.9999999999999998E-4</v>
      </c>
      <c r="K31" s="89">
        <v>17</v>
      </c>
      <c r="L31" s="90" t="s">
        <v>64</v>
      </c>
      <c r="M31" s="74">
        <f t="shared" si="0"/>
        <v>1.7000000000000001E-3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1.2999999999999999E-2</v>
      </c>
      <c r="F32" s="92">
        <v>2.0320000000000001E-2</v>
      </c>
      <c r="G32" s="88">
        <f t="shared" si="3"/>
        <v>3.3320000000000002E-2</v>
      </c>
      <c r="H32" s="89">
        <v>10</v>
      </c>
      <c r="I32" s="90" t="s">
        <v>64</v>
      </c>
      <c r="J32" s="74">
        <f t="shared" si="4"/>
        <v>1E-3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1.349E-2</v>
      </c>
      <c r="F33" s="92">
        <v>2.0799999999999999E-2</v>
      </c>
      <c r="G33" s="88">
        <f t="shared" si="3"/>
        <v>3.4290000000000001E-2</v>
      </c>
      <c r="H33" s="89">
        <v>10</v>
      </c>
      <c r="I33" s="90" t="s">
        <v>64</v>
      </c>
      <c r="J33" s="74">
        <f t="shared" si="4"/>
        <v>1E-3</v>
      </c>
      <c r="K33" s="89">
        <v>19</v>
      </c>
      <c r="L33" s="90" t="s">
        <v>64</v>
      </c>
      <c r="M33" s="74">
        <f t="shared" si="0"/>
        <v>1.9E-3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1.396E-2</v>
      </c>
      <c r="F34" s="92">
        <v>2.1250000000000002E-2</v>
      </c>
      <c r="G34" s="88">
        <f t="shared" si="3"/>
        <v>3.5210000000000005E-2</v>
      </c>
      <c r="H34" s="89">
        <v>10</v>
      </c>
      <c r="I34" s="90" t="s">
        <v>64</v>
      </c>
      <c r="J34" s="74">
        <f t="shared" si="4"/>
        <v>1E-3</v>
      </c>
      <c r="K34" s="89">
        <v>20</v>
      </c>
      <c r="L34" s="90" t="s">
        <v>64</v>
      </c>
      <c r="M34" s="74">
        <f t="shared" si="0"/>
        <v>2E-3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1.4420000000000001E-2</v>
      </c>
      <c r="F35" s="92">
        <v>2.1669999999999998E-2</v>
      </c>
      <c r="G35" s="88">
        <f t="shared" si="3"/>
        <v>3.6089999999999997E-2</v>
      </c>
      <c r="H35" s="89">
        <v>11</v>
      </c>
      <c r="I35" s="90" t="s">
        <v>64</v>
      </c>
      <c r="J35" s="74">
        <f t="shared" si="4"/>
        <v>1.0999999999999998E-3</v>
      </c>
      <c r="K35" s="89">
        <v>21</v>
      </c>
      <c r="L35" s="90" t="s">
        <v>64</v>
      </c>
      <c r="M35" s="74">
        <f t="shared" si="0"/>
        <v>2.1000000000000003E-3</v>
      </c>
      <c r="N35" s="89">
        <v>15</v>
      </c>
      <c r="O35" s="90" t="s">
        <v>64</v>
      </c>
      <c r="P35" s="74">
        <f t="shared" si="1"/>
        <v>1.5E-3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1.487E-2</v>
      </c>
      <c r="F36" s="92">
        <v>2.2069999999999999E-2</v>
      </c>
      <c r="G36" s="88">
        <f t="shared" si="3"/>
        <v>3.6940000000000001E-2</v>
      </c>
      <c r="H36" s="89">
        <v>11</v>
      </c>
      <c r="I36" s="90" t="s">
        <v>64</v>
      </c>
      <c r="J36" s="74">
        <f t="shared" si="4"/>
        <v>1.0999999999999998E-3</v>
      </c>
      <c r="K36" s="89">
        <v>21</v>
      </c>
      <c r="L36" s="90" t="s">
        <v>64</v>
      </c>
      <c r="M36" s="74">
        <f t="shared" si="0"/>
        <v>2.1000000000000003E-3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1.5299999999999999E-2</v>
      </c>
      <c r="F37" s="92">
        <v>2.2440000000000002E-2</v>
      </c>
      <c r="G37" s="88">
        <f t="shared" si="3"/>
        <v>3.7740000000000003E-2</v>
      </c>
      <c r="H37" s="89">
        <v>12</v>
      </c>
      <c r="I37" s="90" t="s">
        <v>64</v>
      </c>
      <c r="J37" s="74">
        <f t="shared" si="4"/>
        <v>1.2000000000000001E-3</v>
      </c>
      <c r="K37" s="89">
        <v>22</v>
      </c>
      <c r="L37" s="90" t="s">
        <v>64</v>
      </c>
      <c r="M37" s="74">
        <f t="shared" si="0"/>
        <v>2.1999999999999997E-3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1.6119999999999999E-2</v>
      </c>
      <c r="F38" s="92">
        <v>2.3120000000000002E-2</v>
      </c>
      <c r="G38" s="88">
        <f t="shared" si="3"/>
        <v>3.9239999999999997E-2</v>
      </c>
      <c r="H38" s="89">
        <v>13</v>
      </c>
      <c r="I38" s="90" t="s">
        <v>64</v>
      </c>
      <c r="J38" s="74">
        <f t="shared" si="4"/>
        <v>1.2999999999999999E-3</v>
      </c>
      <c r="K38" s="89">
        <v>23</v>
      </c>
      <c r="L38" s="90" t="s">
        <v>64</v>
      </c>
      <c r="M38" s="74">
        <f t="shared" si="0"/>
        <v>2.3E-3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1.7100000000000001E-2</v>
      </c>
      <c r="F39" s="92">
        <v>2.3869999999999999E-2</v>
      </c>
      <c r="G39" s="88">
        <f t="shared" si="3"/>
        <v>4.0969999999999999E-2</v>
      </c>
      <c r="H39" s="89">
        <v>14</v>
      </c>
      <c r="I39" s="90" t="s">
        <v>64</v>
      </c>
      <c r="J39" s="74">
        <f t="shared" si="4"/>
        <v>1.4E-3</v>
      </c>
      <c r="K39" s="89">
        <v>25</v>
      </c>
      <c r="L39" s="90" t="s">
        <v>64</v>
      </c>
      <c r="M39" s="74">
        <f t="shared" si="0"/>
        <v>2.5000000000000001E-3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1.8030000000000001E-2</v>
      </c>
      <c r="F40" s="92">
        <v>2.4539999999999999E-2</v>
      </c>
      <c r="G40" s="88">
        <f t="shared" si="3"/>
        <v>4.2569999999999997E-2</v>
      </c>
      <c r="H40" s="89">
        <v>15</v>
      </c>
      <c r="I40" s="90" t="s">
        <v>64</v>
      </c>
      <c r="J40" s="74">
        <f t="shared" si="4"/>
        <v>1.5E-3</v>
      </c>
      <c r="K40" s="89">
        <v>27</v>
      </c>
      <c r="L40" s="90" t="s">
        <v>64</v>
      </c>
      <c r="M40" s="74">
        <f t="shared" si="0"/>
        <v>2.7000000000000001E-3</v>
      </c>
      <c r="N40" s="89">
        <v>19</v>
      </c>
      <c r="O40" s="90" t="s">
        <v>64</v>
      </c>
      <c r="P40" s="74">
        <f t="shared" si="1"/>
        <v>1.9E-3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1.891E-2</v>
      </c>
      <c r="F41" s="92">
        <v>2.513E-2</v>
      </c>
      <c r="G41" s="88">
        <f t="shared" si="3"/>
        <v>4.4039999999999996E-2</v>
      </c>
      <c r="H41" s="89">
        <v>16</v>
      </c>
      <c r="I41" s="90" t="s">
        <v>64</v>
      </c>
      <c r="J41" s="74">
        <f t="shared" si="4"/>
        <v>1.6000000000000001E-3</v>
      </c>
      <c r="K41" s="89">
        <v>28</v>
      </c>
      <c r="L41" s="90" t="s">
        <v>64</v>
      </c>
      <c r="M41" s="74">
        <f t="shared" si="0"/>
        <v>2.8E-3</v>
      </c>
      <c r="N41" s="89">
        <v>21</v>
      </c>
      <c r="O41" s="90" t="s">
        <v>64</v>
      </c>
      <c r="P41" s="74">
        <f t="shared" si="1"/>
        <v>2.1000000000000003E-3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1.975E-2</v>
      </c>
      <c r="F42" s="92">
        <v>2.5669999999999998E-2</v>
      </c>
      <c r="G42" s="88">
        <f t="shared" si="3"/>
        <v>4.5420000000000002E-2</v>
      </c>
      <c r="H42" s="89">
        <v>17</v>
      </c>
      <c r="I42" s="90" t="s">
        <v>64</v>
      </c>
      <c r="J42" s="74">
        <f t="shared" si="4"/>
        <v>1.7000000000000001E-3</v>
      </c>
      <c r="K42" s="89">
        <v>30</v>
      </c>
      <c r="L42" s="90" t="s">
        <v>64</v>
      </c>
      <c r="M42" s="74">
        <f t="shared" si="0"/>
        <v>3.0000000000000001E-3</v>
      </c>
      <c r="N42" s="89">
        <v>22</v>
      </c>
      <c r="O42" s="90" t="s">
        <v>64</v>
      </c>
      <c r="P42" s="74">
        <f t="shared" si="1"/>
        <v>2.1999999999999997E-3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2.0549999999999999E-2</v>
      </c>
      <c r="F43" s="92">
        <v>2.615E-2</v>
      </c>
      <c r="G43" s="88">
        <f t="shared" si="3"/>
        <v>4.6699999999999998E-2</v>
      </c>
      <c r="H43" s="89">
        <v>18</v>
      </c>
      <c r="I43" s="90" t="s">
        <v>64</v>
      </c>
      <c r="J43" s="74">
        <f t="shared" si="4"/>
        <v>1.8E-3</v>
      </c>
      <c r="K43" s="89">
        <v>31</v>
      </c>
      <c r="L43" s="90" t="s">
        <v>64</v>
      </c>
      <c r="M43" s="74">
        <f t="shared" si="0"/>
        <v>3.0999999999999999E-3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2.1329999999999998E-2</v>
      </c>
      <c r="F44" s="92">
        <v>2.6589999999999999E-2</v>
      </c>
      <c r="G44" s="88">
        <f t="shared" si="3"/>
        <v>4.7919999999999997E-2</v>
      </c>
      <c r="H44" s="89">
        <v>19</v>
      </c>
      <c r="I44" s="90" t="s">
        <v>64</v>
      </c>
      <c r="J44" s="74">
        <f t="shared" si="4"/>
        <v>1.9E-3</v>
      </c>
      <c r="K44" s="89">
        <v>33</v>
      </c>
      <c r="L44" s="90" t="s">
        <v>64</v>
      </c>
      <c r="M44" s="74">
        <f t="shared" si="0"/>
        <v>3.3E-3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2.2079999999999999E-2</v>
      </c>
      <c r="F45" s="92">
        <v>2.7E-2</v>
      </c>
      <c r="G45" s="88">
        <f t="shared" si="3"/>
        <v>4.9079999999999999E-2</v>
      </c>
      <c r="H45" s="89">
        <v>20</v>
      </c>
      <c r="I45" s="90" t="s">
        <v>64</v>
      </c>
      <c r="J45" s="74">
        <f t="shared" si="4"/>
        <v>2E-3</v>
      </c>
      <c r="K45" s="89">
        <v>34</v>
      </c>
      <c r="L45" s="90" t="s">
        <v>64</v>
      </c>
      <c r="M45" s="74">
        <f t="shared" si="0"/>
        <v>3.4000000000000002E-3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2.2800000000000001E-2</v>
      </c>
      <c r="F46" s="92">
        <v>2.7369999999999998E-2</v>
      </c>
      <c r="G46" s="88">
        <f t="shared" si="3"/>
        <v>5.0169999999999999E-2</v>
      </c>
      <c r="H46" s="89">
        <v>21</v>
      </c>
      <c r="I46" s="90" t="s">
        <v>64</v>
      </c>
      <c r="J46" s="74">
        <f t="shared" si="4"/>
        <v>2.1000000000000003E-3</v>
      </c>
      <c r="K46" s="89">
        <v>36</v>
      </c>
      <c r="L46" s="90" t="s">
        <v>64</v>
      </c>
      <c r="M46" s="74">
        <f t="shared" si="0"/>
        <v>3.5999999999999999E-3</v>
      </c>
      <c r="N46" s="89">
        <v>26</v>
      </c>
      <c r="O46" s="90" t="s">
        <v>64</v>
      </c>
      <c r="P46" s="74">
        <f t="shared" si="1"/>
        <v>2.5999999999999999E-3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2.419E-2</v>
      </c>
      <c r="F47" s="92">
        <v>2.802E-2</v>
      </c>
      <c r="G47" s="88">
        <f t="shared" si="3"/>
        <v>5.2209999999999999E-2</v>
      </c>
      <c r="H47" s="89">
        <v>23</v>
      </c>
      <c r="I47" s="90" t="s">
        <v>64</v>
      </c>
      <c r="J47" s="74">
        <f t="shared" si="4"/>
        <v>2.3E-3</v>
      </c>
      <c r="K47" s="89">
        <v>39</v>
      </c>
      <c r="L47" s="90" t="s">
        <v>64</v>
      </c>
      <c r="M47" s="74">
        <f t="shared" si="0"/>
        <v>3.8999999999999998E-3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2.5489999999999999E-2</v>
      </c>
      <c r="F48" s="92">
        <v>2.8580000000000001E-2</v>
      </c>
      <c r="G48" s="88">
        <f t="shared" si="3"/>
        <v>5.407E-2</v>
      </c>
      <c r="H48" s="89">
        <v>25</v>
      </c>
      <c r="I48" s="90" t="s">
        <v>64</v>
      </c>
      <c r="J48" s="74">
        <f t="shared" si="4"/>
        <v>2.5000000000000001E-3</v>
      </c>
      <c r="K48" s="89">
        <v>41</v>
      </c>
      <c r="L48" s="90" t="s">
        <v>64</v>
      </c>
      <c r="M48" s="74">
        <f t="shared" si="0"/>
        <v>4.1000000000000003E-3</v>
      </c>
      <c r="N48" s="89">
        <v>30</v>
      </c>
      <c r="O48" s="90" t="s">
        <v>64</v>
      </c>
      <c r="P48" s="74">
        <f t="shared" si="1"/>
        <v>3.0000000000000001E-3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2.674E-2</v>
      </c>
      <c r="F49" s="92">
        <v>2.9059999999999999E-2</v>
      </c>
      <c r="G49" s="88">
        <f t="shared" si="3"/>
        <v>5.5800000000000002E-2</v>
      </c>
      <c r="H49" s="89">
        <v>27</v>
      </c>
      <c r="I49" s="90" t="s">
        <v>64</v>
      </c>
      <c r="J49" s="74">
        <f t="shared" si="4"/>
        <v>2.7000000000000001E-3</v>
      </c>
      <c r="K49" s="89">
        <v>44</v>
      </c>
      <c r="L49" s="90" t="s">
        <v>64</v>
      </c>
      <c r="M49" s="74">
        <f t="shared" si="0"/>
        <v>4.3999999999999994E-3</v>
      </c>
      <c r="N49" s="89">
        <v>32</v>
      </c>
      <c r="O49" s="90" t="s">
        <v>64</v>
      </c>
      <c r="P49" s="74">
        <f t="shared" si="1"/>
        <v>3.2000000000000002E-3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2.793E-2</v>
      </c>
      <c r="F50" s="92">
        <v>2.9479999999999999E-2</v>
      </c>
      <c r="G50" s="88">
        <f t="shared" si="3"/>
        <v>5.7410000000000003E-2</v>
      </c>
      <c r="H50" s="89">
        <v>29</v>
      </c>
      <c r="I50" s="90" t="s">
        <v>64</v>
      </c>
      <c r="J50" s="74">
        <f t="shared" si="4"/>
        <v>2.9000000000000002E-3</v>
      </c>
      <c r="K50" s="89">
        <v>47</v>
      </c>
      <c r="L50" s="90" t="s">
        <v>64</v>
      </c>
      <c r="M50" s="74">
        <f t="shared" si="0"/>
        <v>4.7000000000000002E-3</v>
      </c>
      <c r="N50" s="89">
        <v>34</v>
      </c>
      <c r="O50" s="90" t="s">
        <v>64</v>
      </c>
      <c r="P50" s="74">
        <f t="shared" si="1"/>
        <v>3.4000000000000002E-3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2.9069999999999999E-2</v>
      </c>
      <c r="F51" s="92">
        <v>2.9850000000000002E-2</v>
      </c>
      <c r="G51" s="88">
        <f t="shared" si="3"/>
        <v>5.892E-2</v>
      </c>
      <c r="H51" s="89">
        <v>31</v>
      </c>
      <c r="I51" s="90" t="s">
        <v>64</v>
      </c>
      <c r="J51" s="74">
        <f t="shared" si="4"/>
        <v>3.0999999999999999E-3</v>
      </c>
      <c r="K51" s="89">
        <v>49</v>
      </c>
      <c r="L51" s="90" t="s">
        <v>64</v>
      </c>
      <c r="M51" s="74">
        <f t="shared" si="0"/>
        <v>4.8999999999999998E-3</v>
      </c>
      <c r="N51" s="89">
        <v>36</v>
      </c>
      <c r="O51" s="90" t="s">
        <v>64</v>
      </c>
      <c r="P51" s="74">
        <f t="shared" si="1"/>
        <v>3.5999999999999999E-3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3.0159999999999999E-2</v>
      </c>
      <c r="F52" s="92">
        <v>3.0169999999999999E-2</v>
      </c>
      <c r="G52" s="88">
        <f t="shared" si="3"/>
        <v>6.0329999999999995E-2</v>
      </c>
      <c r="H52" s="89">
        <v>33</v>
      </c>
      <c r="I52" s="90" t="s">
        <v>64</v>
      </c>
      <c r="J52" s="74">
        <f t="shared" si="4"/>
        <v>3.3E-3</v>
      </c>
      <c r="K52" s="89">
        <v>52</v>
      </c>
      <c r="L52" s="90" t="s">
        <v>64</v>
      </c>
      <c r="M52" s="74">
        <f t="shared" si="0"/>
        <v>5.1999999999999998E-3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3.2250000000000001E-2</v>
      </c>
      <c r="F53" s="92">
        <v>3.0710000000000001E-2</v>
      </c>
      <c r="G53" s="88">
        <f t="shared" si="3"/>
        <v>6.2960000000000002E-2</v>
      </c>
      <c r="H53" s="89">
        <v>36</v>
      </c>
      <c r="I53" s="90" t="s">
        <v>64</v>
      </c>
      <c r="J53" s="74">
        <f t="shared" si="4"/>
        <v>3.5999999999999999E-3</v>
      </c>
      <c r="K53" s="89">
        <v>56</v>
      </c>
      <c r="L53" s="90" t="s">
        <v>64</v>
      </c>
      <c r="M53" s="74">
        <f t="shared" si="0"/>
        <v>5.5999999999999999E-3</v>
      </c>
      <c r="N53" s="89">
        <v>41</v>
      </c>
      <c r="O53" s="90" t="s">
        <v>64</v>
      </c>
      <c r="P53" s="74">
        <f t="shared" si="1"/>
        <v>4.1000000000000003E-3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3.4200000000000001E-2</v>
      </c>
      <c r="F54" s="92">
        <v>3.1130000000000001E-2</v>
      </c>
      <c r="G54" s="88">
        <f t="shared" si="3"/>
        <v>6.5329999999999999E-2</v>
      </c>
      <c r="H54" s="89">
        <v>40</v>
      </c>
      <c r="I54" s="90" t="s">
        <v>64</v>
      </c>
      <c r="J54" s="74">
        <f t="shared" si="4"/>
        <v>4.0000000000000001E-3</v>
      </c>
      <c r="K54" s="89">
        <v>61</v>
      </c>
      <c r="L54" s="90" t="s">
        <v>64</v>
      </c>
      <c r="M54" s="74">
        <f t="shared" si="0"/>
        <v>6.0999999999999995E-3</v>
      </c>
      <c r="N54" s="89">
        <v>45</v>
      </c>
      <c r="O54" s="90" t="s">
        <v>64</v>
      </c>
      <c r="P54" s="74">
        <f t="shared" si="1"/>
        <v>4.4999999999999997E-3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3.6049999999999999E-2</v>
      </c>
      <c r="F55" s="92">
        <v>3.1460000000000002E-2</v>
      </c>
      <c r="G55" s="88">
        <f t="shared" si="3"/>
        <v>6.7510000000000001E-2</v>
      </c>
      <c r="H55" s="89">
        <v>44</v>
      </c>
      <c r="I55" s="90" t="s">
        <v>64</v>
      </c>
      <c r="J55" s="74">
        <f t="shared" si="4"/>
        <v>4.3999999999999994E-3</v>
      </c>
      <c r="K55" s="89">
        <v>66</v>
      </c>
      <c r="L55" s="90" t="s">
        <v>64</v>
      </c>
      <c r="M55" s="74">
        <f t="shared" si="0"/>
        <v>6.6E-3</v>
      </c>
      <c r="N55" s="89">
        <v>48</v>
      </c>
      <c r="O55" s="90" t="s">
        <v>64</v>
      </c>
      <c r="P55" s="74">
        <f t="shared" si="1"/>
        <v>4.8000000000000004E-3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3.7810000000000003E-2</v>
      </c>
      <c r="F56" s="92">
        <v>3.1719999999999998E-2</v>
      </c>
      <c r="G56" s="88">
        <f t="shared" si="3"/>
        <v>6.9530000000000008E-2</v>
      </c>
      <c r="H56" s="89">
        <v>47</v>
      </c>
      <c r="I56" s="90" t="s">
        <v>64</v>
      </c>
      <c r="J56" s="74">
        <f t="shared" si="4"/>
        <v>4.7000000000000002E-3</v>
      </c>
      <c r="K56" s="89">
        <v>70</v>
      </c>
      <c r="L56" s="90" t="s">
        <v>64</v>
      </c>
      <c r="M56" s="74">
        <f t="shared" si="0"/>
        <v>7.000000000000001E-3</v>
      </c>
      <c r="N56" s="89">
        <v>52</v>
      </c>
      <c r="O56" s="90" t="s">
        <v>64</v>
      </c>
      <c r="P56" s="74">
        <f t="shared" si="1"/>
        <v>5.1999999999999998E-3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3.9489999999999997E-2</v>
      </c>
      <c r="F57" s="92">
        <v>3.193E-2</v>
      </c>
      <c r="G57" s="88">
        <f t="shared" si="3"/>
        <v>7.1419999999999997E-2</v>
      </c>
      <c r="H57" s="89">
        <v>51</v>
      </c>
      <c r="I57" s="90" t="s">
        <v>64</v>
      </c>
      <c r="J57" s="74">
        <f t="shared" si="4"/>
        <v>5.0999999999999995E-3</v>
      </c>
      <c r="K57" s="89">
        <v>75</v>
      </c>
      <c r="L57" s="90" t="s">
        <v>64</v>
      </c>
      <c r="M57" s="74">
        <f t="shared" si="0"/>
        <v>7.4999999999999997E-3</v>
      </c>
      <c r="N57" s="89">
        <v>55</v>
      </c>
      <c r="O57" s="90" t="s">
        <v>64</v>
      </c>
      <c r="P57" s="74">
        <f t="shared" si="1"/>
        <v>5.4999999999999997E-3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4.1110000000000001E-2</v>
      </c>
      <c r="F58" s="92">
        <v>3.209E-2</v>
      </c>
      <c r="G58" s="88">
        <f t="shared" si="3"/>
        <v>7.3200000000000001E-2</v>
      </c>
      <c r="H58" s="89">
        <v>55</v>
      </c>
      <c r="I58" s="90" t="s">
        <v>64</v>
      </c>
      <c r="J58" s="74">
        <f t="shared" si="4"/>
        <v>5.4999999999999997E-3</v>
      </c>
      <c r="K58" s="89">
        <v>79</v>
      </c>
      <c r="L58" s="90" t="s">
        <v>64</v>
      </c>
      <c r="M58" s="74">
        <f t="shared" si="0"/>
        <v>7.9000000000000008E-3</v>
      </c>
      <c r="N58" s="89">
        <v>58</v>
      </c>
      <c r="O58" s="90" t="s">
        <v>64</v>
      </c>
      <c r="P58" s="74">
        <f t="shared" si="1"/>
        <v>5.8000000000000005E-3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4.2659999999999997E-2</v>
      </c>
      <c r="F59" s="92">
        <v>3.2199999999999999E-2</v>
      </c>
      <c r="G59" s="88">
        <f t="shared" si="3"/>
        <v>7.4859999999999996E-2</v>
      </c>
      <c r="H59" s="89">
        <v>58</v>
      </c>
      <c r="I59" s="90" t="s">
        <v>64</v>
      </c>
      <c r="J59" s="74">
        <f t="shared" si="4"/>
        <v>5.8000000000000005E-3</v>
      </c>
      <c r="K59" s="89">
        <v>83</v>
      </c>
      <c r="L59" s="90" t="s">
        <v>64</v>
      </c>
      <c r="M59" s="74">
        <f t="shared" si="0"/>
        <v>8.3000000000000001E-3</v>
      </c>
      <c r="N59" s="89">
        <v>61</v>
      </c>
      <c r="O59" s="90" t="s">
        <v>64</v>
      </c>
      <c r="P59" s="74">
        <f t="shared" si="1"/>
        <v>6.0999999999999995E-3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4.4159999999999998E-2</v>
      </c>
      <c r="F60" s="92">
        <v>3.2289999999999999E-2</v>
      </c>
      <c r="G60" s="88">
        <f t="shared" si="3"/>
        <v>7.644999999999999E-2</v>
      </c>
      <c r="H60" s="89">
        <v>62</v>
      </c>
      <c r="I60" s="90" t="s">
        <v>64</v>
      </c>
      <c r="J60" s="74">
        <f t="shared" si="4"/>
        <v>6.1999999999999998E-3</v>
      </c>
      <c r="K60" s="89">
        <v>87</v>
      </c>
      <c r="L60" s="90" t="s">
        <v>64</v>
      </c>
      <c r="M60" s="74">
        <f t="shared" si="0"/>
        <v>8.6999999999999994E-3</v>
      </c>
      <c r="N60" s="89">
        <v>64</v>
      </c>
      <c r="O60" s="90" t="s">
        <v>64</v>
      </c>
      <c r="P60" s="74">
        <f t="shared" si="1"/>
        <v>6.4000000000000003E-3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4.5600000000000002E-2</v>
      </c>
      <c r="F61" s="92">
        <v>3.2349999999999997E-2</v>
      </c>
      <c r="G61" s="88">
        <f t="shared" si="3"/>
        <v>7.7949999999999992E-2</v>
      </c>
      <c r="H61" s="89">
        <v>66</v>
      </c>
      <c r="I61" s="90" t="s">
        <v>64</v>
      </c>
      <c r="J61" s="74">
        <f t="shared" si="4"/>
        <v>6.6E-3</v>
      </c>
      <c r="K61" s="89">
        <v>91</v>
      </c>
      <c r="L61" s="90" t="s">
        <v>64</v>
      </c>
      <c r="M61" s="74">
        <f t="shared" si="0"/>
        <v>9.1000000000000004E-3</v>
      </c>
      <c r="N61" s="89">
        <v>67</v>
      </c>
      <c r="O61" s="90" t="s">
        <v>64</v>
      </c>
      <c r="P61" s="74">
        <f t="shared" si="1"/>
        <v>6.7000000000000002E-3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4.7010000000000003E-2</v>
      </c>
      <c r="F62" s="92">
        <v>3.2390000000000002E-2</v>
      </c>
      <c r="G62" s="88">
        <f t="shared" si="3"/>
        <v>7.9399999999999998E-2</v>
      </c>
      <c r="H62" s="89">
        <v>69</v>
      </c>
      <c r="I62" s="90" t="s">
        <v>64</v>
      </c>
      <c r="J62" s="74">
        <f t="shared" si="4"/>
        <v>6.9000000000000008E-3</v>
      </c>
      <c r="K62" s="89">
        <v>95</v>
      </c>
      <c r="L62" s="90" t="s">
        <v>64</v>
      </c>
      <c r="M62" s="74">
        <f t="shared" si="0"/>
        <v>9.4999999999999998E-3</v>
      </c>
      <c r="N62" s="89">
        <v>70</v>
      </c>
      <c r="O62" s="90" t="s">
        <v>64</v>
      </c>
      <c r="P62" s="74">
        <f t="shared" si="1"/>
        <v>7.000000000000001E-3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4.8370000000000003E-2</v>
      </c>
      <c r="F63" s="92">
        <v>3.2410000000000001E-2</v>
      </c>
      <c r="G63" s="88">
        <f t="shared" si="3"/>
        <v>8.0780000000000005E-2</v>
      </c>
      <c r="H63" s="89">
        <v>73</v>
      </c>
      <c r="I63" s="90" t="s">
        <v>64</v>
      </c>
      <c r="J63" s="74">
        <f t="shared" si="4"/>
        <v>7.2999999999999992E-3</v>
      </c>
      <c r="K63" s="89">
        <v>99</v>
      </c>
      <c r="L63" s="90" t="s">
        <v>64</v>
      </c>
      <c r="M63" s="74">
        <f t="shared" si="0"/>
        <v>9.9000000000000008E-3</v>
      </c>
      <c r="N63" s="89">
        <v>73</v>
      </c>
      <c r="O63" s="90" t="s">
        <v>64</v>
      </c>
      <c r="P63" s="74">
        <f t="shared" si="1"/>
        <v>7.2999999999999992E-3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5.0990000000000001E-2</v>
      </c>
      <c r="F64" s="92">
        <v>3.2390000000000002E-2</v>
      </c>
      <c r="G64" s="88">
        <f t="shared" si="3"/>
        <v>8.338000000000001E-2</v>
      </c>
      <c r="H64" s="89">
        <v>80</v>
      </c>
      <c r="I64" s="90" t="s">
        <v>64</v>
      </c>
      <c r="J64" s="74">
        <f t="shared" si="4"/>
        <v>8.0000000000000002E-3</v>
      </c>
      <c r="K64" s="89">
        <v>107</v>
      </c>
      <c r="L64" s="90" t="s">
        <v>64</v>
      </c>
      <c r="M64" s="74">
        <f t="shared" si="0"/>
        <v>1.0699999999999999E-2</v>
      </c>
      <c r="N64" s="89">
        <v>79</v>
      </c>
      <c r="O64" s="90" t="s">
        <v>64</v>
      </c>
      <c r="P64" s="74">
        <f t="shared" si="1"/>
        <v>7.9000000000000008E-3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5.4080000000000003E-2</v>
      </c>
      <c r="F65" s="92">
        <v>3.2309999999999998E-2</v>
      </c>
      <c r="G65" s="88">
        <f t="shared" si="3"/>
        <v>8.6389999999999995E-2</v>
      </c>
      <c r="H65" s="89">
        <v>89</v>
      </c>
      <c r="I65" s="90" t="s">
        <v>64</v>
      </c>
      <c r="J65" s="74">
        <f t="shared" si="4"/>
        <v>8.8999999999999999E-3</v>
      </c>
      <c r="K65" s="89">
        <v>116</v>
      </c>
      <c r="L65" s="90" t="s">
        <v>64</v>
      </c>
      <c r="M65" s="74">
        <f t="shared" si="0"/>
        <v>1.1600000000000001E-2</v>
      </c>
      <c r="N65" s="89">
        <v>86</v>
      </c>
      <c r="O65" s="90" t="s">
        <v>64</v>
      </c>
      <c r="P65" s="74">
        <f t="shared" si="1"/>
        <v>8.6E-3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5.7009999999999998E-2</v>
      </c>
      <c r="F66" s="92">
        <v>3.2160000000000001E-2</v>
      </c>
      <c r="G66" s="88">
        <f t="shared" si="3"/>
        <v>8.9169999999999999E-2</v>
      </c>
      <c r="H66" s="89">
        <v>98</v>
      </c>
      <c r="I66" s="90" t="s">
        <v>64</v>
      </c>
      <c r="J66" s="74">
        <f t="shared" si="4"/>
        <v>9.7999999999999997E-3</v>
      </c>
      <c r="K66" s="89">
        <v>125</v>
      </c>
      <c r="L66" s="90" t="s">
        <v>64</v>
      </c>
      <c r="M66" s="74">
        <f t="shared" si="0"/>
        <v>1.2500000000000001E-2</v>
      </c>
      <c r="N66" s="89">
        <v>93</v>
      </c>
      <c r="O66" s="90" t="s">
        <v>64</v>
      </c>
      <c r="P66" s="74">
        <f t="shared" si="1"/>
        <v>9.2999999999999992E-3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5.9790000000000003E-2</v>
      </c>
      <c r="F67" s="92">
        <v>3.1980000000000001E-2</v>
      </c>
      <c r="G67" s="88">
        <f t="shared" si="3"/>
        <v>9.1770000000000004E-2</v>
      </c>
      <c r="H67" s="89">
        <v>107</v>
      </c>
      <c r="I67" s="90" t="s">
        <v>64</v>
      </c>
      <c r="J67" s="74">
        <f t="shared" si="4"/>
        <v>1.0699999999999999E-2</v>
      </c>
      <c r="K67" s="89">
        <v>134</v>
      </c>
      <c r="L67" s="90" t="s">
        <v>64</v>
      </c>
      <c r="M67" s="74">
        <f t="shared" si="0"/>
        <v>1.34E-2</v>
      </c>
      <c r="N67" s="89">
        <v>100</v>
      </c>
      <c r="O67" s="90" t="s">
        <v>64</v>
      </c>
      <c r="P67" s="74">
        <f t="shared" si="1"/>
        <v>0.01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6.2449999999999999E-2</v>
      </c>
      <c r="F68" s="92">
        <v>3.177E-2</v>
      </c>
      <c r="G68" s="88">
        <f t="shared" si="3"/>
        <v>9.4219999999999998E-2</v>
      </c>
      <c r="H68" s="89">
        <v>117</v>
      </c>
      <c r="I68" s="90" t="s">
        <v>64</v>
      </c>
      <c r="J68" s="74">
        <f t="shared" si="4"/>
        <v>1.17E-2</v>
      </c>
      <c r="K68" s="89">
        <v>143</v>
      </c>
      <c r="L68" s="90" t="s">
        <v>64</v>
      </c>
      <c r="M68" s="74">
        <f t="shared" si="0"/>
        <v>1.4299999999999998E-2</v>
      </c>
      <c r="N68" s="89">
        <v>107</v>
      </c>
      <c r="O68" s="90" t="s">
        <v>64</v>
      </c>
      <c r="P68" s="74">
        <f t="shared" si="1"/>
        <v>1.0699999999999999E-2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6.5000000000000002E-2</v>
      </c>
      <c r="F69" s="92">
        <v>3.1530000000000002E-2</v>
      </c>
      <c r="G69" s="88">
        <f t="shared" si="3"/>
        <v>9.6530000000000005E-2</v>
      </c>
      <c r="H69" s="89">
        <v>126</v>
      </c>
      <c r="I69" s="90" t="s">
        <v>64</v>
      </c>
      <c r="J69" s="74">
        <f t="shared" si="4"/>
        <v>1.26E-2</v>
      </c>
      <c r="K69" s="89">
        <v>152</v>
      </c>
      <c r="L69" s="90" t="s">
        <v>64</v>
      </c>
      <c r="M69" s="74">
        <f t="shared" si="0"/>
        <v>1.52E-2</v>
      </c>
      <c r="N69" s="89">
        <v>114</v>
      </c>
      <c r="O69" s="90" t="s">
        <v>64</v>
      </c>
      <c r="P69" s="74">
        <f t="shared" si="1"/>
        <v>1.14E-2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6.7449999999999996E-2</v>
      </c>
      <c r="F70" s="92">
        <v>3.1289999999999998E-2</v>
      </c>
      <c r="G70" s="88">
        <f t="shared" si="3"/>
        <v>9.8739999999999994E-2</v>
      </c>
      <c r="H70" s="89">
        <v>135</v>
      </c>
      <c r="I70" s="90" t="s">
        <v>64</v>
      </c>
      <c r="J70" s="74">
        <f t="shared" si="4"/>
        <v>1.3500000000000002E-2</v>
      </c>
      <c r="K70" s="89">
        <v>160</v>
      </c>
      <c r="L70" s="90" t="s">
        <v>64</v>
      </c>
      <c r="M70" s="74">
        <f t="shared" si="0"/>
        <v>1.6E-2</v>
      </c>
      <c r="N70" s="89">
        <v>120</v>
      </c>
      <c r="O70" s="90" t="s">
        <v>64</v>
      </c>
      <c r="P70" s="74">
        <f t="shared" si="1"/>
        <v>1.2E-2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6.9819999999999993E-2</v>
      </c>
      <c r="F71" s="92">
        <v>3.1029999999999999E-2</v>
      </c>
      <c r="G71" s="88">
        <f t="shared" si="3"/>
        <v>0.10085</v>
      </c>
      <c r="H71" s="89">
        <v>144</v>
      </c>
      <c r="I71" s="90" t="s">
        <v>64</v>
      </c>
      <c r="J71" s="74">
        <f t="shared" si="4"/>
        <v>1.44E-2</v>
      </c>
      <c r="K71" s="89">
        <v>168</v>
      </c>
      <c r="L71" s="90" t="s">
        <v>64</v>
      </c>
      <c r="M71" s="74">
        <f t="shared" si="0"/>
        <v>1.6800000000000002E-2</v>
      </c>
      <c r="N71" s="89">
        <v>126</v>
      </c>
      <c r="O71" s="90" t="s">
        <v>64</v>
      </c>
      <c r="P71" s="74">
        <f t="shared" si="1"/>
        <v>1.26E-2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7.2109999999999994E-2</v>
      </c>
      <c r="F72" s="92">
        <v>3.0759999999999999E-2</v>
      </c>
      <c r="G72" s="88">
        <f t="shared" si="3"/>
        <v>0.10286999999999999</v>
      </c>
      <c r="H72" s="89">
        <v>153</v>
      </c>
      <c r="I72" s="90" t="s">
        <v>64</v>
      </c>
      <c r="J72" s="74">
        <f t="shared" si="4"/>
        <v>1.5299999999999999E-2</v>
      </c>
      <c r="K72" s="89">
        <v>176</v>
      </c>
      <c r="L72" s="90" t="s">
        <v>64</v>
      </c>
      <c r="M72" s="74">
        <f t="shared" si="0"/>
        <v>1.7599999999999998E-2</v>
      </c>
      <c r="N72" s="89">
        <v>133</v>
      </c>
      <c r="O72" s="90" t="s">
        <v>64</v>
      </c>
      <c r="P72" s="74">
        <f t="shared" si="1"/>
        <v>1.3300000000000001E-2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7.6480000000000006E-2</v>
      </c>
      <c r="F73" s="92">
        <v>3.022E-2</v>
      </c>
      <c r="G73" s="88">
        <f t="shared" si="3"/>
        <v>0.1067</v>
      </c>
      <c r="H73" s="89">
        <v>172</v>
      </c>
      <c r="I73" s="90" t="s">
        <v>64</v>
      </c>
      <c r="J73" s="74">
        <f t="shared" si="4"/>
        <v>1.72E-2</v>
      </c>
      <c r="K73" s="89">
        <v>192</v>
      </c>
      <c r="L73" s="90" t="s">
        <v>64</v>
      </c>
      <c r="M73" s="74">
        <f t="shared" si="0"/>
        <v>1.9200000000000002E-2</v>
      </c>
      <c r="N73" s="89">
        <v>145</v>
      </c>
      <c r="O73" s="90" t="s">
        <v>64</v>
      </c>
      <c r="P73" s="74">
        <f t="shared" si="1"/>
        <v>1.4499999999999999E-2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8.0619999999999997E-2</v>
      </c>
      <c r="F74" s="92">
        <v>2.9680000000000002E-2</v>
      </c>
      <c r="G74" s="88">
        <f t="shared" si="3"/>
        <v>0.1103</v>
      </c>
      <c r="H74" s="89">
        <v>191</v>
      </c>
      <c r="I74" s="90" t="s">
        <v>64</v>
      </c>
      <c r="J74" s="74">
        <f t="shared" si="4"/>
        <v>1.9099999999999999E-2</v>
      </c>
      <c r="K74" s="89">
        <v>207</v>
      </c>
      <c r="L74" s="90" t="s">
        <v>64</v>
      </c>
      <c r="M74" s="74">
        <f t="shared" si="0"/>
        <v>2.07E-2</v>
      </c>
      <c r="N74" s="89">
        <v>157</v>
      </c>
      <c r="O74" s="90" t="s">
        <v>64</v>
      </c>
      <c r="P74" s="74">
        <f t="shared" si="1"/>
        <v>1.5699999999999999E-2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8.455E-2</v>
      </c>
      <c r="F75" s="92">
        <v>2.9139999999999999E-2</v>
      </c>
      <c r="G75" s="88">
        <f t="shared" si="3"/>
        <v>0.11369</v>
      </c>
      <c r="H75" s="89">
        <v>210</v>
      </c>
      <c r="I75" s="90" t="s">
        <v>64</v>
      </c>
      <c r="J75" s="74">
        <f t="shared" si="4"/>
        <v>2.0999999999999998E-2</v>
      </c>
      <c r="K75" s="89">
        <v>222</v>
      </c>
      <c r="L75" s="90" t="s">
        <v>64</v>
      </c>
      <c r="M75" s="74">
        <f t="shared" si="0"/>
        <v>2.2200000000000001E-2</v>
      </c>
      <c r="N75" s="89">
        <v>169</v>
      </c>
      <c r="O75" s="90" t="s">
        <v>64</v>
      </c>
      <c r="P75" s="74">
        <f t="shared" si="1"/>
        <v>1.6900000000000002E-2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8.831E-2</v>
      </c>
      <c r="F76" s="92">
        <v>2.861E-2</v>
      </c>
      <c r="G76" s="88">
        <f t="shared" si="3"/>
        <v>0.11692</v>
      </c>
      <c r="H76" s="89">
        <v>229</v>
      </c>
      <c r="I76" s="90" t="s">
        <v>64</v>
      </c>
      <c r="J76" s="74">
        <f t="shared" si="4"/>
        <v>2.29E-2</v>
      </c>
      <c r="K76" s="89">
        <v>236</v>
      </c>
      <c r="L76" s="90" t="s">
        <v>64</v>
      </c>
      <c r="M76" s="74">
        <f t="shared" si="0"/>
        <v>2.3599999999999999E-2</v>
      </c>
      <c r="N76" s="89">
        <v>180</v>
      </c>
      <c r="O76" s="90" t="s">
        <v>64</v>
      </c>
      <c r="P76" s="74">
        <f t="shared" si="1"/>
        <v>1.7999999999999999E-2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9.1920000000000002E-2</v>
      </c>
      <c r="F77" s="92">
        <v>2.809E-2</v>
      </c>
      <c r="G77" s="88">
        <f t="shared" si="3"/>
        <v>0.12001000000000001</v>
      </c>
      <c r="H77" s="89">
        <v>248</v>
      </c>
      <c r="I77" s="90" t="s">
        <v>64</v>
      </c>
      <c r="J77" s="74">
        <f t="shared" si="4"/>
        <v>2.4799999999999999E-2</v>
      </c>
      <c r="K77" s="89">
        <v>250</v>
      </c>
      <c r="L77" s="90" t="s">
        <v>64</v>
      </c>
      <c r="M77" s="74">
        <f t="shared" si="0"/>
        <v>2.5000000000000001E-2</v>
      </c>
      <c r="N77" s="89">
        <v>192</v>
      </c>
      <c r="O77" s="90" t="s">
        <v>64</v>
      </c>
      <c r="P77" s="74">
        <f t="shared" si="1"/>
        <v>1.9200000000000002E-2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9.5390000000000003E-2</v>
      </c>
      <c r="F78" s="92">
        <v>2.759E-2</v>
      </c>
      <c r="G78" s="88">
        <f t="shared" si="3"/>
        <v>0.12298000000000001</v>
      </c>
      <c r="H78" s="89">
        <v>267</v>
      </c>
      <c r="I78" s="90" t="s">
        <v>64</v>
      </c>
      <c r="J78" s="74">
        <f t="shared" si="4"/>
        <v>2.6700000000000002E-2</v>
      </c>
      <c r="K78" s="89">
        <v>264</v>
      </c>
      <c r="L78" s="90" t="s">
        <v>64</v>
      </c>
      <c r="M78" s="74">
        <f t="shared" si="0"/>
        <v>2.64E-2</v>
      </c>
      <c r="N78" s="89">
        <v>203</v>
      </c>
      <c r="O78" s="90" t="s">
        <v>64</v>
      </c>
      <c r="P78" s="74">
        <f t="shared" si="1"/>
        <v>2.0300000000000002E-2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0.10199999999999999</v>
      </c>
      <c r="F79" s="92">
        <v>2.6630000000000001E-2</v>
      </c>
      <c r="G79" s="88">
        <f t="shared" si="3"/>
        <v>0.12862999999999999</v>
      </c>
      <c r="H79" s="89">
        <v>305</v>
      </c>
      <c r="I79" s="90" t="s">
        <v>64</v>
      </c>
      <c r="J79" s="74">
        <f t="shared" si="4"/>
        <v>3.0499999999999999E-2</v>
      </c>
      <c r="K79" s="89">
        <v>290</v>
      </c>
      <c r="L79" s="90" t="s">
        <v>64</v>
      </c>
      <c r="M79" s="74">
        <f t="shared" si="0"/>
        <v>2.8999999999999998E-2</v>
      </c>
      <c r="N79" s="89">
        <v>224</v>
      </c>
      <c r="O79" s="90" t="s">
        <v>64</v>
      </c>
      <c r="P79" s="74">
        <f t="shared" si="1"/>
        <v>2.24E-2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0.1086</v>
      </c>
      <c r="F80" s="92">
        <v>2.5739999999999999E-2</v>
      </c>
      <c r="G80" s="88">
        <f t="shared" si="3"/>
        <v>0.13434000000000001</v>
      </c>
      <c r="H80" s="89">
        <v>344</v>
      </c>
      <c r="I80" s="90" t="s">
        <v>64</v>
      </c>
      <c r="J80" s="74">
        <f t="shared" si="4"/>
        <v>3.44E-2</v>
      </c>
      <c r="K80" s="89">
        <v>315</v>
      </c>
      <c r="L80" s="90" t="s">
        <v>64</v>
      </c>
      <c r="M80" s="74">
        <f t="shared" si="0"/>
        <v>3.15E-2</v>
      </c>
      <c r="N80" s="89">
        <v>245</v>
      </c>
      <c r="O80" s="90" t="s">
        <v>64</v>
      </c>
      <c r="P80" s="74">
        <f t="shared" si="1"/>
        <v>2.4500000000000001E-2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0.1147</v>
      </c>
      <c r="F81" s="92">
        <v>2.4910000000000002E-2</v>
      </c>
      <c r="G81" s="88">
        <f t="shared" si="3"/>
        <v>0.13961000000000001</v>
      </c>
      <c r="H81" s="89">
        <v>382</v>
      </c>
      <c r="I81" s="90" t="s">
        <v>64</v>
      </c>
      <c r="J81" s="74">
        <f t="shared" si="4"/>
        <v>3.8199999999999998E-2</v>
      </c>
      <c r="K81" s="89">
        <v>339</v>
      </c>
      <c r="L81" s="90" t="s">
        <v>64</v>
      </c>
      <c r="M81" s="74">
        <f t="shared" si="0"/>
        <v>3.39E-2</v>
      </c>
      <c r="N81" s="89">
        <v>265</v>
      </c>
      <c r="O81" s="90" t="s">
        <v>64</v>
      </c>
      <c r="P81" s="74">
        <f t="shared" si="1"/>
        <v>2.6500000000000003E-2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0.1206</v>
      </c>
      <c r="F82" s="92">
        <v>2.4140000000000002E-2</v>
      </c>
      <c r="G82" s="88">
        <f t="shared" si="3"/>
        <v>0.14474000000000001</v>
      </c>
      <c r="H82" s="89">
        <v>421</v>
      </c>
      <c r="I82" s="90" t="s">
        <v>64</v>
      </c>
      <c r="J82" s="74">
        <f t="shared" si="4"/>
        <v>4.2099999999999999E-2</v>
      </c>
      <c r="K82" s="89">
        <v>361</v>
      </c>
      <c r="L82" s="90" t="s">
        <v>64</v>
      </c>
      <c r="M82" s="74">
        <f t="shared" si="0"/>
        <v>3.61E-2</v>
      </c>
      <c r="N82" s="89">
        <v>284</v>
      </c>
      <c r="O82" s="90" t="s">
        <v>64</v>
      </c>
      <c r="P82" s="74">
        <f t="shared" si="1"/>
        <v>2.8399999999999998E-2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0.12640000000000001</v>
      </c>
      <c r="F83" s="92">
        <v>2.342E-2</v>
      </c>
      <c r="G83" s="88">
        <f t="shared" si="3"/>
        <v>0.14982000000000001</v>
      </c>
      <c r="H83" s="89">
        <v>459</v>
      </c>
      <c r="I83" s="90" t="s">
        <v>64</v>
      </c>
      <c r="J83" s="74">
        <f t="shared" si="4"/>
        <v>4.5900000000000003E-2</v>
      </c>
      <c r="K83" s="89">
        <v>383</v>
      </c>
      <c r="L83" s="90" t="s">
        <v>64</v>
      </c>
      <c r="M83" s="74">
        <f t="shared" si="0"/>
        <v>3.8300000000000001E-2</v>
      </c>
      <c r="N83" s="89">
        <v>303</v>
      </c>
      <c r="O83" s="90" t="s">
        <v>64</v>
      </c>
      <c r="P83" s="74">
        <f t="shared" si="1"/>
        <v>3.0300000000000001E-2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0.1323</v>
      </c>
      <c r="F84" s="92">
        <v>2.274E-2</v>
      </c>
      <c r="G84" s="88">
        <f t="shared" si="3"/>
        <v>0.15504000000000001</v>
      </c>
      <c r="H84" s="89">
        <v>497</v>
      </c>
      <c r="I84" s="90" t="s">
        <v>64</v>
      </c>
      <c r="J84" s="74">
        <f t="shared" si="4"/>
        <v>4.9700000000000001E-2</v>
      </c>
      <c r="K84" s="89">
        <v>404</v>
      </c>
      <c r="L84" s="90" t="s">
        <v>64</v>
      </c>
      <c r="M84" s="74">
        <f t="shared" ref="M84:M147" si="6">K84/1000/10</f>
        <v>4.0400000000000005E-2</v>
      </c>
      <c r="N84" s="89">
        <v>321</v>
      </c>
      <c r="O84" s="90" t="s">
        <v>64</v>
      </c>
      <c r="P84" s="74">
        <f t="shared" ref="P84:P147" si="7">N84/1000/10</f>
        <v>3.2100000000000004E-2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0.13819999999999999</v>
      </c>
      <c r="F85" s="92">
        <v>2.2110000000000001E-2</v>
      </c>
      <c r="G85" s="88">
        <f t="shared" ref="G85:G148" si="8">E85+F85</f>
        <v>0.16030999999999998</v>
      </c>
      <c r="H85" s="89">
        <v>535</v>
      </c>
      <c r="I85" s="90" t="s">
        <v>64</v>
      </c>
      <c r="J85" s="74">
        <f t="shared" ref="J85:J126" si="9">H85/1000/10</f>
        <v>5.3500000000000006E-2</v>
      </c>
      <c r="K85" s="89">
        <v>424</v>
      </c>
      <c r="L85" s="90" t="s">
        <v>64</v>
      </c>
      <c r="M85" s="74">
        <f t="shared" si="6"/>
        <v>4.24E-2</v>
      </c>
      <c r="N85" s="89">
        <v>339</v>
      </c>
      <c r="O85" s="90" t="s">
        <v>64</v>
      </c>
      <c r="P85" s="74">
        <f t="shared" si="7"/>
        <v>3.39E-2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0.14419999999999999</v>
      </c>
      <c r="F86" s="92">
        <v>2.1520000000000001E-2</v>
      </c>
      <c r="G86" s="88">
        <f t="shared" si="8"/>
        <v>0.16572000000000001</v>
      </c>
      <c r="H86" s="89">
        <v>573</v>
      </c>
      <c r="I86" s="90" t="s">
        <v>64</v>
      </c>
      <c r="J86" s="74">
        <f t="shared" si="9"/>
        <v>5.7299999999999997E-2</v>
      </c>
      <c r="K86" s="89">
        <v>443</v>
      </c>
      <c r="L86" s="90" t="s">
        <v>64</v>
      </c>
      <c r="M86" s="74">
        <f t="shared" si="6"/>
        <v>4.4299999999999999E-2</v>
      </c>
      <c r="N86" s="89">
        <v>356</v>
      </c>
      <c r="O86" s="90" t="s">
        <v>64</v>
      </c>
      <c r="P86" s="74">
        <f t="shared" si="7"/>
        <v>3.56E-2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0.15010000000000001</v>
      </c>
      <c r="F87" s="92">
        <v>2.0969999999999999E-2</v>
      </c>
      <c r="G87" s="88">
        <f t="shared" si="8"/>
        <v>0.17107</v>
      </c>
      <c r="H87" s="89">
        <v>611</v>
      </c>
      <c r="I87" s="90" t="s">
        <v>64</v>
      </c>
      <c r="J87" s="74">
        <f t="shared" si="9"/>
        <v>6.1100000000000002E-2</v>
      </c>
      <c r="K87" s="89">
        <v>461</v>
      </c>
      <c r="L87" s="90" t="s">
        <v>64</v>
      </c>
      <c r="M87" s="74">
        <f t="shared" si="6"/>
        <v>4.6100000000000002E-2</v>
      </c>
      <c r="N87" s="89">
        <v>372</v>
      </c>
      <c r="O87" s="90" t="s">
        <v>64</v>
      </c>
      <c r="P87" s="74">
        <f t="shared" si="7"/>
        <v>3.7199999999999997E-2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0.15579999999999999</v>
      </c>
      <c r="F88" s="92">
        <v>2.0449999999999999E-2</v>
      </c>
      <c r="G88" s="88">
        <f t="shared" si="8"/>
        <v>0.17624999999999999</v>
      </c>
      <c r="H88" s="89">
        <v>648</v>
      </c>
      <c r="I88" s="90" t="s">
        <v>64</v>
      </c>
      <c r="J88" s="74">
        <f t="shared" si="9"/>
        <v>6.4799999999999996E-2</v>
      </c>
      <c r="K88" s="89">
        <v>479</v>
      </c>
      <c r="L88" s="90" t="s">
        <v>64</v>
      </c>
      <c r="M88" s="74">
        <f t="shared" si="6"/>
        <v>4.7899999999999998E-2</v>
      </c>
      <c r="N88" s="89">
        <v>388</v>
      </c>
      <c r="O88" s="90" t="s">
        <v>64</v>
      </c>
      <c r="P88" s="74">
        <f t="shared" si="7"/>
        <v>3.8800000000000001E-2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0.16139999999999999</v>
      </c>
      <c r="F89" s="92">
        <v>1.9949999999999999E-2</v>
      </c>
      <c r="G89" s="88">
        <f t="shared" si="8"/>
        <v>0.18134999999999998</v>
      </c>
      <c r="H89" s="89">
        <v>685</v>
      </c>
      <c r="I89" s="90" t="s">
        <v>64</v>
      </c>
      <c r="J89" s="74">
        <f t="shared" si="9"/>
        <v>6.8500000000000005E-2</v>
      </c>
      <c r="K89" s="89">
        <v>496</v>
      </c>
      <c r="L89" s="90" t="s">
        <v>64</v>
      </c>
      <c r="M89" s="74">
        <f t="shared" si="6"/>
        <v>4.9599999999999998E-2</v>
      </c>
      <c r="N89" s="89">
        <v>403</v>
      </c>
      <c r="O89" s="90" t="s">
        <v>64</v>
      </c>
      <c r="P89" s="74">
        <f t="shared" si="7"/>
        <v>4.0300000000000002E-2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0.17230000000000001</v>
      </c>
      <c r="F90" s="92">
        <v>1.9050000000000001E-2</v>
      </c>
      <c r="G90" s="88">
        <f t="shared" si="8"/>
        <v>0.19135000000000002</v>
      </c>
      <c r="H90" s="89">
        <v>758</v>
      </c>
      <c r="I90" s="90" t="s">
        <v>64</v>
      </c>
      <c r="J90" s="74">
        <f t="shared" si="9"/>
        <v>7.5800000000000006E-2</v>
      </c>
      <c r="K90" s="89">
        <v>527</v>
      </c>
      <c r="L90" s="90" t="s">
        <v>64</v>
      </c>
      <c r="M90" s="74">
        <f t="shared" si="6"/>
        <v>5.2700000000000004E-2</v>
      </c>
      <c r="N90" s="89">
        <v>433</v>
      </c>
      <c r="O90" s="90" t="s">
        <v>64</v>
      </c>
      <c r="P90" s="74">
        <f t="shared" si="7"/>
        <v>4.3299999999999998E-2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0.18540000000000001</v>
      </c>
      <c r="F91" s="92">
        <v>1.804E-2</v>
      </c>
      <c r="G91" s="88">
        <f t="shared" si="8"/>
        <v>0.20344000000000001</v>
      </c>
      <c r="H91" s="89">
        <v>847</v>
      </c>
      <c r="I91" s="90" t="s">
        <v>64</v>
      </c>
      <c r="J91" s="74">
        <f t="shared" si="9"/>
        <v>8.4699999999999998E-2</v>
      </c>
      <c r="K91" s="89">
        <v>563</v>
      </c>
      <c r="L91" s="90" t="s">
        <v>64</v>
      </c>
      <c r="M91" s="74">
        <f t="shared" si="6"/>
        <v>5.6299999999999996E-2</v>
      </c>
      <c r="N91" s="89">
        <v>467</v>
      </c>
      <c r="O91" s="90" t="s">
        <v>64</v>
      </c>
      <c r="P91" s="74">
        <f t="shared" si="7"/>
        <v>4.6700000000000005E-2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0.19789999999999999</v>
      </c>
      <c r="F92" s="92">
        <v>1.7160000000000002E-2</v>
      </c>
      <c r="G92" s="88">
        <f t="shared" si="8"/>
        <v>0.21506</v>
      </c>
      <c r="H92" s="89">
        <v>935</v>
      </c>
      <c r="I92" s="90" t="s">
        <v>64</v>
      </c>
      <c r="J92" s="74">
        <f t="shared" si="9"/>
        <v>9.35E-2</v>
      </c>
      <c r="K92" s="89">
        <v>596</v>
      </c>
      <c r="L92" s="90" t="s">
        <v>64</v>
      </c>
      <c r="M92" s="74">
        <f t="shared" si="6"/>
        <v>5.96E-2</v>
      </c>
      <c r="N92" s="89">
        <v>499</v>
      </c>
      <c r="O92" s="90" t="s">
        <v>64</v>
      </c>
      <c r="P92" s="74">
        <f t="shared" si="7"/>
        <v>4.99E-2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0.21</v>
      </c>
      <c r="F93" s="92">
        <v>1.6369999999999999E-2</v>
      </c>
      <c r="G93" s="88">
        <f t="shared" si="8"/>
        <v>0.22636999999999999</v>
      </c>
      <c r="H93" s="89">
        <v>1021</v>
      </c>
      <c r="I93" s="90" t="s">
        <v>64</v>
      </c>
      <c r="J93" s="74">
        <f t="shared" si="9"/>
        <v>0.1021</v>
      </c>
      <c r="K93" s="89">
        <v>626</v>
      </c>
      <c r="L93" s="90" t="s">
        <v>64</v>
      </c>
      <c r="M93" s="74">
        <f t="shared" si="6"/>
        <v>6.2600000000000003E-2</v>
      </c>
      <c r="N93" s="89">
        <v>529</v>
      </c>
      <c r="O93" s="90" t="s">
        <v>64</v>
      </c>
      <c r="P93" s="74">
        <f t="shared" si="7"/>
        <v>5.2900000000000003E-2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0.22170000000000001</v>
      </c>
      <c r="F94" s="92">
        <v>1.566E-2</v>
      </c>
      <c r="G94" s="88">
        <f t="shared" si="8"/>
        <v>0.23736000000000002</v>
      </c>
      <c r="H94" s="89">
        <v>1105</v>
      </c>
      <c r="I94" s="90" t="s">
        <v>64</v>
      </c>
      <c r="J94" s="74">
        <f t="shared" si="9"/>
        <v>0.1105</v>
      </c>
      <c r="K94" s="89">
        <v>654</v>
      </c>
      <c r="L94" s="90" t="s">
        <v>64</v>
      </c>
      <c r="M94" s="74">
        <f t="shared" si="6"/>
        <v>6.54E-2</v>
      </c>
      <c r="N94" s="89">
        <v>558</v>
      </c>
      <c r="O94" s="90" t="s">
        <v>64</v>
      </c>
      <c r="P94" s="74">
        <f t="shared" si="7"/>
        <v>5.5800000000000002E-2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0.23300000000000001</v>
      </c>
      <c r="F95" s="92">
        <v>1.502E-2</v>
      </c>
      <c r="G95" s="88">
        <f t="shared" si="8"/>
        <v>0.24802000000000002</v>
      </c>
      <c r="H95" s="89">
        <v>1188</v>
      </c>
      <c r="I95" s="90" t="s">
        <v>64</v>
      </c>
      <c r="J95" s="74">
        <f t="shared" si="9"/>
        <v>0.11879999999999999</v>
      </c>
      <c r="K95" s="89">
        <v>680</v>
      </c>
      <c r="L95" s="90" t="s">
        <v>64</v>
      </c>
      <c r="M95" s="74">
        <f t="shared" si="6"/>
        <v>6.8000000000000005E-2</v>
      </c>
      <c r="N95" s="89">
        <v>584</v>
      </c>
      <c r="O95" s="90" t="s">
        <v>64</v>
      </c>
      <c r="P95" s="74">
        <f t="shared" si="7"/>
        <v>5.8399999999999994E-2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0.24399999999999999</v>
      </c>
      <c r="F96" s="92">
        <v>1.444E-2</v>
      </c>
      <c r="G96" s="88">
        <f t="shared" si="8"/>
        <v>0.25844</v>
      </c>
      <c r="H96" s="89">
        <v>1269</v>
      </c>
      <c r="I96" s="90" t="s">
        <v>64</v>
      </c>
      <c r="J96" s="74">
        <f t="shared" si="9"/>
        <v>0.12689999999999999</v>
      </c>
      <c r="K96" s="89">
        <v>704</v>
      </c>
      <c r="L96" s="90" t="s">
        <v>64</v>
      </c>
      <c r="M96" s="74">
        <f t="shared" si="6"/>
        <v>7.039999999999999E-2</v>
      </c>
      <c r="N96" s="89">
        <v>609</v>
      </c>
      <c r="O96" s="90" t="s">
        <v>64</v>
      </c>
      <c r="P96" s="74">
        <f t="shared" si="7"/>
        <v>6.0899999999999996E-2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0.25480000000000003</v>
      </c>
      <c r="F97" s="92">
        <v>1.391E-2</v>
      </c>
      <c r="G97" s="88">
        <f t="shared" si="8"/>
        <v>0.26871</v>
      </c>
      <c r="H97" s="89">
        <v>1348</v>
      </c>
      <c r="I97" s="90" t="s">
        <v>64</v>
      </c>
      <c r="J97" s="74">
        <f t="shared" si="9"/>
        <v>0.1348</v>
      </c>
      <c r="K97" s="89">
        <v>726</v>
      </c>
      <c r="L97" s="90" t="s">
        <v>64</v>
      </c>
      <c r="M97" s="74">
        <f t="shared" si="6"/>
        <v>7.2599999999999998E-2</v>
      </c>
      <c r="N97" s="89">
        <v>633</v>
      </c>
      <c r="O97" s="90" t="s">
        <v>64</v>
      </c>
      <c r="P97" s="74">
        <f t="shared" si="7"/>
        <v>6.3299999999999995E-2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0.26529999999999998</v>
      </c>
      <c r="F98" s="92">
        <v>1.342E-2</v>
      </c>
      <c r="G98" s="88">
        <f t="shared" si="8"/>
        <v>0.27871999999999997</v>
      </c>
      <c r="H98" s="89">
        <v>1426</v>
      </c>
      <c r="I98" s="90" t="s">
        <v>64</v>
      </c>
      <c r="J98" s="74">
        <f t="shared" si="9"/>
        <v>0.1426</v>
      </c>
      <c r="K98" s="89">
        <v>747</v>
      </c>
      <c r="L98" s="90" t="s">
        <v>64</v>
      </c>
      <c r="M98" s="74">
        <f t="shared" si="6"/>
        <v>7.4700000000000003E-2</v>
      </c>
      <c r="N98" s="89">
        <v>656</v>
      </c>
      <c r="O98" s="90" t="s">
        <v>64</v>
      </c>
      <c r="P98" s="74">
        <f t="shared" si="7"/>
        <v>6.5600000000000006E-2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0.28539999999999999</v>
      </c>
      <c r="F99" s="92">
        <v>1.256E-2</v>
      </c>
      <c r="G99" s="88">
        <f t="shared" si="8"/>
        <v>0.29796</v>
      </c>
      <c r="H99" s="89">
        <v>1577</v>
      </c>
      <c r="I99" s="90" t="s">
        <v>64</v>
      </c>
      <c r="J99" s="74">
        <f t="shared" si="9"/>
        <v>0.15770000000000001</v>
      </c>
      <c r="K99" s="89">
        <v>785</v>
      </c>
      <c r="L99" s="90" t="s">
        <v>64</v>
      </c>
      <c r="M99" s="74">
        <f t="shared" si="6"/>
        <v>7.85E-2</v>
      </c>
      <c r="N99" s="89">
        <v>698</v>
      </c>
      <c r="O99" s="90" t="s">
        <v>64</v>
      </c>
      <c r="P99" s="74">
        <f t="shared" si="7"/>
        <v>6.9800000000000001E-2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0.30470000000000003</v>
      </c>
      <c r="F100" s="92">
        <v>1.1820000000000001E-2</v>
      </c>
      <c r="G100" s="88">
        <f t="shared" si="8"/>
        <v>0.31652000000000002</v>
      </c>
      <c r="H100" s="89">
        <v>1724</v>
      </c>
      <c r="I100" s="90" t="s">
        <v>64</v>
      </c>
      <c r="J100" s="74">
        <f t="shared" si="9"/>
        <v>0.1724</v>
      </c>
      <c r="K100" s="89">
        <v>819</v>
      </c>
      <c r="L100" s="90" t="s">
        <v>64</v>
      </c>
      <c r="M100" s="74">
        <f t="shared" si="6"/>
        <v>8.1900000000000001E-2</v>
      </c>
      <c r="N100" s="89">
        <v>737</v>
      </c>
      <c r="O100" s="90" t="s">
        <v>64</v>
      </c>
      <c r="P100" s="74">
        <f t="shared" si="7"/>
        <v>7.3700000000000002E-2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0.32319999999999999</v>
      </c>
      <c r="F101" s="92">
        <v>1.1169999999999999E-2</v>
      </c>
      <c r="G101" s="88">
        <f t="shared" si="8"/>
        <v>0.33437</v>
      </c>
      <c r="H101" s="89">
        <v>1865</v>
      </c>
      <c r="I101" s="90" t="s">
        <v>64</v>
      </c>
      <c r="J101" s="74">
        <f t="shared" si="9"/>
        <v>0.1865</v>
      </c>
      <c r="K101" s="89">
        <v>849</v>
      </c>
      <c r="L101" s="90" t="s">
        <v>64</v>
      </c>
      <c r="M101" s="74">
        <f t="shared" si="6"/>
        <v>8.4900000000000003E-2</v>
      </c>
      <c r="N101" s="89">
        <v>772</v>
      </c>
      <c r="O101" s="90" t="s">
        <v>64</v>
      </c>
      <c r="P101" s="74">
        <f t="shared" si="7"/>
        <v>7.7200000000000005E-2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0.34079999999999999</v>
      </c>
      <c r="F102" s="92">
        <v>1.06E-2</v>
      </c>
      <c r="G102" s="88">
        <f t="shared" si="8"/>
        <v>0.35139999999999999</v>
      </c>
      <c r="H102" s="89">
        <v>2002</v>
      </c>
      <c r="I102" s="90" t="s">
        <v>64</v>
      </c>
      <c r="J102" s="74">
        <f t="shared" si="9"/>
        <v>0.20019999999999999</v>
      </c>
      <c r="K102" s="89">
        <v>876</v>
      </c>
      <c r="L102" s="90" t="s">
        <v>64</v>
      </c>
      <c r="M102" s="74">
        <f t="shared" si="6"/>
        <v>8.7599999999999997E-2</v>
      </c>
      <c r="N102" s="89">
        <v>805</v>
      </c>
      <c r="O102" s="90" t="s">
        <v>64</v>
      </c>
      <c r="P102" s="74">
        <f t="shared" si="7"/>
        <v>8.0500000000000002E-2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0.35780000000000001</v>
      </c>
      <c r="F103" s="92">
        <v>1.009E-2</v>
      </c>
      <c r="G103" s="88">
        <f t="shared" si="8"/>
        <v>0.36788999999999999</v>
      </c>
      <c r="H103" s="89">
        <v>2135</v>
      </c>
      <c r="I103" s="90" t="s">
        <v>64</v>
      </c>
      <c r="J103" s="74">
        <f t="shared" si="9"/>
        <v>0.21349999999999997</v>
      </c>
      <c r="K103" s="89">
        <v>900</v>
      </c>
      <c r="L103" s="90" t="s">
        <v>64</v>
      </c>
      <c r="M103" s="74">
        <f t="shared" si="6"/>
        <v>0.09</v>
      </c>
      <c r="N103" s="89">
        <v>835</v>
      </c>
      <c r="O103" s="90" t="s">
        <v>64</v>
      </c>
      <c r="P103" s="74">
        <f t="shared" si="7"/>
        <v>8.3499999999999991E-2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0.374</v>
      </c>
      <c r="F104" s="92">
        <v>9.639E-3</v>
      </c>
      <c r="G104" s="88">
        <f t="shared" si="8"/>
        <v>0.38363900000000001</v>
      </c>
      <c r="H104" s="89">
        <v>2264</v>
      </c>
      <c r="I104" s="90" t="s">
        <v>64</v>
      </c>
      <c r="J104" s="74">
        <f t="shared" si="9"/>
        <v>0.22639999999999999</v>
      </c>
      <c r="K104" s="89">
        <v>923</v>
      </c>
      <c r="L104" s="90" t="s">
        <v>64</v>
      </c>
      <c r="M104" s="74">
        <f t="shared" si="6"/>
        <v>9.2300000000000007E-2</v>
      </c>
      <c r="N104" s="89">
        <v>864</v>
      </c>
      <c r="O104" s="90" t="s">
        <v>64</v>
      </c>
      <c r="P104" s="74">
        <f t="shared" si="7"/>
        <v>8.6400000000000005E-2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0.40429999999999999</v>
      </c>
      <c r="F105" s="92">
        <v>8.8590000000000006E-3</v>
      </c>
      <c r="G105" s="88">
        <f t="shared" si="8"/>
        <v>0.413159</v>
      </c>
      <c r="H105" s="89">
        <v>2513</v>
      </c>
      <c r="I105" s="90" t="s">
        <v>64</v>
      </c>
      <c r="J105" s="74">
        <f t="shared" si="9"/>
        <v>0.25129999999999997</v>
      </c>
      <c r="K105" s="89">
        <v>962</v>
      </c>
      <c r="L105" s="90" t="s">
        <v>64</v>
      </c>
      <c r="M105" s="74">
        <f t="shared" si="6"/>
        <v>9.6199999999999994E-2</v>
      </c>
      <c r="N105" s="89">
        <v>915</v>
      </c>
      <c r="O105" s="90" t="s">
        <v>64</v>
      </c>
      <c r="P105" s="74">
        <f t="shared" si="7"/>
        <v>9.1499999999999998E-2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0.43219999999999997</v>
      </c>
      <c r="F106" s="92">
        <v>8.2109999999999995E-3</v>
      </c>
      <c r="G106" s="88">
        <f t="shared" si="8"/>
        <v>0.440411</v>
      </c>
      <c r="H106" s="89">
        <v>2750</v>
      </c>
      <c r="I106" s="90" t="s">
        <v>64</v>
      </c>
      <c r="J106" s="74">
        <f t="shared" si="9"/>
        <v>0.27500000000000002</v>
      </c>
      <c r="K106" s="89">
        <v>996</v>
      </c>
      <c r="L106" s="90" t="s">
        <v>64</v>
      </c>
      <c r="M106" s="74">
        <f t="shared" si="6"/>
        <v>9.9599999999999994E-2</v>
      </c>
      <c r="N106" s="89">
        <v>961</v>
      </c>
      <c r="O106" s="90" t="s">
        <v>64</v>
      </c>
      <c r="P106" s="74">
        <f t="shared" si="7"/>
        <v>9.6099999999999991E-2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0.45760000000000001</v>
      </c>
      <c r="F107" s="92">
        <v>7.6620000000000004E-3</v>
      </c>
      <c r="G107" s="88">
        <f t="shared" si="8"/>
        <v>0.46526200000000001</v>
      </c>
      <c r="H107" s="89">
        <v>2978</v>
      </c>
      <c r="I107" s="90" t="s">
        <v>64</v>
      </c>
      <c r="J107" s="74">
        <f t="shared" si="9"/>
        <v>0.29780000000000001</v>
      </c>
      <c r="K107" s="89">
        <v>1026</v>
      </c>
      <c r="L107" s="90" t="s">
        <v>64</v>
      </c>
      <c r="M107" s="74">
        <f t="shared" si="6"/>
        <v>0.1026</v>
      </c>
      <c r="N107" s="89">
        <v>1002</v>
      </c>
      <c r="O107" s="90" t="s">
        <v>64</v>
      </c>
      <c r="P107" s="74">
        <f t="shared" si="7"/>
        <v>0.1002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0.48089999999999999</v>
      </c>
      <c r="F108" s="92">
        <v>7.1910000000000003E-3</v>
      </c>
      <c r="G108" s="88">
        <f t="shared" si="8"/>
        <v>0.488091</v>
      </c>
      <c r="H108" s="89">
        <v>3197</v>
      </c>
      <c r="I108" s="90" t="s">
        <v>64</v>
      </c>
      <c r="J108" s="74">
        <f t="shared" si="9"/>
        <v>0.31969999999999998</v>
      </c>
      <c r="K108" s="89">
        <v>1052</v>
      </c>
      <c r="L108" s="90" t="s">
        <v>64</v>
      </c>
      <c r="M108" s="74">
        <f t="shared" si="6"/>
        <v>0.1052</v>
      </c>
      <c r="N108" s="89">
        <v>1040</v>
      </c>
      <c r="O108" s="90" t="s">
        <v>64</v>
      </c>
      <c r="P108" s="74">
        <f t="shared" si="7"/>
        <v>0.10400000000000001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0.50229999999999997</v>
      </c>
      <c r="F109" s="92">
        <v>6.7809999999999997E-3</v>
      </c>
      <c r="G109" s="88">
        <f t="shared" si="8"/>
        <v>0.50908100000000001</v>
      </c>
      <c r="H109" s="89">
        <v>3409</v>
      </c>
      <c r="I109" s="90" t="s">
        <v>64</v>
      </c>
      <c r="J109" s="74">
        <f t="shared" si="9"/>
        <v>0.34089999999999998</v>
      </c>
      <c r="K109" s="89">
        <v>1075</v>
      </c>
      <c r="L109" s="90" t="s">
        <v>64</v>
      </c>
      <c r="M109" s="74">
        <f t="shared" si="6"/>
        <v>0.1075</v>
      </c>
      <c r="N109" s="89">
        <v>1074</v>
      </c>
      <c r="O109" s="90" t="s">
        <v>64</v>
      </c>
      <c r="P109" s="74">
        <f t="shared" si="7"/>
        <v>0.10740000000000001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0.52200000000000002</v>
      </c>
      <c r="F110" s="92">
        <v>6.4209999999999996E-3</v>
      </c>
      <c r="G110" s="88">
        <f t="shared" si="8"/>
        <v>0.52842100000000003</v>
      </c>
      <c r="H110" s="89">
        <v>3615</v>
      </c>
      <c r="I110" s="90" t="s">
        <v>64</v>
      </c>
      <c r="J110" s="76">
        <f t="shared" si="9"/>
        <v>0.36150000000000004</v>
      </c>
      <c r="K110" s="89">
        <v>1096</v>
      </c>
      <c r="L110" s="90" t="s">
        <v>64</v>
      </c>
      <c r="M110" s="74">
        <f t="shared" si="6"/>
        <v>0.1096</v>
      </c>
      <c r="N110" s="89">
        <v>1106</v>
      </c>
      <c r="O110" s="90" t="s">
        <v>64</v>
      </c>
      <c r="P110" s="74">
        <f t="shared" si="7"/>
        <v>0.1106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0.54020000000000001</v>
      </c>
      <c r="F111" s="92">
        <v>6.1019999999999998E-3</v>
      </c>
      <c r="G111" s="88">
        <f t="shared" si="8"/>
        <v>0.54630200000000007</v>
      </c>
      <c r="H111" s="89">
        <v>3816</v>
      </c>
      <c r="I111" s="90" t="s">
        <v>64</v>
      </c>
      <c r="J111" s="76">
        <f t="shared" si="9"/>
        <v>0.38159999999999999</v>
      </c>
      <c r="K111" s="89">
        <v>1115</v>
      </c>
      <c r="L111" s="90" t="s">
        <v>64</v>
      </c>
      <c r="M111" s="74">
        <f t="shared" si="6"/>
        <v>0.1115</v>
      </c>
      <c r="N111" s="89">
        <v>1135</v>
      </c>
      <c r="O111" s="90" t="s">
        <v>64</v>
      </c>
      <c r="P111" s="74">
        <f t="shared" si="7"/>
        <v>0.1135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0.55710000000000004</v>
      </c>
      <c r="F112" s="92">
        <v>5.8170000000000001E-3</v>
      </c>
      <c r="G112" s="88">
        <f t="shared" si="8"/>
        <v>0.562917</v>
      </c>
      <c r="H112" s="89">
        <v>4012</v>
      </c>
      <c r="I112" s="90" t="s">
        <v>64</v>
      </c>
      <c r="J112" s="76">
        <f t="shared" si="9"/>
        <v>0.40119999999999995</v>
      </c>
      <c r="K112" s="89">
        <v>1133</v>
      </c>
      <c r="L112" s="90" t="s">
        <v>64</v>
      </c>
      <c r="M112" s="74">
        <f t="shared" si="6"/>
        <v>0.1133</v>
      </c>
      <c r="N112" s="89">
        <v>1163</v>
      </c>
      <c r="O112" s="90" t="s">
        <v>64</v>
      </c>
      <c r="P112" s="74">
        <f t="shared" si="7"/>
        <v>0.1163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0.57289999999999996</v>
      </c>
      <c r="F113" s="92">
        <v>5.5599999999999998E-3</v>
      </c>
      <c r="G113" s="88">
        <f t="shared" si="8"/>
        <v>0.57845999999999997</v>
      </c>
      <c r="H113" s="89">
        <v>4204</v>
      </c>
      <c r="I113" s="90" t="s">
        <v>64</v>
      </c>
      <c r="J113" s="76">
        <f t="shared" si="9"/>
        <v>0.4204</v>
      </c>
      <c r="K113" s="89">
        <v>1149</v>
      </c>
      <c r="L113" s="90" t="s">
        <v>64</v>
      </c>
      <c r="M113" s="74">
        <f t="shared" si="6"/>
        <v>0.1149</v>
      </c>
      <c r="N113" s="89">
        <v>1189</v>
      </c>
      <c r="O113" s="90" t="s">
        <v>64</v>
      </c>
      <c r="P113" s="74">
        <f t="shared" si="7"/>
        <v>0.11890000000000001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0.58779999999999999</v>
      </c>
      <c r="F114" s="92">
        <v>5.3270000000000001E-3</v>
      </c>
      <c r="G114" s="88">
        <f t="shared" si="8"/>
        <v>0.59312699999999996</v>
      </c>
      <c r="H114" s="89">
        <v>4391</v>
      </c>
      <c r="I114" s="90" t="s">
        <v>64</v>
      </c>
      <c r="J114" s="76">
        <f t="shared" si="9"/>
        <v>0.43909999999999999</v>
      </c>
      <c r="K114" s="89">
        <v>1164</v>
      </c>
      <c r="L114" s="90" t="s">
        <v>64</v>
      </c>
      <c r="M114" s="74">
        <f t="shared" si="6"/>
        <v>0.11639999999999999</v>
      </c>
      <c r="N114" s="89">
        <v>1214</v>
      </c>
      <c r="O114" s="90" t="s">
        <v>64</v>
      </c>
      <c r="P114" s="74">
        <f t="shared" si="7"/>
        <v>0.12139999999999999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0.6018</v>
      </c>
      <c r="F115" s="92">
        <v>5.1159999999999999E-3</v>
      </c>
      <c r="G115" s="88">
        <f t="shared" si="8"/>
        <v>0.60691600000000001</v>
      </c>
      <c r="H115" s="89">
        <v>4576</v>
      </c>
      <c r="I115" s="90" t="s">
        <v>64</v>
      </c>
      <c r="J115" s="76">
        <f t="shared" si="9"/>
        <v>0.45759999999999995</v>
      </c>
      <c r="K115" s="89">
        <v>1178</v>
      </c>
      <c r="L115" s="90" t="s">
        <v>64</v>
      </c>
      <c r="M115" s="74">
        <f t="shared" si="6"/>
        <v>0.11779999999999999</v>
      </c>
      <c r="N115" s="89">
        <v>1237</v>
      </c>
      <c r="O115" s="90" t="s">
        <v>64</v>
      </c>
      <c r="P115" s="74">
        <f t="shared" si="7"/>
        <v>0.1237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0.62770000000000004</v>
      </c>
      <c r="F116" s="92">
        <v>4.7450000000000001E-3</v>
      </c>
      <c r="G116" s="88">
        <f t="shared" si="8"/>
        <v>0.63244500000000003</v>
      </c>
      <c r="H116" s="89">
        <v>4935</v>
      </c>
      <c r="I116" s="90" t="s">
        <v>64</v>
      </c>
      <c r="J116" s="76">
        <f t="shared" si="9"/>
        <v>0.49349999999999994</v>
      </c>
      <c r="K116" s="89">
        <v>1204</v>
      </c>
      <c r="L116" s="90" t="s">
        <v>64</v>
      </c>
      <c r="M116" s="74">
        <f t="shared" si="6"/>
        <v>0.12039999999999999</v>
      </c>
      <c r="N116" s="89">
        <v>1281</v>
      </c>
      <c r="O116" s="90" t="s">
        <v>64</v>
      </c>
      <c r="P116" s="74">
        <f t="shared" si="7"/>
        <v>0.12809999999999999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0.65680000000000005</v>
      </c>
      <c r="F117" s="92">
        <v>4.3579999999999999E-3</v>
      </c>
      <c r="G117" s="88">
        <f t="shared" si="8"/>
        <v>0.66115800000000002</v>
      </c>
      <c r="H117" s="89">
        <v>5370</v>
      </c>
      <c r="I117" s="90" t="s">
        <v>64</v>
      </c>
      <c r="J117" s="76">
        <f t="shared" si="9"/>
        <v>0.53700000000000003</v>
      </c>
      <c r="K117" s="89">
        <v>1232</v>
      </c>
      <c r="L117" s="90" t="s">
        <v>64</v>
      </c>
      <c r="M117" s="74">
        <f t="shared" si="6"/>
        <v>0.1232</v>
      </c>
      <c r="N117" s="89">
        <v>1330</v>
      </c>
      <c r="O117" s="90" t="s">
        <v>64</v>
      </c>
      <c r="P117" s="74">
        <f t="shared" si="7"/>
        <v>0.13300000000000001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0.68289999999999995</v>
      </c>
      <c r="F118" s="92">
        <v>4.0350000000000004E-3</v>
      </c>
      <c r="G118" s="88">
        <f t="shared" si="8"/>
        <v>0.68693499999999996</v>
      </c>
      <c r="H118" s="89">
        <v>5790</v>
      </c>
      <c r="I118" s="90" t="s">
        <v>64</v>
      </c>
      <c r="J118" s="76">
        <f t="shared" si="9"/>
        <v>0.57899999999999996</v>
      </c>
      <c r="K118" s="89">
        <v>1258</v>
      </c>
      <c r="L118" s="90" t="s">
        <v>64</v>
      </c>
      <c r="M118" s="74">
        <f t="shared" si="6"/>
        <v>0.1258</v>
      </c>
      <c r="N118" s="89">
        <v>1374</v>
      </c>
      <c r="O118" s="90" t="s">
        <v>64</v>
      </c>
      <c r="P118" s="74">
        <f t="shared" si="7"/>
        <v>0.13740000000000002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0.70630000000000004</v>
      </c>
      <c r="F119" s="92">
        <v>3.761E-3</v>
      </c>
      <c r="G119" s="88">
        <f t="shared" si="8"/>
        <v>0.71006100000000005</v>
      </c>
      <c r="H119" s="89">
        <v>6197</v>
      </c>
      <c r="I119" s="90" t="s">
        <v>64</v>
      </c>
      <c r="J119" s="76">
        <f t="shared" si="9"/>
        <v>0.61970000000000003</v>
      </c>
      <c r="K119" s="89">
        <v>1280</v>
      </c>
      <c r="L119" s="90" t="s">
        <v>64</v>
      </c>
      <c r="M119" s="74">
        <f t="shared" si="6"/>
        <v>0.128</v>
      </c>
      <c r="N119" s="89">
        <v>1415</v>
      </c>
      <c r="O119" s="90" t="s">
        <v>64</v>
      </c>
      <c r="P119" s="74">
        <f t="shared" si="7"/>
        <v>0.14150000000000001</v>
      </c>
    </row>
    <row r="120" spans="1:16">
      <c r="B120" s="89">
        <v>300</v>
      </c>
      <c r="C120" s="90" t="s">
        <v>63</v>
      </c>
      <c r="D120" s="74">
        <f t="shared" ref="D120:D132" si="10">B120/1000/$C$5</f>
        <v>7.4999999999999997E-2</v>
      </c>
      <c r="E120" s="91">
        <v>0.72750000000000004</v>
      </c>
      <c r="F120" s="92">
        <v>3.5260000000000001E-3</v>
      </c>
      <c r="G120" s="88">
        <f t="shared" si="8"/>
        <v>0.73102600000000006</v>
      </c>
      <c r="H120" s="89">
        <v>6594</v>
      </c>
      <c r="I120" s="90" t="s">
        <v>64</v>
      </c>
      <c r="J120" s="76">
        <f t="shared" si="9"/>
        <v>0.65939999999999999</v>
      </c>
      <c r="K120" s="89">
        <v>1300</v>
      </c>
      <c r="L120" s="90" t="s">
        <v>64</v>
      </c>
      <c r="M120" s="74">
        <f t="shared" si="6"/>
        <v>0.13</v>
      </c>
      <c r="N120" s="89">
        <v>1453</v>
      </c>
      <c r="O120" s="90" t="s">
        <v>64</v>
      </c>
      <c r="P120" s="74">
        <f t="shared" si="7"/>
        <v>0.14530000000000001</v>
      </c>
    </row>
    <row r="121" spans="1:16">
      <c r="B121" s="89">
        <v>325</v>
      </c>
      <c r="C121" s="90" t="s">
        <v>63</v>
      </c>
      <c r="D121" s="74">
        <f t="shared" si="10"/>
        <v>8.1250000000000003E-2</v>
      </c>
      <c r="E121" s="91">
        <v>0.74650000000000005</v>
      </c>
      <c r="F121" s="92">
        <v>3.3210000000000002E-3</v>
      </c>
      <c r="G121" s="88">
        <f t="shared" si="8"/>
        <v>0.74982100000000007</v>
      </c>
      <c r="H121" s="89">
        <v>6983</v>
      </c>
      <c r="I121" s="90" t="s">
        <v>64</v>
      </c>
      <c r="J121" s="76">
        <f t="shared" si="9"/>
        <v>0.69829999999999992</v>
      </c>
      <c r="K121" s="89">
        <v>1318</v>
      </c>
      <c r="L121" s="90" t="s">
        <v>64</v>
      </c>
      <c r="M121" s="74">
        <f t="shared" si="6"/>
        <v>0.1318</v>
      </c>
      <c r="N121" s="89">
        <v>1488</v>
      </c>
      <c r="O121" s="90" t="s">
        <v>64</v>
      </c>
      <c r="P121" s="74">
        <f t="shared" si="7"/>
        <v>0.14879999999999999</v>
      </c>
    </row>
    <row r="122" spans="1:16">
      <c r="B122" s="89">
        <v>350</v>
      </c>
      <c r="C122" s="90" t="s">
        <v>63</v>
      </c>
      <c r="D122" s="74">
        <f t="shared" si="10"/>
        <v>8.7499999999999994E-2</v>
      </c>
      <c r="E122" s="91">
        <v>0.76359999999999995</v>
      </c>
      <c r="F122" s="92">
        <v>3.1410000000000001E-3</v>
      </c>
      <c r="G122" s="88">
        <f t="shared" si="8"/>
        <v>0.76674099999999989</v>
      </c>
      <c r="H122" s="89">
        <v>7363</v>
      </c>
      <c r="I122" s="90" t="s">
        <v>64</v>
      </c>
      <c r="J122" s="76">
        <f t="shared" si="9"/>
        <v>0.73630000000000007</v>
      </c>
      <c r="K122" s="89">
        <v>1335</v>
      </c>
      <c r="L122" s="90" t="s">
        <v>64</v>
      </c>
      <c r="M122" s="74">
        <f t="shared" si="6"/>
        <v>0.13350000000000001</v>
      </c>
      <c r="N122" s="89">
        <v>1520</v>
      </c>
      <c r="O122" s="90" t="s">
        <v>64</v>
      </c>
      <c r="P122" s="74">
        <f t="shared" si="7"/>
        <v>0.152</v>
      </c>
    </row>
    <row r="123" spans="1:16">
      <c r="B123" s="89">
        <v>375</v>
      </c>
      <c r="C123" s="90" t="s">
        <v>63</v>
      </c>
      <c r="D123" s="74">
        <f t="shared" si="10"/>
        <v>9.375E-2</v>
      </c>
      <c r="E123" s="91">
        <v>0.77890000000000004</v>
      </c>
      <c r="F123" s="92">
        <v>2.9810000000000001E-3</v>
      </c>
      <c r="G123" s="88">
        <f t="shared" si="8"/>
        <v>0.78188100000000005</v>
      </c>
      <c r="H123" s="89">
        <v>7737</v>
      </c>
      <c r="I123" s="90" t="s">
        <v>64</v>
      </c>
      <c r="J123" s="76">
        <f t="shared" si="9"/>
        <v>0.77370000000000005</v>
      </c>
      <c r="K123" s="89">
        <v>1351</v>
      </c>
      <c r="L123" s="90" t="s">
        <v>64</v>
      </c>
      <c r="M123" s="74">
        <f t="shared" si="6"/>
        <v>0.1351</v>
      </c>
      <c r="N123" s="89">
        <v>1551</v>
      </c>
      <c r="O123" s="90" t="s">
        <v>64</v>
      </c>
      <c r="P123" s="74">
        <f t="shared" si="7"/>
        <v>0.15509999999999999</v>
      </c>
    </row>
    <row r="124" spans="1:16">
      <c r="B124" s="89">
        <v>400</v>
      </c>
      <c r="C124" s="90" t="s">
        <v>63</v>
      </c>
      <c r="D124" s="74">
        <f t="shared" si="10"/>
        <v>0.1</v>
      </c>
      <c r="E124" s="91">
        <v>0.79259999999999997</v>
      </c>
      <c r="F124" s="92">
        <v>2.8379999999999998E-3</v>
      </c>
      <c r="G124" s="88">
        <f t="shared" si="8"/>
        <v>0.79543799999999998</v>
      </c>
      <c r="H124" s="89">
        <v>8105</v>
      </c>
      <c r="I124" s="90" t="s">
        <v>64</v>
      </c>
      <c r="J124" s="76">
        <f t="shared" si="9"/>
        <v>0.8105</v>
      </c>
      <c r="K124" s="89">
        <v>1365</v>
      </c>
      <c r="L124" s="90" t="s">
        <v>64</v>
      </c>
      <c r="M124" s="74">
        <f t="shared" si="6"/>
        <v>0.13650000000000001</v>
      </c>
      <c r="N124" s="89">
        <v>1580</v>
      </c>
      <c r="O124" s="90" t="s">
        <v>64</v>
      </c>
      <c r="P124" s="74">
        <f t="shared" si="7"/>
        <v>0.158</v>
      </c>
    </row>
    <row r="125" spans="1:16">
      <c r="B125" s="77">
        <v>450</v>
      </c>
      <c r="C125" s="79" t="s">
        <v>63</v>
      </c>
      <c r="D125" s="74">
        <f t="shared" si="10"/>
        <v>0.1125</v>
      </c>
      <c r="E125" s="91">
        <v>0.8155</v>
      </c>
      <c r="F125" s="92">
        <v>2.594E-3</v>
      </c>
      <c r="G125" s="88">
        <f t="shared" si="8"/>
        <v>0.81809399999999999</v>
      </c>
      <c r="H125" s="89">
        <v>8827</v>
      </c>
      <c r="I125" s="90" t="s">
        <v>64</v>
      </c>
      <c r="J125" s="76">
        <f t="shared" si="9"/>
        <v>0.88270000000000004</v>
      </c>
      <c r="K125" s="89">
        <v>1393</v>
      </c>
      <c r="L125" s="90" t="s">
        <v>64</v>
      </c>
      <c r="M125" s="74">
        <f t="shared" si="6"/>
        <v>0.13930000000000001</v>
      </c>
      <c r="N125" s="89">
        <v>1635</v>
      </c>
      <c r="O125" s="90" t="s">
        <v>64</v>
      </c>
      <c r="P125" s="74">
        <f t="shared" si="7"/>
        <v>0.16350000000000001</v>
      </c>
    </row>
    <row r="126" spans="1:16">
      <c r="B126" s="77">
        <v>500</v>
      </c>
      <c r="C126" s="79" t="s">
        <v>63</v>
      </c>
      <c r="D126" s="74">
        <f t="shared" si="10"/>
        <v>0.125</v>
      </c>
      <c r="E126" s="91">
        <v>0.83330000000000004</v>
      </c>
      <c r="F126" s="92">
        <v>2.392E-3</v>
      </c>
      <c r="G126" s="88">
        <f t="shared" si="8"/>
        <v>0.83569199999999999</v>
      </c>
      <c r="H126" s="77">
        <v>9534</v>
      </c>
      <c r="I126" s="79" t="s">
        <v>64</v>
      </c>
      <c r="J126" s="76">
        <f t="shared" si="9"/>
        <v>0.95340000000000003</v>
      </c>
      <c r="K126" s="77">
        <v>1419</v>
      </c>
      <c r="L126" s="79" t="s">
        <v>64</v>
      </c>
      <c r="M126" s="74">
        <f t="shared" si="6"/>
        <v>0.1419</v>
      </c>
      <c r="N126" s="77">
        <v>1685</v>
      </c>
      <c r="O126" s="79" t="s">
        <v>64</v>
      </c>
      <c r="P126" s="74">
        <f t="shared" si="7"/>
        <v>0.16850000000000001</v>
      </c>
    </row>
    <row r="127" spans="1:16">
      <c r="B127" s="77">
        <v>550</v>
      </c>
      <c r="C127" s="79" t="s">
        <v>63</v>
      </c>
      <c r="D127" s="74">
        <f t="shared" si="10"/>
        <v>0.13750000000000001</v>
      </c>
      <c r="E127" s="91">
        <v>0.84689999999999999</v>
      </c>
      <c r="F127" s="92">
        <v>2.2209999999999999E-3</v>
      </c>
      <c r="G127" s="88">
        <f t="shared" si="8"/>
        <v>0.84912100000000001</v>
      </c>
      <c r="H127" s="77">
        <v>1.02</v>
      </c>
      <c r="I127" s="78" t="s">
        <v>66</v>
      </c>
      <c r="J127" s="76">
        <f t="shared" ref="J118:J181" si="11">H127</f>
        <v>1.02</v>
      </c>
      <c r="K127" s="77">
        <v>1442</v>
      </c>
      <c r="L127" s="79" t="s">
        <v>64</v>
      </c>
      <c r="M127" s="74">
        <f t="shared" si="6"/>
        <v>0.14419999999999999</v>
      </c>
      <c r="N127" s="77">
        <v>1732</v>
      </c>
      <c r="O127" s="79" t="s">
        <v>64</v>
      </c>
      <c r="P127" s="74">
        <f t="shared" si="7"/>
        <v>0.17319999999999999</v>
      </c>
    </row>
    <row r="128" spans="1:16">
      <c r="A128" s="94"/>
      <c r="B128" s="89">
        <v>600</v>
      </c>
      <c r="C128" s="90" t="s">
        <v>63</v>
      </c>
      <c r="D128" s="74">
        <f t="shared" si="10"/>
        <v>0.15</v>
      </c>
      <c r="E128" s="91">
        <v>0.85680000000000001</v>
      </c>
      <c r="F128" s="92">
        <v>2.075E-3</v>
      </c>
      <c r="G128" s="88">
        <f t="shared" si="8"/>
        <v>0.85887500000000006</v>
      </c>
      <c r="H128" s="89">
        <v>1.0900000000000001</v>
      </c>
      <c r="I128" s="90" t="s">
        <v>66</v>
      </c>
      <c r="J128" s="76">
        <f t="shared" si="11"/>
        <v>1.0900000000000001</v>
      </c>
      <c r="K128" s="77">
        <v>1463</v>
      </c>
      <c r="L128" s="79" t="s">
        <v>64</v>
      </c>
      <c r="M128" s="74">
        <f t="shared" si="6"/>
        <v>0.14630000000000001</v>
      </c>
      <c r="N128" s="77">
        <v>1775</v>
      </c>
      <c r="O128" s="79" t="s">
        <v>64</v>
      </c>
      <c r="P128" s="74">
        <f t="shared" si="7"/>
        <v>0.17749999999999999</v>
      </c>
    </row>
    <row r="129" spans="1:16">
      <c r="A129" s="94"/>
      <c r="B129" s="89">
        <v>650</v>
      </c>
      <c r="C129" s="90" t="s">
        <v>63</v>
      </c>
      <c r="D129" s="74">
        <f t="shared" si="10"/>
        <v>0.16250000000000001</v>
      </c>
      <c r="E129" s="91">
        <v>0.86360000000000003</v>
      </c>
      <c r="F129" s="92">
        <v>1.949E-3</v>
      </c>
      <c r="G129" s="88">
        <f t="shared" si="8"/>
        <v>0.86554900000000001</v>
      </c>
      <c r="H129" s="89">
        <v>1.1599999999999999</v>
      </c>
      <c r="I129" s="90" t="s">
        <v>66</v>
      </c>
      <c r="J129" s="76">
        <f t="shared" si="11"/>
        <v>1.1599999999999999</v>
      </c>
      <c r="K129" s="77">
        <v>1483</v>
      </c>
      <c r="L129" s="79" t="s">
        <v>64</v>
      </c>
      <c r="M129" s="74">
        <f t="shared" si="6"/>
        <v>0.14830000000000002</v>
      </c>
      <c r="N129" s="77">
        <v>1817</v>
      </c>
      <c r="O129" s="79" t="s">
        <v>64</v>
      </c>
      <c r="P129" s="74">
        <f t="shared" si="7"/>
        <v>0.1817</v>
      </c>
    </row>
    <row r="130" spans="1:16">
      <c r="A130" s="94"/>
      <c r="B130" s="89">
        <v>700</v>
      </c>
      <c r="C130" s="90" t="s">
        <v>63</v>
      </c>
      <c r="D130" s="74">
        <f t="shared" si="10"/>
        <v>0.17499999999999999</v>
      </c>
      <c r="E130" s="91">
        <v>0.8679</v>
      </c>
      <c r="F130" s="92">
        <v>1.8389999999999999E-3</v>
      </c>
      <c r="G130" s="88">
        <f t="shared" si="8"/>
        <v>0.86973900000000004</v>
      </c>
      <c r="H130" s="89">
        <v>1.23</v>
      </c>
      <c r="I130" s="90" t="s">
        <v>66</v>
      </c>
      <c r="J130" s="76">
        <f t="shared" si="11"/>
        <v>1.23</v>
      </c>
      <c r="K130" s="77">
        <v>1502</v>
      </c>
      <c r="L130" s="79" t="s">
        <v>64</v>
      </c>
      <c r="M130" s="74">
        <f t="shared" si="6"/>
        <v>0.1502</v>
      </c>
      <c r="N130" s="77">
        <v>1857</v>
      </c>
      <c r="O130" s="79" t="s">
        <v>64</v>
      </c>
      <c r="P130" s="74">
        <f t="shared" si="7"/>
        <v>0.1857</v>
      </c>
    </row>
    <row r="131" spans="1:16">
      <c r="A131" s="94"/>
      <c r="B131" s="89">
        <v>800</v>
      </c>
      <c r="C131" s="90" t="s">
        <v>63</v>
      </c>
      <c r="D131" s="74">
        <f t="shared" si="10"/>
        <v>0.2</v>
      </c>
      <c r="E131" s="91">
        <v>0.87050000000000005</v>
      </c>
      <c r="F131" s="92">
        <v>1.6540000000000001E-3</v>
      </c>
      <c r="G131" s="88">
        <f t="shared" si="8"/>
        <v>0.8721540000000001</v>
      </c>
      <c r="H131" s="89">
        <v>1.36</v>
      </c>
      <c r="I131" s="90" t="s">
        <v>66</v>
      </c>
      <c r="J131" s="76">
        <f t="shared" si="11"/>
        <v>1.36</v>
      </c>
      <c r="K131" s="77">
        <v>1543</v>
      </c>
      <c r="L131" s="79" t="s">
        <v>64</v>
      </c>
      <c r="M131" s="74">
        <f t="shared" si="6"/>
        <v>0.15429999999999999</v>
      </c>
      <c r="N131" s="77">
        <v>1932</v>
      </c>
      <c r="O131" s="79" t="s">
        <v>64</v>
      </c>
      <c r="P131" s="74">
        <f t="shared" si="7"/>
        <v>0.19319999999999998</v>
      </c>
    </row>
    <row r="132" spans="1:16">
      <c r="A132" s="94"/>
      <c r="B132" s="89">
        <v>900</v>
      </c>
      <c r="C132" s="90" t="s">
        <v>63</v>
      </c>
      <c r="D132" s="74">
        <f t="shared" si="10"/>
        <v>0.22500000000000001</v>
      </c>
      <c r="E132" s="91">
        <v>0.86719999999999997</v>
      </c>
      <c r="F132" s="92">
        <v>1.506E-3</v>
      </c>
      <c r="G132" s="88">
        <f t="shared" si="8"/>
        <v>0.86870599999999998</v>
      </c>
      <c r="H132" s="89">
        <v>1.5</v>
      </c>
      <c r="I132" s="90" t="s">
        <v>66</v>
      </c>
      <c r="J132" s="76">
        <f t="shared" si="11"/>
        <v>1.5</v>
      </c>
      <c r="K132" s="77">
        <v>1582</v>
      </c>
      <c r="L132" s="79" t="s">
        <v>64</v>
      </c>
      <c r="M132" s="74">
        <f t="shared" si="6"/>
        <v>0.15820000000000001</v>
      </c>
      <c r="N132" s="77">
        <v>2003</v>
      </c>
      <c r="O132" s="79" t="s">
        <v>64</v>
      </c>
      <c r="P132" s="74">
        <f t="shared" si="7"/>
        <v>0.20030000000000001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0.85960000000000003</v>
      </c>
      <c r="F133" s="92">
        <v>1.384E-3</v>
      </c>
      <c r="G133" s="88">
        <f t="shared" si="8"/>
        <v>0.86098400000000008</v>
      </c>
      <c r="H133" s="89">
        <v>1.64</v>
      </c>
      <c r="I133" s="90" t="s">
        <v>66</v>
      </c>
      <c r="J133" s="76">
        <f t="shared" si="11"/>
        <v>1.64</v>
      </c>
      <c r="K133" s="77">
        <v>1619</v>
      </c>
      <c r="L133" s="79" t="s">
        <v>64</v>
      </c>
      <c r="M133" s="74">
        <f t="shared" si="6"/>
        <v>0.16189999999999999</v>
      </c>
      <c r="N133" s="77">
        <v>2072</v>
      </c>
      <c r="O133" s="79" t="s">
        <v>64</v>
      </c>
      <c r="P133" s="74">
        <f t="shared" si="7"/>
        <v>0.2072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0.84930000000000005</v>
      </c>
      <c r="F134" s="92">
        <v>1.2819999999999999E-3</v>
      </c>
      <c r="G134" s="88">
        <f t="shared" si="8"/>
        <v>0.85058200000000006</v>
      </c>
      <c r="H134" s="89">
        <v>1.78</v>
      </c>
      <c r="I134" s="90" t="s">
        <v>66</v>
      </c>
      <c r="J134" s="76">
        <f t="shared" si="11"/>
        <v>1.78</v>
      </c>
      <c r="K134" s="77">
        <v>1654</v>
      </c>
      <c r="L134" s="79" t="s">
        <v>64</v>
      </c>
      <c r="M134" s="74">
        <f t="shared" si="6"/>
        <v>0.16539999999999999</v>
      </c>
      <c r="N134" s="77">
        <v>2138</v>
      </c>
      <c r="O134" s="79" t="s">
        <v>64</v>
      </c>
      <c r="P134" s="74">
        <f t="shared" si="7"/>
        <v>0.21379999999999999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0.83709999999999996</v>
      </c>
      <c r="F135" s="92">
        <v>1.194E-3</v>
      </c>
      <c r="G135" s="88">
        <f t="shared" si="8"/>
        <v>0.83829399999999998</v>
      </c>
      <c r="H135" s="89">
        <v>1.92</v>
      </c>
      <c r="I135" s="90" t="s">
        <v>66</v>
      </c>
      <c r="J135" s="76">
        <f t="shared" si="11"/>
        <v>1.92</v>
      </c>
      <c r="K135" s="77">
        <v>1689</v>
      </c>
      <c r="L135" s="79" t="s">
        <v>64</v>
      </c>
      <c r="M135" s="74">
        <f t="shared" si="6"/>
        <v>0.16889999999999999</v>
      </c>
      <c r="N135" s="77">
        <v>2203</v>
      </c>
      <c r="O135" s="79" t="s">
        <v>64</v>
      </c>
      <c r="P135" s="74">
        <f t="shared" si="7"/>
        <v>0.2203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0.82369999999999999</v>
      </c>
      <c r="F136" s="92">
        <v>1.119E-3</v>
      </c>
      <c r="G136" s="88">
        <f t="shared" si="8"/>
        <v>0.82481899999999997</v>
      </c>
      <c r="H136" s="89">
        <v>2.06</v>
      </c>
      <c r="I136" s="90" t="s">
        <v>66</v>
      </c>
      <c r="J136" s="76">
        <f t="shared" si="11"/>
        <v>2.06</v>
      </c>
      <c r="K136" s="77">
        <v>1723</v>
      </c>
      <c r="L136" s="79" t="s">
        <v>64</v>
      </c>
      <c r="M136" s="74">
        <f t="shared" si="6"/>
        <v>0.17230000000000001</v>
      </c>
      <c r="N136" s="77">
        <v>2267</v>
      </c>
      <c r="O136" s="79" t="s">
        <v>64</v>
      </c>
      <c r="P136" s="74">
        <f t="shared" si="7"/>
        <v>0.22669999999999998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0.8095</v>
      </c>
      <c r="F137" s="92">
        <v>1.054E-3</v>
      </c>
      <c r="G137" s="88">
        <f t="shared" si="8"/>
        <v>0.810554</v>
      </c>
      <c r="H137" s="89">
        <v>2.21</v>
      </c>
      <c r="I137" s="90" t="s">
        <v>66</v>
      </c>
      <c r="J137" s="76">
        <f t="shared" si="11"/>
        <v>2.21</v>
      </c>
      <c r="K137" s="77">
        <v>1757</v>
      </c>
      <c r="L137" s="79" t="s">
        <v>64</v>
      </c>
      <c r="M137" s="74">
        <f t="shared" si="6"/>
        <v>0.1757</v>
      </c>
      <c r="N137" s="77">
        <v>2330</v>
      </c>
      <c r="O137" s="79" t="s">
        <v>64</v>
      </c>
      <c r="P137" s="74">
        <f t="shared" si="7"/>
        <v>0.23300000000000001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0.79500000000000004</v>
      </c>
      <c r="F138" s="92">
        <v>9.9599999999999992E-4</v>
      </c>
      <c r="G138" s="88">
        <f t="shared" si="8"/>
        <v>0.79599600000000004</v>
      </c>
      <c r="H138" s="89">
        <v>2.35</v>
      </c>
      <c r="I138" s="90" t="s">
        <v>66</v>
      </c>
      <c r="J138" s="76">
        <f t="shared" si="11"/>
        <v>2.35</v>
      </c>
      <c r="K138" s="77">
        <v>1791</v>
      </c>
      <c r="L138" s="79" t="s">
        <v>64</v>
      </c>
      <c r="M138" s="74">
        <f t="shared" si="6"/>
        <v>0.17909999999999998</v>
      </c>
      <c r="N138" s="77">
        <v>2394</v>
      </c>
      <c r="O138" s="79" t="s">
        <v>64</v>
      </c>
      <c r="P138" s="74">
        <f t="shared" si="7"/>
        <v>0.2394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0.78029999999999999</v>
      </c>
      <c r="F139" s="92">
        <v>9.4470000000000003E-4</v>
      </c>
      <c r="G139" s="88">
        <f t="shared" si="8"/>
        <v>0.78124470000000001</v>
      </c>
      <c r="H139" s="89">
        <v>2.5099999999999998</v>
      </c>
      <c r="I139" s="90" t="s">
        <v>66</v>
      </c>
      <c r="J139" s="76">
        <f t="shared" si="11"/>
        <v>2.5099999999999998</v>
      </c>
      <c r="K139" s="77">
        <v>1825</v>
      </c>
      <c r="L139" s="79" t="s">
        <v>64</v>
      </c>
      <c r="M139" s="74">
        <f t="shared" si="6"/>
        <v>0.1825</v>
      </c>
      <c r="N139" s="77">
        <v>2457</v>
      </c>
      <c r="O139" s="79" t="s">
        <v>64</v>
      </c>
      <c r="P139" s="74">
        <f t="shared" si="7"/>
        <v>0.24569999999999997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0.76570000000000005</v>
      </c>
      <c r="F140" s="92">
        <v>8.9879999999999995E-4</v>
      </c>
      <c r="G140" s="88">
        <f t="shared" si="8"/>
        <v>0.76659880000000002</v>
      </c>
      <c r="H140" s="89">
        <v>2.66</v>
      </c>
      <c r="I140" s="90" t="s">
        <v>66</v>
      </c>
      <c r="J140" s="76">
        <f t="shared" si="11"/>
        <v>2.66</v>
      </c>
      <c r="K140" s="77">
        <v>1859</v>
      </c>
      <c r="L140" s="79" t="s">
        <v>64</v>
      </c>
      <c r="M140" s="74">
        <f t="shared" si="6"/>
        <v>0.18590000000000001</v>
      </c>
      <c r="N140" s="77">
        <v>2520</v>
      </c>
      <c r="O140" s="79" t="s">
        <v>64</v>
      </c>
      <c r="P140" s="74">
        <f t="shared" si="7"/>
        <v>0.252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0.75119999999999998</v>
      </c>
      <c r="F141" s="92">
        <v>8.5749999999999997E-4</v>
      </c>
      <c r="G141" s="88">
        <f t="shared" si="8"/>
        <v>0.75205749999999993</v>
      </c>
      <c r="H141" s="77">
        <v>2.82</v>
      </c>
      <c r="I141" s="79" t="s">
        <v>66</v>
      </c>
      <c r="J141" s="76">
        <f t="shared" si="11"/>
        <v>2.82</v>
      </c>
      <c r="K141" s="77">
        <v>1894</v>
      </c>
      <c r="L141" s="79" t="s">
        <v>64</v>
      </c>
      <c r="M141" s="74">
        <f t="shared" si="6"/>
        <v>0.18939999999999999</v>
      </c>
      <c r="N141" s="77">
        <v>2584</v>
      </c>
      <c r="O141" s="79" t="s">
        <v>64</v>
      </c>
      <c r="P141" s="74">
        <f t="shared" si="7"/>
        <v>0.25840000000000002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0.72299999999999998</v>
      </c>
      <c r="F142" s="92">
        <v>7.8600000000000002E-4</v>
      </c>
      <c r="G142" s="88">
        <f t="shared" si="8"/>
        <v>0.72378599999999993</v>
      </c>
      <c r="H142" s="77">
        <v>3.14</v>
      </c>
      <c r="I142" s="79" t="s">
        <v>66</v>
      </c>
      <c r="J142" s="76">
        <f t="shared" si="11"/>
        <v>3.14</v>
      </c>
      <c r="K142" s="77">
        <v>1990</v>
      </c>
      <c r="L142" s="79" t="s">
        <v>64</v>
      </c>
      <c r="M142" s="74">
        <f t="shared" si="6"/>
        <v>0.19900000000000001</v>
      </c>
      <c r="N142" s="77">
        <v>2713</v>
      </c>
      <c r="O142" s="79" t="s">
        <v>64</v>
      </c>
      <c r="P142" s="74">
        <f t="shared" si="7"/>
        <v>0.27129999999999999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0.68979999999999997</v>
      </c>
      <c r="F143" s="92">
        <v>7.1290000000000004E-4</v>
      </c>
      <c r="G143" s="88">
        <f t="shared" si="8"/>
        <v>0.69051289999999999</v>
      </c>
      <c r="H143" s="77">
        <v>3.57</v>
      </c>
      <c r="I143" s="79" t="s">
        <v>66</v>
      </c>
      <c r="J143" s="76">
        <f t="shared" si="11"/>
        <v>3.57</v>
      </c>
      <c r="K143" s="77">
        <v>2129</v>
      </c>
      <c r="L143" s="79" t="s">
        <v>64</v>
      </c>
      <c r="M143" s="74">
        <f t="shared" si="6"/>
        <v>0.21290000000000001</v>
      </c>
      <c r="N143" s="77">
        <v>2878</v>
      </c>
      <c r="O143" s="79" t="s">
        <v>64</v>
      </c>
      <c r="P143" s="74">
        <f t="shared" si="7"/>
        <v>0.2878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0.65890000000000004</v>
      </c>
      <c r="F144" s="92">
        <v>6.5309999999999999E-4</v>
      </c>
      <c r="G144" s="88">
        <f t="shared" si="8"/>
        <v>0.6595531</v>
      </c>
      <c r="H144" s="77">
        <v>4.01</v>
      </c>
      <c r="I144" s="79" t="s">
        <v>66</v>
      </c>
      <c r="J144" s="76">
        <f t="shared" si="11"/>
        <v>4.01</v>
      </c>
      <c r="K144" s="77">
        <v>2270</v>
      </c>
      <c r="L144" s="79" t="s">
        <v>64</v>
      </c>
      <c r="M144" s="74">
        <f t="shared" si="6"/>
        <v>0.22700000000000001</v>
      </c>
      <c r="N144" s="77">
        <v>3047</v>
      </c>
      <c r="O144" s="79" t="s">
        <v>64</v>
      </c>
      <c r="P144" s="74">
        <f t="shared" si="7"/>
        <v>0.30470000000000003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0.63049999999999995</v>
      </c>
      <c r="F145" s="92">
        <v>6.0309999999999997E-4</v>
      </c>
      <c r="G145" s="88">
        <f t="shared" si="8"/>
        <v>0.63110309999999992</v>
      </c>
      <c r="H145" s="77">
        <v>4.47</v>
      </c>
      <c r="I145" s="79" t="s">
        <v>66</v>
      </c>
      <c r="J145" s="76">
        <f t="shared" si="11"/>
        <v>4.47</v>
      </c>
      <c r="K145" s="77">
        <v>2414</v>
      </c>
      <c r="L145" s="79" t="s">
        <v>64</v>
      </c>
      <c r="M145" s="74">
        <f t="shared" si="6"/>
        <v>0.2414</v>
      </c>
      <c r="N145" s="77">
        <v>3223</v>
      </c>
      <c r="O145" s="79" t="s">
        <v>64</v>
      </c>
      <c r="P145" s="74">
        <f t="shared" si="7"/>
        <v>0.32229999999999998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0.60440000000000005</v>
      </c>
      <c r="F146" s="92">
        <v>5.6070000000000002E-4</v>
      </c>
      <c r="G146" s="88">
        <f t="shared" si="8"/>
        <v>0.60496070000000002</v>
      </c>
      <c r="H146" s="77">
        <v>4.96</v>
      </c>
      <c r="I146" s="79" t="s">
        <v>66</v>
      </c>
      <c r="J146" s="76">
        <f t="shared" si="11"/>
        <v>4.96</v>
      </c>
      <c r="K146" s="77">
        <v>2562</v>
      </c>
      <c r="L146" s="79" t="s">
        <v>64</v>
      </c>
      <c r="M146" s="74">
        <f t="shared" si="6"/>
        <v>0.25619999999999998</v>
      </c>
      <c r="N146" s="77">
        <v>3404</v>
      </c>
      <c r="O146" s="79" t="s">
        <v>64</v>
      </c>
      <c r="P146" s="74">
        <f t="shared" si="7"/>
        <v>0.34039999999999998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0.58030000000000004</v>
      </c>
      <c r="F147" s="92">
        <v>5.2419999999999995E-4</v>
      </c>
      <c r="G147" s="88">
        <f t="shared" si="8"/>
        <v>0.58082420000000001</v>
      </c>
      <c r="H147" s="77">
        <v>5.46</v>
      </c>
      <c r="I147" s="79" t="s">
        <v>66</v>
      </c>
      <c r="J147" s="76">
        <f t="shared" si="11"/>
        <v>5.46</v>
      </c>
      <c r="K147" s="77">
        <v>2713</v>
      </c>
      <c r="L147" s="79" t="s">
        <v>64</v>
      </c>
      <c r="M147" s="74">
        <f t="shared" si="6"/>
        <v>0.27129999999999999</v>
      </c>
      <c r="N147" s="77">
        <v>3592</v>
      </c>
      <c r="O147" s="79" t="s">
        <v>64</v>
      </c>
      <c r="P147" s="74">
        <f t="shared" si="7"/>
        <v>0.35920000000000002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0.55810000000000004</v>
      </c>
      <c r="F148" s="92">
        <v>4.9249999999999999E-4</v>
      </c>
      <c r="G148" s="88">
        <f t="shared" si="8"/>
        <v>0.55859250000000005</v>
      </c>
      <c r="H148" s="77">
        <v>5.99</v>
      </c>
      <c r="I148" s="79" t="s">
        <v>66</v>
      </c>
      <c r="J148" s="76">
        <f t="shared" si="11"/>
        <v>5.99</v>
      </c>
      <c r="K148" s="77">
        <v>2867</v>
      </c>
      <c r="L148" s="79" t="s">
        <v>64</v>
      </c>
      <c r="M148" s="74">
        <f t="shared" ref="M148:M158" si="13">K148/1000/10</f>
        <v>0.28670000000000001</v>
      </c>
      <c r="N148" s="77">
        <v>3787</v>
      </c>
      <c r="O148" s="79" t="s">
        <v>64</v>
      </c>
      <c r="P148" s="74">
        <f t="shared" ref="P148:P158" si="14">N148/1000/10</f>
        <v>0.37869999999999998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0.53769999999999996</v>
      </c>
      <c r="F149" s="92">
        <v>4.6470000000000002E-4</v>
      </c>
      <c r="G149" s="88">
        <f t="shared" ref="G149:G212" si="15">E149+F149</f>
        <v>0.53816469999999994</v>
      </c>
      <c r="H149" s="77">
        <v>6.54</v>
      </c>
      <c r="I149" s="79" t="s">
        <v>66</v>
      </c>
      <c r="J149" s="76">
        <f t="shared" si="11"/>
        <v>6.54</v>
      </c>
      <c r="K149" s="77">
        <v>3025</v>
      </c>
      <c r="L149" s="79" t="s">
        <v>64</v>
      </c>
      <c r="M149" s="74">
        <f t="shared" si="13"/>
        <v>0.30249999999999999</v>
      </c>
      <c r="N149" s="77">
        <v>3989</v>
      </c>
      <c r="O149" s="79" t="s">
        <v>64</v>
      </c>
      <c r="P149" s="74">
        <f t="shared" si="14"/>
        <v>0.39889999999999998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0.51880000000000004</v>
      </c>
      <c r="F150" s="92">
        <v>4.4000000000000002E-4</v>
      </c>
      <c r="G150" s="88">
        <f t="shared" si="15"/>
        <v>0.51924000000000003</v>
      </c>
      <c r="H150" s="77">
        <v>7.1</v>
      </c>
      <c r="I150" s="79" t="s">
        <v>66</v>
      </c>
      <c r="J150" s="76">
        <f t="shared" si="11"/>
        <v>7.1</v>
      </c>
      <c r="K150" s="77">
        <v>3186</v>
      </c>
      <c r="L150" s="79" t="s">
        <v>64</v>
      </c>
      <c r="M150" s="74">
        <f t="shared" si="13"/>
        <v>0.31859999999999999</v>
      </c>
      <c r="N150" s="77">
        <v>4197</v>
      </c>
      <c r="O150" s="79" t="s">
        <v>64</v>
      </c>
      <c r="P150" s="74">
        <f t="shared" si="14"/>
        <v>0.41970000000000002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0.48499999999999999</v>
      </c>
      <c r="F151" s="92">
        <v>3.9819999999999998E-4</v>
      </c>
      <c r="G151" s="88">
        <f t="shared" si="15"/>
        <v>0.4853982</v>
      </c>
      <c r="H151" s="77">
        <v>8.3000000000000007</v>
      </c>
      <c r="I151" s="79" t="s">
        <v>66</v>
      </c>
      <c r="J151" s="76">
        <f t="shared" si="11"/>
        <v>8.3000000000000007</v>
      </c>
      <c r="K151" s="77">
        <v>3714</v>
      </c>
      <c r="L151" s="79" t="s">
        <v>64</v>
      </c>
      <c r="M151" s="74">
        <f t="shared" si="13"/>
        <v>0.37140000000000001</v>
      </c>
      <c r="N151" s="77">
        <v>4634</v>
      </c>
      <c r="O151" s="79" t="s">
        <v>64</v>
      </c>
      <c r="P151" s="74">
        <f t="shared" si="14"/>
        <v>0.46340000000000003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0.45569999999999999</v>
      </c>
      <c r="F152" s="92">
        <v>3.6410000000000001E-4</v>
      </c>
      <c r="G152" s="88">
        <f t="shared" si="15"/>
        <v>0.45606409999999997</v>
      </c>
      <c r="H152" s="77">
        <v>9.57</v>
      </c>
      <c r="I152" s="79" t="s">
        <v>66</v>
      </c>
      <c r="J152" s="76">
        <f t="shared" si="11"/>
        <v>9.57</v>
      </c>
      <c r="K152" s="77">
        <v>4238</v>
      </c>
      <c r="L152" s="79" t="s">
        <v>64</v>
      </c>
      <c r="M152" s="74">
        <f t="shared" si="13"/>
        <v>0.42380000000000007</v>
      </c>
      <c r="N152" s="77">
        <v>5099</v>
      </c>
      <c r="O152" s="79" t="s">
        <v>64</v>
      </c>
      <c r="P152" s="74">
        <f t="shared" si="14"/>
        <v>0.50990000000000002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0.43009999999999998</v>
      </c>
      <c r="F153" s="92">
        <v>3.3569999999999997E-4</v>
      </c>
      <c r="G153" s="88">
        <f t="shared" si="15"/>
        <v>0.43043569999999998</v>
      </c>
      <c r="H153" s="77">
        <v>10.93</v>
      </c>
      <c r="I153" s="79" t="s">
        <v>66</v>
      </c>
      <c r="J153" s="76">
        <f t="shared" si="11"/>
        <v>10.93</v>
      </c>
      <c r="K153" s="77">
        <v>4762</v>
      </c>
      <c r="L153" s="79" t="s">
        <v>64</v>
      </c>
      <c r="M153" s="74">
        <f t="shared" si="13"/>
        <v>0.47619999999999996</v>
      </c>
      <c r="N153" s="77">
        <v>5591</v>
      </c>
      <c r="O153" s="79" t="s">
        <v>64</v>
      </c>
      <c r="P153" s="74">
        <f t="shared" si="14"/>
        <v>0.55910000000000004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0.40749999999999997</v>
      </c>
      <c r="F154" s="92">
        <v>3.1159999999999998E-4</v>
      </c>
      <c r="G154" s="88">
        <f t="shared" si="15"/>
        <v>0.4078116</v>
      </c>
      <c r="H154" s="77">
        <v>12.36</v>
      </c>
      <c r="I154" s="79" t="s">
        <v>66</v>
      </c>
      <c r="J154" s="76">
        <f t="shared" si="11"/>
        <v>12.36</v>
      </c>
      <c r="K154" s="77">
        <v>5289</v>
      </c>
      <c r="L154" s="79" t="s">
        <v>64</v>
      </c>
      <c r="M154" s="74">
        <f t="shared" si="13"/>
        <v>0.52889999999999993</v>
      </c>
      <c r="N154" s="77">
        <v>6110</v>
      </c>
      <c r="O154" s="79" t="s">
        <v>64</v>
      </c>
      <c r="P154" s="74">
        <f t="shared" si="14"/>
        <v>0.61099999999999999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0.38740000000000002</v>
      </c>
      <c r="F155" s="92">
        <v>2.9100000000000003E-4</v>
      </c>
      <c r="G155" s="88">
        <f t="shared" si="15"/>
        <v>0.38769100000000001</v>
      </c>
      <c r="H155" s="77">
        <v>13.87</v>
      </c>
      <c r="I155" s="79" t="s">
        <v>66</v>
      </c>
      <c r="J155" s="76">
        <f t="shared" si="11"/>
        <v>13.87</v>
      </c>
      <c r="K155" s="77">
        <v>5822</v>
      </c>
      <c r="L155" s="79" t="s">
        <v>64</v>
      </c>
      <c r="M155" s="74">
        <f t="shared" si="13"/>
        <v>0.58220000000000005</v>
      </c>
      <c r="N155" s="77">
        <v>6655</v>
      </c>
      <c r="O155" s="79" t="s">
        <v>64</v>
      </c>
      <c r="P155" s="74">
        <f t="shared" si="14"/>
        <v>0.66549999999999998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0.3695</v>
      </c>
      <c r="F156" s="92">
        <v>2.7310000000000002E-4</v>
      </c>
      <c r="G156" s="88">
        <f t="shared" si="15"/>
        <v>0.36977310000000002</v>
      </c>
      <c r="H156" s="77">
        <v>15.46</v>
      </c>
      <c r="I156" s="79" t="s">
        <v>66</v>
      </c>
      <c r="J156" s="76">
        <f t="shared" si="11"/>
        <v>15.46</v>
      </c>
      <c r="K156" s="77">
        <v>6360</v>
      </c>
      <c r="L156" s="79" t="s">
        <v>64</v>
      </c>
      <c r="M156" s="74">
        <f t="shared" si="13"/>
        <v>0.63600000000000001</v>
      </c>
      <c r="N156" s="77">
        <v>7226</v>
      </c>
      <c r="O156" s="79" t="s">
        <v>64</v>
      </c>
      <c r="P156" s="74">
        <f t="shared" si="14"/>
        <v>0.72260000000000002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0.33860000000000001</v>
      </c>
      <c r="F157" s="92">
        <v>2.4340000000000001E-4</v>
      </c>
      <c r="G157" s="88">
        <f t="shared" si="15"/>
        <v>0.33884340000000002</v>
      </c>
      <c r="H157" s="77">
        <v>18.850000000000001</v>
      </c>
      <c r="I157" s="79" t="s">
        <v>66</v>
      </c>
      <c r="J157" s="76">
        <f t="shared" si="11"/>
        <v>18.850000000000001</v>
      </c>
      <c r="K157" s="77">
        <v>8189</v>
      </c>
      <c r="L157" s="79" t="s">
        <v>64</v>
      </c>
      <c r="M157" s="74">
        <f t="shared" si="13"/>
        <v>0.81889999999999996</v>
      </c>
      <c r="N157" s="77">
        <v>8443</v>
      </c>
      <c r="O157" s="79" t="s">
        <v>64</v>
      </c>
      <c r="P157" s="74">
        <f t="shared" si="14"/>
        <v>0.84429999999999994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0.31619999999999998</v>
      </c>
      <c r="F158" s="92">
        <v>2.1990000000000001E-4</v>
      </c>
      <c r="G158" s="88">
        <f t="shared" si="15"/>
        <v>0.31641989999999998</v>
      </c>
      <c r="H158" s="77">
        <v>22.52</v>
      </c>
      <c r="I158" s="79" t="s">
        <v>66</v>
      </c>
      <c r="J158" s="76">
        <f t="shared" si="11"/>
        <v>22.52</v>
      </c>
      <c r="K158" s="77">
        <v>9917</v>
      </c>
      <c r="L158" s="79" t="s">
        <v>64</v>
      </c>
      <c r="M158" s="74">
        <f t="shared" si="13"/>
        <v>0.99170000000000003</v>
      </c>
      <c r="N158" s="77">
        <v>9751</v>
      </c>
      <c r="O158" s="79" t="s">
        <v>64</v>
      </c>
      <c r="P158" s="74">
        <f t="shared" si="14"/>
        <v>0.97509999999999997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0.2949</v>
      </c>
      <c r="F159" s="92">
        <v>2.008E-4</v>
      </c>
      <c r="G159" s="88">
        <f t="shared" si="15"/>
        <v>0.2951008</v>
      </c>
      <c r="H159" s="77">
        <v>26.45</v>
      </c>
      <c r="I159" s="79" t="s">
        <v>66</v>
      </c>
      <c r="J159" s="76">
        <f t="shared" si="11"/>
        <v>26.45</v>
      </c>
      <c r="K159" s="77">
        <v>1.1599999999999999</v>
      </c>
      <c r="L159" s="78" t="s">
        <v>66</v>
      </c>
      <c r="M159" s="74">
        <f t="shared" ref="M154:M204" si="16">K159</f>
        <v>1.1599999999999999</v>
      </c>
      <c r="N159" s="77">
        <v>1.1100000000000001</v>
      </c>
      <c r="O159" s="78" t="s">
        <v>66</v>
      </c>
      <c r="P159" s="74">
        <f t="shared" ref="P156:P208" si="17">N159</f>
        <v>1.1100000000000001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0.2772</v>
      </c>
      <c r="F160" s="92">
        <v>1.8489999999999999E-4</v>
      </c>
      <c r="G160" s="88">
        <f t="shared" si="15"/>
        <v>0.27738489999999999</v>
      </c>
      <c r="H160" s="77">
        <v>30.65</v>
      </c>
      <c r="I160" s="79" t="s">
        <v>66</v>
      </c>
      <c r="J160" s="76">
        <f t="shared" si="11"/>
        <v>30.65</v>
      </c>
      <c r="K160" s="77">
        <v>1.33</v>
      </c>
      <c r="L160" s="79" t="s">
        <v>66</v>
      </c>
      <c r="M160" s="74">
        <f t="shared" si="16"/>
        <v>1.33</v>
      </c>
      <c r="N160" s="77">
        <v>1.26</v>
      </c>
      <c r="O160" s="79" t="s">
        <v>66</v>
      </c>
      <c r="P160" s="74">
        <f t="shared" si="17"/>
        <v>1.26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0.26179999999999998</v>
      </c>
      <c r="F161" s="92">
        <v>1.7139999999999999E-4</v>
      </c>
      <c r="G161" s="88">
        <f t="shared" si="15"/>
        <v>0.26197139999999997</v>
      </c>
      <c r="H161" s="77">
        <v>35.11</v>
      </c>
      <c r="I161" s="79" t="s">
        <v>66</v>
      </c>
      <c r="J161" s="76">
        <f t="shared" si="11"/>
        <v>35.11</v>
      </c>
      <c r="K161" s="77">
        <v>1.49</v>
      </c>
      <c r="L161" s="79" t="s">
        <v>66</v>
      </c>
      <c r="M161" s="74">
        <f t="shared" si="16"/>
        <v>1.49</v>
      </c>
      <c r="N161" s="77">
        <v>1.42</v>
      </c>
      <c r="O161" s="79" t="s">
        <v>66</v>
      </c>
      <c r="P161" s="74">
        <f t="shared" si="17"/>
        <v>1.42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0.2482</v>
      </c>
      <c r="F162" s="92">
        <v>1.5990000000000001E-4</v>
      </c>
      <c r="G162" s="88">
        <f t="shared" si="15"/>
        <v>0.24835989999999999</v>
      </c>
      <c r="H162" s="77">
        <v>39.82</v>
      </c>
      <c r="I162" s="79" t="s">
        <v>66</v>
      </c>
      <c r="J162" s="76">
        <f t="shared" si="11"/>
        <v>39.82</v>
      </c>
      <c r="K162" s="77">
        <v>1.66</v>
      </c>
      <c r="L162" s="79" t="s">
        <v>66</v>
      </c>
      <c r="M162" s="74">
        <f t="shared" si="16"/>
        <v>1.66</v>
      </c>
      <c r="N162" s="77">
        <v>1.58</v>
      </c>
      <c r="O162" s="79" t="s">
        <v>66</v>
      </c>
      <c r="P162" s="74">
        <f t="shared" si="17"/>
        <v>1.58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0.23619999999999999</v>
      </c>
      <c r="F163" s="92">
        <v>1.4990000000000001E-4</v>
      </c>
      <c r="G163" s="88">
        <f t="shared" si="15"/>
        <v>0.2363499</v>
      </c>
      <c r="H163" s="77">
        <v>44.78</v>
      </c>
      <c r="I163" s="79" t="s">
        <v>66</v>
      </c>
      <c r="J163" s="76">
        <f t="shared" si="11"/>
        <v>44.78</v>
      </c>
      <c r="K163" s="77">
        <v>1.83</v>
      </c>
      <c r="L163" s="79" t="s">
        <v>66</v>
      </c>
      <c r="M163" s="74">
        <f t="shared" si="16"/>
        <v>1.83</v>
      </c>
      <c r="N163" s="77">
        <v>1.75</v>
      </c>
      <c r="O163" s="79" t="s">
        <v>66</v>
      </c>
      <c r="P163" s="74">
        <f t="shared" si="17"/>
        <v>1.75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0.22539999999999999</v>
      </c>
      <c r="F164" s="92">
        <v>1.4109999999999999E-4</v>
      </c>
      <c r="G164" s="88">
        <f t="shared" si="15"/>
        <v>0.22554109999999999</v>
      </c>
      <c r="H164" s="77">
        <v>49.98</v>
      </c>
      <c r="I164" s="79" t="s">
        <v>66</v>
      </c>
      <c r="J164" s="76">
        <f t="shared" si="11"/>
        <v>49.98</v>
      </c>
      <c r="K164" s="77">
        <v>2</v>
      </c>
      <c r="L164" s="79" t="s">
        <v>66</v>
      </c>
      <c r="M164" s="76">
        <f t="shared" si="16"/>
        <v>2</v>
      </c>
      <c r="N164" s="77">
        <v>1.93</v>
      </c>
      <c r="O164" s="79" t="s">
        <v>66</v>
      </c>
      <c r="P164" s="74">
        <f t="shared" si="17"/>
        <v>1.93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0.2157</v>
      </c>
      <c r="F165" s="92">
        <v>1.3339999999999999E-4</v>
      </c>
      <c r="G165" s="88">
        <f t="shared" si="15"/>
        <v>0.21583340000000001</v>
      </c>
      <c r="H165" s="77">
        <v>55.43</v>
      </c>
      <c r="I165" s="79" t="s">
        <v>66</v>
      </c>
      <c r="J165" s="76">
        <f t="shared" si="11"/>
        <v>55.43</v>
      </c>
      <c r="K165" s="77">
        <v>2.1800000000000002</v>
      </c>
      <c r="L165" s="79" t="s">
        <v>66</v>
      </c>
      <c r="M165" s="76">
        <f t="shared" si="16"/>
        <v>2.1800000000000002</v>
      </c>
      <c r="N165" s="77">
        <v>2.12</v>
      </c>
      <c r="O165" s="79" t="s">
        <v>66</v>
      </c>
      <c r="P165" s="74">
        <f t="shared" si="17"/>
        <v>2.12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0.2069</v>
      </c>
      <c r="F166" s="92">
        <v>1.2650000000000001E-4</v>
      </c>
      <c r="G166" s="88">
        <f t="shared" si="15"/>
        <v>0.2070265</v>
      </c>
      <c r="H166" s="77">
        <v>61.12</v>
      </c>
      <c r="I166" s="79" t="s">
        <v>66</v>
      </c>
      <c r="J166" s="76">
        <f t="shared" si="11"/>
        <v>61.12</v>
      </c>
      <c r="K166" s="77">
        <v>2.35</v>
      </c>
      <c r="L166" s="79" t="s">
        <v>66</v>
      </c>
      <c r="M166" s="76">
        <f t="shared" si="16"/>
        <v>2.35</v>
      </c>
      <c r="N166" s="77">
        <v>2.31</v>
      </c>
      <c r="O166" s="79" t="s">
        <v>66</v>
      </c>
      <c r="P166" s="74">
        <f t="shared" si="17"/>
        <v>2.31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0.19889999999999999</v>
      </c>
      <c r="F167" s="92">
        <v>1.203E-4</v>
      </c>
      <c r="G167" s="88">
        <f t="shared" si="15"/>
        <v>0.19902029999999998</v>
      </c>
      <c r="H167" s="77">
        <v>67.040000000000006</v>
      </c>
      <c r="I167" s="79" t="s">
        <v>66</v>
      </c>
      <c r="J167" s="76">
        <f t="shared" si="11"/>
        <v>67.040000000000006</v>
      </c>
      <c r="K167" s="77">
        <v>2.5299999999999998</v>
      </c>
      <c r="L167" s="79" t="s">
        <v>66</v>
      </c>
      <c r="M167" s="76">
        <f t="shared" si="16"/>
        <v>2.5299999999999998</v>
      </c>
      <c r="N167" s="77">
        <v>2.5099999999999998</v>
      </c>
      <c r="O167" s="79" t="s">
        <v>66</v>
      </c>
      <c r="P167" s="74">
        <f t="shared" si="17"/>
        <v>2.5099999999999998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0.18479999999999999</v>
      </c>
      <c r="F168" s="92">
        <v>1.097E-4</v>
      </c>
      <c r="G168" s="88">
        <f t="shared" si="15"/>
        <v>0.18490969999999998</v>
      </c>
      <c r="H168" s="77">
        <v>79.569999999999993</v>
      </c>
      <c r="I168" s="79" t="s">
        <v>66</v>
      </c>
      <c r="J168" s="76">
        <f t="shared" si="11"/>
        <v>79.569999999999993</v>
      </c>
      <c r="K168" s="77">
        <v>3.15</v>
      </c>
      <c r="L168" s="79" t="s">
        <v>66</v>
      </c>
      <c r="M168" s="76">
        <f t="shared" si="16"/>
        <v>3.15</v>
      </c>
      <c r="N168" s="77">
        <v>2.93</v>
      </c>
      <c r="O168" s="79" t="s">
        <v>66</v>
      </c>
      <c r="P168" s="74">
        <f t="shared" si="17"/>
        <v>2.93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0.1701</v>
      </c>
      <c r="F169" s="92">
        <v>9.8950000000000006E-5</v>
      </c>
      <c r="G169" s="88">
        <f t="shared" si="15"/>
        <v>0.17019894999999999</v>
      </c>
      <c r="H169" s="77">
        <v>96.51</v>
      </c>
      <c r="I169" s="79" t="s">
        <v>66</v>
      </c>
      <c r="J169" s="76">
        <f t="shared" si="11"/>
        <v>96.51</v>
      </c>
      <c r="K169" s="77">
        <v>4.03</v>
      </c>
      <c r="L169" s="79" t="s">
        <v>66</v>
      </c>
      <c r="M169" s="76">
        <f t="shared" si="16"/>
        <v>4.03</v>
      </c>
      <c r="N169" s="77">
        <v>3.49</v>
      </c>
      <c r="O169" s="79" t="s">
        <v>66</v>
      </c>
      <c r="P169" s="74">
        <f t="shared" si="17"/>
        <v>3.49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0.15790000000000001</v>
      </c>
      <c r="F170" s="92">
        <v>9.0190000000000002E-5</v>
      </c>
      <c r="G170" s="88">
        <f t="shared" si="15"/>
        <v>0.15799019</v>
      </c>
      <c r="H170" s="77">
        <v>114.84</v>
      </c>
      <c r="I170" s="79" t="s">
        <v>66</v>
      </c>
      <c r="J170" s="76">
        <f t="shared" si="11"/>
        <v>114.84</v>
      </c>
      <c r="K170" s="77">
        <v>4.87</v>
      </c>
      <c r="L170" s="79" t="s">
        <v>66</v>
      </c>
      <c r="M170" s="76">
        <f t="shared" si="16"/>
        <v>4.87</v>
      </c>
      <c r="N170" s="77">
        <v>4.0999999999999996</v>
      </c>
      <c r="O170" s="79" t="s">
        <v>66</v>
      </c>
      <c r="P170" s="74">
        <f t="shared" si="17"/>
        <v>4.0999999999999996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0.1474</v>
      </c>
      <c r="F171" s="92">
        <v>8.2919999999999999E-5</v>
      </c>
      <c r="G171" s="88">
        <f t="shared" si="15"/>
        <v>0.14748291999999999</v>
      </c>
      <c r="H171" s="77">
        <v>134.53</v>
      </c>
      <c r="I171" s="79" t="s">
        <v>66</v>
      </c>
      <c r="J171" s="76">
        <f t="shared" si="11"/>
        <v>134.53</v>
      </c>
      <c r="K171" s="77">
        <v>5.69</v>
      </c>
      <c r="L171" s="79" t="s">
        <v>66</v>
      </c>
      <c r="M171" s="76">
        <f t="shared" si="16"/>
        <v>5.69</v>
      </c>
      <c r="N171" s="77">
        <v>4.74</v>
      </c>
      <c r="O171" s="79" t="s">
        <v>66</v>
      </c>
      <c r="P171" s="74">
        <f t="shared" si="17"/>
        <v>4.74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0.13850000000000001</v>
      </c>
      <c r="F172" s="92">
        <v>7.6790000000000002E-5</v>
      </c>
      <c r="G172" s="88">
        <f t="shared" si="15"/>
        <v>0.13857679000000001</v>
      </c>
      <c r="H172" s="77">
        <v>155.56</v>
      </c>
      <c r="I172" s="79" t="s">
        <v>66</v>
      </c>
      <c r="J172" s="76">
        <f t="shared" si="11"/>
        <v>155.56</v>
      </c>
      <c r="K172" s="77">
        <v>6.51</v>
      </c>
      <c r="L172" s="79" t="s">
        <v>66</v>
      </c>
      <c r="M172" s="76">
        <f t="shared" si="16"/>
        <v>6.51</v>
      </c>
      <c r="N172" s="77">
        <v>5.43</v>
      </c>
      <c r="O172" s="79" t="s">
        <v>66</v>
      </c>
      <c r="P172" s="74">
        <f t="shared" si="17"/>
        <v>5.43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0.13059999999999999</v>
      </c>
      <c r="F173" s="92">
        <v>7.1550000000000004E-5</v>
      </c>
      <c r="G173" s="88">
        <f t="shared" si="15"/>
        <v>0.13067155</v>
      </c>
      <c r="H173" s="77">
        <v>177.9</v>
      </c>
      <c r="I173" s="79" t="s">
        <v>66</v>
      </c>
      <c r="J173" s="76">
        <f t="shared" si="11"/>
        <v>177.9</v>
      </c>
      <c r="K173" s="77">
        <v>7.32</v>
      </c>
      <c r="L173" s="79" t="s">
        <v>66</v>
      </c>
      <c r="M173" s="76">
        <f t="shared" si="16"/>
        <v>7.32</v>
      </c>
      <c r="N173" s="77">
        <v>6.15</v>
      </c>
      <c r="O173" s="79" t="s">
        <v>66</v>
      </c>
      <c r="P173" s="74">
        <f t="shared" si="17"/>
        <v>6.15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0.12379999999999999</v>
      </c>
      <c r="F174" s="92">
        <v>6.7009999999999997E-5</v>
      </c>
      <c r="G174" s="88">
        <f t="shared" si="15"/>
        <v>0.12386701</v>
      </c>
      <c r="H174" s="77">
        <v>201.52</v>
      </c>
      <c r="I174" s="79" t="s">
        <v>66</v>
      </c>
      <c r="J174" s="76">
        <f t="shared" si="11"/>
        <v>201.52</v>
      </c>
      <c r="K174" s="77">
        <v>8.14</v>
      </c>
      <c r="L174" s="79" t="s">
        <v>66</v>
      </c>
      <c r="M174" s="76">
        <f t="shared" si="16"/>
        <v>8.14</v>
      </c>
      <c r="N174" s="77">
        <v>6.9</v>
      </c>
      <c r="O174" s="79" t="s">
        <v>66</v>
      </c>
      <c r="P174" s="74">
        <f t="shared" si="17"/>
        <v>6.9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0.1177</v>
      </c>
      <c r="F175" s="92">
        <v>6.3029999999999998E-5</v>
      </c>
      <c r="G175" s="88">
        <f t="shared" si="15"/>
        <v>0.11776303</v>
      </c>
      <c r="H175" s="77">
        <v>226.42</v>
      </c>
      <c r="I175" s="79" t="s">
        <v>66</v>
      </c>
      <c r="J175" s="76">
        <f t="shared" si="11"/>
        <v>226.42</v>
      </c>
      <c r="K175" s="77">
        <v>8.9700000000000006</v>
      </c>
      <c r="L175" s="79" t="s">
        <v>66</v>
      </c>
      <c r="M175" s="76">
        <f t="shared" si="16"/>
        <v>8.9700000000000006</v>
      </c>
      <c r="N175" s="77">
        <v>7.7</v>
      </c>
      <c r="O175" s="79" t="s">
        <v>66</v>
      </c>
      <c r="P175" s="76">
        <f t="shared" si="17"/>
        <v>7.7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0.11219999999999999</v>
      </c>
      <c r="F176" s="92">
        <v>5.9530000000000001E-5</v>
      </c>
      <c r="G176" s="88">
        <f t="shared" si="15"/>
        <v>0.11225953</v>
      </c>
      <c r="H176" s="77">
        <v>252.58</v>
      </c>
      <c r="I176" s="79" t="s">
        <v>66</v>
      </c>
      <c r="J176" s="76">
        <f t="shared" si="11"/>
        <v>252.58</v>
      </c>
      <c r="K176" s="77">
        <v>9.81</v>
      </c>
      <c r="L176" s="79" t="s">
        <v>66</v>
      </c>
      <c r="M176" s="76">
        <f t="shared" si="16"/>
        <v>9.81</v>
      </c>
      <c r="N176" s="77">
        <v>8.52</v>
      </c>
      <c r="O176" s="79" t="s">
        <v>66</v>
      </c>
      <c r="P176" s="76">
        <f t="shared" si="17"/>
        <v>8.52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0.1028</v>
      </c>
      <c r="F177" s="92">
        <v>5.3619999999999998E-5</v>
      </c>
      <c r="G177" s="88">
        <f t="shared" si="15"/>
        <v>0.10285362000000001</v>
      </c>
      <c r="H177" s="77">
        <v>308.54000000000002</v>
      </c>
      <c r="I177" s="79" t="s">
        <v>66</v>
      </c>
      <c r="J177" s="76">
        <f t="shared" si="11"/>
        <v>308.54000000000002</v>
      </c>
      <c r="K177" s="77">
        <v>12.8</v>
      </c>
      <c r="L177" s="79" t="s">
        <v>66</v>
      </c>
      <c r="M177" s="76">
        <f t="shared" si="16"/>
        <v>12.8</v>
      </c>
      <c r="N177" s="77">
        <v>10.29</v>
      </c>
      <c r="O177" s="79" t="s">
        <v>66</v>
      </c>
      <c r="P177" s="76">
        <f t="shared" si="17"/>
        <v>10.29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9.5030000000000003E-2</v>
      </c>
      <c r="F178" s="92">
        <v>4.8819999999999997E-5</v>
      </c>
      <c r="G178" s="88">
        <f t="shared" si="15"/>
        <v>9.5078820000000008E-2</v>
      </c>
      <c r="H178" s="77">
        <v>369.36</v>
      </c>
      <c r="I178" s="79" t="s">
        <v>66</v>
      </c>
      <c r="J178" s="76">
        <f t="shared" si="11"/>
        <v>369.36</v>
      </c>
      <c r="K178" s="77">
        <v>15.63</v>
      </c>
      <c r="L178" s="79" t="s">
        <v>66</v>
      </c>
      <c r="M178" s="76">
        <f t="shared" si="16"/>
        <v>15.63</v>
      </c>
      <c r="N178" s="77">
        <v>12.19</v>
      </c>
      <c r="O178" s="79" t="s">
        <v>66</v>
      </c>
      <c r="P178" s="76">
        <f t="shared" si="17"/>
        <v>12.19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8.8469999999999993E-2</v>
      </c>
      <c r="F179" s="92">
        <v>4.4849999999999999E-5</v>
      </c>
      <c r="G179" s="88">
        <f t="shared" si="15"/>
        <v>8.8514849999999992E-2</v>
      </c>
      <c r="H179" s="77">
        <v>434.91</v>
      </c>
      <c r="I179" s="79" t="s">
        <v>66</v>
      </c>
      <c r="J179" s="76">
        <f t="shared" si="11"/>
        <v>434.91</v>
      </c>
      <c r="K179" s="77">
        <v>18.39</v>
      </c>
      <c r="L179" s="79" t="s">
        <v>66</v>
      </c>
      <c r="M179" s="76">
        <f t="shared" si="16"/>
        <v>18.39</v>
      </c>
      <c r="N179" s="77">
        <v>14.22</v>
      </c>
      <c r="O179" s="79" t="s">
        <v>66</v>
      </c>
      <c r="P179" s="76">
        <f t="shared" si="17"/>
        <v>14.22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8.2860000000000003E-2</v>
      </c>
      <c r="F180" s="92">
        <v>4.1499999999999999E-5</v>
      </c>
      <c r="G180" s="88">
        <f t="shared" si="15"/>
        <v>8.2901500000000003E-2</v>
      </c>
      <c r="H180" s="77">
        <v>505.12</v>
      </c>
      <c r="I180" s="79" t="s">
        <v>66</v>
      </c>
      <c r="J180" s="76">
        <f t="shared" si="11"/>
        <v>505.12</v>
      </c>
      <c r="K180" s="77">
        <v>21.13</v>
      </c>
      <c r="L180" s="79" t="s">
        <v>66</v>
      </c>
      <c r="M180" s="76">
        <f t="shared" si="16"/>
        <v>21.13</v>
      </c>
      <c r="N180" s="77">
        <v>16.38</v>
      </c>
      <c r="O180" s="79" t="s">
        <v>66</v>
      </c>
      <c r="P180" s="76">
        <f t="shared" si="17"/>
        <v>16.38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7.7990000000000004E-2</v>
      </c>
      <c r="F181" s="92">
        <v>3.8640000000000003E-5</v>
      </c>
      <c r="G181" s="88">
        <f t="shared" si="15"/>
        <v>7.802864000000001E-2</v>
      </c>
      <c r="H181" s="77">
        <v>579.89</v>
      </c>
      <c r="I181" s="79" t="s">
        <v>66</v>
      </c>
      <c r="J181" s="76">
        <f t="shared" si="11"/>
        <v>579.89</v>
      </c>
      <c r="K181" s="77">
        <v>23.87</v>
      </c>
      <c r="L181" s="79" t="s">
        <v>66</v>
      </c>
      <c r="M181" s="76">
        <f t="shared" si="16"/>
        <v>23.87</v>
      </c>
      <c r="N181" s="77">
        <v>18.670000000000002</v>
      </c>
      <c r="O181" s="79" t="s">
        <v>66</v>
      </c>
      <c r="P181" s="76">
        <f t="shared" si="17"/>
        <v>18.670000000000002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7.3730000000000004E-2</v>
      </c>
      <c r="F182" s="92">
        <v>3.6159999999999999E-5</v>
      </c>
      <c r="G182" s="88">
        <f t="shared" si="15"/>
        <v>7.3766159999999997E-2</v>
      </c>
      <c r="H182" s="77">
        <v>659.16</v>
      </c>
      <c r="I182" s="79" t="s">
        <v>66</v>
      </c>
      <c r="J182" s="76">
        <f t="shared" ref="J182:J183" si="18">H182</f>
        <v>659.16</v>
      </c>
      <c r="K182" s="77">
        <v>26.63</v>
      </c>
      <c r="L182" s="79" t="s">
        <v>66</v>
      </c>
      <c r="M182" s="76">
        <f t="shared" si="16"/>
        <v>26.63</v>
      </c>
      <c r="N182" s="77">
        <v>21.09</v>
      </c>
      <c r="O182" s="79" t="s">
        <v>66</v>
      </c>
      <c r="P182" s="76">
        <f t="shared" si="17"/>
        <v>21.09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6.6610000000000003E-2</v>
      </c>
      <c r="F183" s="92">
        <v>3.2089999999999999E-5</v>
      </c>
      <c r="G183" s="88">
        <f t="shared" si="15"/>
        <v>6.6642090000000001E-2</v>
      </c>
      <c r="H183" s="77">
        <v>830.75</v>
      </c>
      <c r="I183" s="79" t="s">
        <v>66</v>
      </c>
      <c r="J183" s="76">
        <f t="shared" si="18"/>
        <v>830.75</v>
      </c>
      <c r="K183" s="77">
        <v>36.5</v>
      </c>
      <c r="L183" s="79" t="s">
        <v>66</v>
      </c>
      <c r="M183" s="76">
        <f t="shared" si="16"/>
        <v>36.5</v>
      </c>
      <c r="N183" s="77">
        <v>26.28</v>
      </c>
      <c r="O183" s="79" t="s">
        <v>66</v>
      </c>
      <c r="P183" s="76">
        <f t="shared" si="17"/>
        <v>26.28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6.0879999999999997E-2</v>
      </c>
      <c r="F184" s="92">
        <v>2.8880000000000001E-5</v>
      </c>
      <c r="G184" s="88">
        <f t="shared" si="15"/>
        <v>6.0908879999999999E-2</v>
      </c>
      <c r="H184" s="77">
        <v>1.02</v>
      </c>
      <c r="I184" s="78" t="s">
        <v>12</v>
      </c>
      <c r="J184" s="76">
        <f t="shared" ref="J179:J228" si="19">H184*1000</f>
        <v>1020</v>
      </c>
      <c r="K184" s="77">
        <v>45.73</v>
      </c>
      <c r="L184" s="79" t="s">
        <v>66</v>
      </c>
      <c r="M184" s="76">
        <f t="shared" si="16"/>
        <v>45.73</v>
      </c>
      <c r="N184" s="77">
        <v>31.95</v>
      </c>
      <c r="O184" s="79" t="s">
        <v>66</v>
      </c>
      <c r="P184" s="76">
        <f t="shared" si="17"/>
        <v>31.95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5.6160000000000002E-2</v>
      </c>
      <c r="F185" s="92">
        <v>2.6270000000000001E-5</v>
      </c>
      <c r="G185" s="88">
        <f t="shared" si="15"/>
        <v>5.6186270000000003E-2</v>
      </c>
      <c r="H185" s="77">
        <v>1.23</v>
      </c>
      <c r="I185" s="79" t="s">
        <v>12</v>
      </c>
      <c r="J185" s="76">
        <f t="shared" si="19"/>
        <v>1230</v>
      </c>
      <c r="K185" s="77">
        <v>54.73</v>
      </c>
      <c r="L185" s="79" t="s">
        <v>66</v>
      </c>
      <c r="M185" s="76">
        <f t="shared" si="16"/>
        <v>54.73</v>
      </c>
      <c r="N185" s="77">
        <v>38.08</v>
      </c>
      <c r="O185" s="79" t="s">
        <v>66</v>
      </c>
      <c r="P185" s="76">
        <f t="shared" si="17"/>
        <v>38.08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5.2209999999999999E-2</v>
      </c>
      <c r="F186" s="92">
        <v>2.4110000000000001E-5</v>
      </c>
      <c r="G186" s="88">
        <f t="shared" si="15"/>
        <v>5.223411E-2</v>
      </c>
      <c r="H186" s="77">
        <v>1.45</v>
      </c>
      <c r="I186" s="79" t="s">
        <v>12</v>
      </c>
      <c r="J186" s="76">
        <f t="shared" si="19"/>
        <v>1450</v>
      </c>
      <c r="K186" s="77">
        <v>63.69</v>
      </c>
      <c r="L186" s="79" t="s">
        <v>66</v>
      </c>
      <c r="M186" s="76">
        <f t="shared" si="16"/>
        <v>63.69</v>
      </c>
      <c r="N186" s="77">
        <v>44.65</v>
      </c>
      <c r="O186" s="79" t="s">
        <v>66</v>
      </c>
      <c r="P186" s="76">
        <f t="shared" si="17"/>
        <v>44.65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4.8840000000000001E-2</v>
      </c>
      <c r="F187" s="92">
        <v>2.23E-5</v>
      </c>
      <c r="G187" s="88">
        <f t="shared" si="15"/>
        <v>4.8862300000000004E-2</v>
      </c>
      <c r="H187" s="77">
        <v>1.69</v>
      </c>
      <c r="I187" s="79" t="s">
        <v>12</v>
      </c>
      <c r="J187" s="76">
        <f t="shared" si="19"/>
        <v>1690</v>
      </c>
      <c r="K187" s="77">
        <v>72.67</v>
      </c>
      <c r="L187" s="79" t="s">
        <v>66</v>
      </c>
      <c r="M187" s="76">
        <f t="shared" si="16"/>
        <v>72.67</v>
      </c>
      <c r="N187" s="77">
        <v>51.65</v>
      </c>
      <c r="O187" s="79" t="s">
        <v>66</v>
      </c>
      <c r="P187" s="76">
        <f t="shared" si="17"/>
        <v>51.65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4.5929999999999999E-2</v>
      </c>
      <c r="F188" s="92">
        <v>2.075E-5</v>
      </c>
      <c r="G188" s="88">
        <f t="shared" si="15"/>
        <v>4.5950749999999999E-2</v>
      </c>
      <c r="H188" s="77">
        <v>1.94</v>
      </c>
      <c r="I188" s="79" t="s">
        <v>12</v>
      </c>
      <c r="J188" s="76">
        <f t="shared" si="19"/>
        <v>1940</v>
      </c>
      <c r="K188" s="77">
        <v>81.739999999999995</v>
      </c>
      <c r="L188" s="79" t="s">
        <v>66</v>
      </c>
      <c r="M188" s="76">
        <f t="shared" si="16"/>
        <v>81.739999999999995</v>
      </c>
      <c r="N188" s="77">
        <v>59.08</v>
      </c>
      <c r="O188" s="79" t="s">
        <v>66</v>
      </c>
      <c r="P188" s="76">
        <f t="shared" si="17"/>
        <v>59.08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4.3389999999999998E-2</v>
      </c>
      <c r="F189" s="92">
        <v>1.9409999999999999E-5</v>
      </c>
      <c r="G189" s="88">
        <f t="shared" si="15"/>
        <v>4.3409409999999995E-2</v>
      </c>
      <c r="H189" s="77">
        <v>2.21</v>
      </c>
      <c r="I189" s="79" t="s">
        <v>12</v>
      </c>
      <c r="J189" s="76">
        <f t="shared" si="19"/>
        <v>2210</v>
      </c>
      <c r="K189" s="77">
        <v>90.9</v>
      </c>
      <c r="L189" s="79" t="s">
        <v>66</v>
      </c>
      <c r="M189" s="76">
        <f t="shared" si="16"/>
        <v>90.9</v>
      </c>
      <c r="N189" s="77">
        <v>66.92</v>
      </c>
      <c r="O189" s="79" t="s">
        <v>66</v>
      </c>
      <c r="P189" s="76">
        <f t="shared" si="17"/>
        <v>66.92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4.1160000000000002E-2</v>
      </c>
      <c r="F190" s="92">
        <v>1.8240000000000002E-5</v>
      </c>
      <c r="G190" s="88">
        <f t="shared" si="15"/>
        <v>4.1178240000000005E-2</v>
      </c>
      <c r="H190" s="77">
        <v>2.4900000000000002</v>
      </c>
      <c r="I190" s="79" t="s">
        <v>12</v>
      </c>
      <c r="J190" s="76">
        <f t="shared" si="19"/>
        <v>2490</v>
      </c>
      <c r="K190" s="77">
        <v>100.19</v>
      </c>
      <c r="L190" s="79" t="s">
        <v>66</v>
      </c>
      <c r="M190" s="76">
        <f t="shared" si="16"/>
        <v>100.19</v>
      </c>
      <c r="N190" s="77">
        <v>75.16</v>
      </c>
      <c r="O190" s="79" t="s">
        <v>66</v>
      </c>
      <c r="P190" s="76">
        <f t="shared" si="17"/>
        <v>75.16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3.918E-2</v>
      </c>
      <c r="F191" s="92">
        <v>1.721E-5</v>
      </c>
      <c r="G191" s="88">
        <f t="shared" si="15"/>
        <v>3.9197209999999996E-2</v>
      </c>
      <c r="H191" s="77">
        <v>2.79</v>
      </c>
      <c r="I191" s="79" t="s">
        <v>12</v>
      </c>
      <c r="J191" s="76">
        <f t="shared" si="19"/>
        <v>2790</v>
      </c>
      <c r="K191" s="77">
        <v>109.61</v>
      </c>
      <c r="L191" s="79" t="s">
        <v>66</v>
      </c>
      <c r="M191" s="76">
        <f t="shared" si="16"/>
        <v>109.61</v>
      </c>
      <c r="N191" s="77">
        <v>83.79</v>
      </c>
      <c r="O191" s="79" t="s">
        <v>66</v>
      </c>
      <c r="P191" s="76">
        <f t="shared" si="17"/>
        <v>83.79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3.7400000000000003E-2</v>
      </c>
      <c r="F192" s="92">
        <v>1.6290000000000002E-5</v>
      </c>
      <c r="G192" s="88">
        <f t="shared" si="15"/>
        <v>3.7416290000000005E-2</v>
      </c>
      <c r="H192" s="77">
        <v>3.11</v>
      </c>
      <c r="I192" s="79" t="s">
        <v>12</v>
      </c>
      <c r="J192" s="80">
        <f t="shared" si="19"/>
        <v>3110</v>
      </c>
      <c r="K192" s="77">
        <v>119.16</v>
      </c>
      <c r="L192" s="79" t="s">
        <v>66</v>
      </c>
      <c r="M192" s="76">
        <f t="shared" si="16"/>
        <v>119.16</v>
      </c>
      <c r="N192" s="77">
        <v>92.81</v>
      </c>
      <c r="O192" s="79" t="s">
        <v>66</v>
      </c>
      <c r="P192" s="76">
        <f t="shared" si="17"/>
        <v>92.81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3.5810000000000002E-2</v>
      </c>
      <c r="F193" s="92">
        <v>1.5469999999999999E-5</v>
      </c>
      <c r="G193" s="88">
        <f t="shared" si="15"/>
        <v>3.5825469999999998E-2</v>
      </c>
      <c r="H193" s="77">
        <v>3.44</v>
      </c>
      <c r="I193" s="79" t="s">
        <v>12</v>
      </c>
      <c r="J193" s="80">
        <f t="shared" si="19"/>
        <v>3440</v>
      </c>
      <c r="K193" s="77">
        <v>128.84</v>
      </c>
      <c r="L193" s="79" t="s">
        <v>66</v>
      </c>
      <c r="M193" s="76">
        <f t="shared" si="16"/>
        <v>128.84</v>
      </c>
      <c r="N193" s="77">
        <v>102.21</v>
      </c>
      <c r="O193" s="79" t="s">
        <v>66</v>
      </c>
      <c r="P193" s="76">
        <f t="shared" si="17"/>
        <v>102.21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3.3050000000000003E-2</v>
      </c>
      <c r="F194" s="92">
        <v>1.4059999999999999E-5</v>
      </c>
      <c r="G194" s="88">
        <f t="shared" si="15"/>
        <v>3.3064060000000006E-2</v>
      </c>
      <c r="H194" s="77">
        <v>4.13</v>
      </c>
      <c r="I194" s="79" t="s">
        <v>12</v>
      </c>
      <c r="J194" s="80">
        <f t="shared" si="19"/>
        <v>4130</v>
      </c>
      <c r="K194" s="77">
        <v>164.16</v>
      </c>
      <c r="L194" s="79" t="s">
        <v>66</v>
      </c>
      <c r="M194" s="76">
        <f t="shared" si="16"/>
        <v>164.16</v>
      </c>
      <c r="N194" s="77">
        <v>122.12</v>
      </c>
      <c r="O194" s="79" t="s">
        <v>66</v>
      </c>
      <c r="P194" s="76">
        <f t="shared" si="17"/>
        <v>122.12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3.023E-2</v>
      </c>
      <c r="F195" s="92">
        <v>1.2639999999999999E-5</v>
      </c>
      <c r="G195" s="88">
        <f t="shared" si="15"/>
        <v>3.0242640000000001E-2</v>
      </c>
      <c r="H195" s="77">
        <v>5.09</v>
      </c>
      <c r="I195" s="79" t="s">
        <v>12</v>
      </c>
      <c r="J195" s="80">
        <f t="shared" si="19"/>
        <v>5090</v>
      </c>
      <c r="K195" s="77">
        <v>214.4</v>
      </c>
      <c r="L195" s="79" t="s">
        <v>66</v>
      </c>
      <c r="M195" s="76">
        <f t="shared" si="16"/>
        <v>214.4</v>
      </c>
      <c r="N195" s="77">
        <v>149.01</v>
      </c>
      <c r="O195" s="79" t="s">
        <v>66</v>
      </c>
      <c r="P195" s="76">
        <f t="shared" si="17"/>
        <v>149.01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2.792E-2</v>
      </c>
      <c r="F196" s="92">
        <v>1.149E-5</v>
      </c>
      <c r="G196" s="88">
        <f t="shared" si="15"/>
        <v>2.793149E-2</v>
      </c>
      <c r="H196" s="77">
        <v>6.12</v>
      </c>
      <c r="I196" s="79" t="s">
        <v>12</v>
      </c>
      <c r="J196" s="80">
        <f t="shared" si="19"/>
        <v>6120</v>
      </c>
      <c r="K196" s="77">
        <v>261.86</v>
      </c>
      <c r="L196" s="79" t="s">
        <v>66</v>
      </c>
      <c r="M196" s="76">
        <f t="shared" si="16"/>
        <v>261.86</v>
      </c>
      <c r="N196" s="77">
        <v>178.04</v>
      </c>
      <c r="O196" s="79" t="s">
        <v>66</v>
      </c>
      <c r="P196" s="76">
        <f t="shared" si="17"/>
        <v>178.04</v>
      </c>
    </row>
    <row r="197" spans="2:16">
      <c r="B197" s="89">
        <v>275</v>
      </c>
      <c r="C197" s="90" t="s">
        <v>65</v>
      </c>
      <c r="D197" s="74">
        <f t="shared" ref="D197:D210" si="20">B197/$C$5</f>
        <v>68.75</v>
      </c>
      <c r="E197" s="91">
        <v>2.5999999999999999E-2</v>
      </c>
      <c r="F197" s="92">
        <v>1.0540000000000001E-5</v>
      </c>
      <c r="G197" s="88">
        <f t="shared" si="15"/>
        <v>2.6010539999999999E-2</v>
      </c>
      <c r="H197" s="77">
        <v>7.24</v>
      </c>
      <c r="I197" s="79" t="s">
        <v>12</v>
      </c>
      <c r="J197" s="80">
        <f t="shared" si="19"/>
        <v>7240</v>
      </c>
      <c r="K197" s="77">
        <v>308.16000000000003</v>
      </c>
      <c r="L197" s="79" t="s">
        <v>66</v>
      </c>
      <c r="M197" s="76">
        <f t="shared" si="16"/>
        <v>308.16000000000003</v>
      </c>
      <c r="N197" s="77">
        <v>209.11</v>
      </c>
      <c r="O197" s="79" t="s">
        <v>66</v>
      </c>
      <c r="P197" s="76">
        <f t="shared" si="17"/>
        <v>209.11</v>
      </c>
    </row>
    <row r="198" spans="2:16">
      <c r="B198" s="89">
        <v>300</v>
      </c>
      <c r="C198" s="90" t="s">
        <v>65</v>
      </c>
      <c r="D198" s="74">
        <f t="shared" si="20"/>
        <v>75</v>
      </c>
      <c r="E198" s="91">
        <v>2.4369999999999999E-2</v>
      </c>
      <c r="F198" s="92">
        <v>9.7380000000000006E-6</v>
      </c>
      <c r="G198" s="88">
        <f t="shared" si="15"/>
        <v>2.4379737999999998E-2</v>
      </c>
      <c r="H198" s="77">
        <v>8.43</v>
      </c>
      <c r="I198" s="79" t="s">
        <v>12</v>
      </c>
      <c r="J198" s="80">
        <f t="shared" si="19"/>
        <v>8430</v>
      </c>
      <c r="K198" s="77">
        <v>354.02</v>
      </c>
      <c r="L198" s="79" t="s">
        <v>66</v>
      </c>
      <c r="M198" s="76">
        <f t="shared" si="16"/>
        <v>354.02</v>
      </c>
      <c r="N198" s="77">
        <v>242.15</v>
      </c>
      <c r="O198" s="79" t="s">
        <v>66</v>
      </c>
      <c r="P198" s="76">
        <f t="shared" si="17"/>
        <v>242.15</v>
      </c>
    </row>
    <row r="199" spans="2:16">
      <c r="B199" s="89">
        <v>325</v>
      </c>
      <c r="C199" s="90" t="s">
        <v>65</v>
      </c>
      <c r="D199" s="74">
        <f t="shared" si="20"/>
        <v>81.25</v>
      </c>
      <c r="E199" s="91">
        <v>2.2970000000000001E-2</v>
      </c>
      <c r="F199" s="92">
        <v>9.054E-6</v>
      </c>
      <c r="G199" s="88">
        <f t="shared" si="15"/>
        <v>2.2979054000000002E-2</v>
      </c>
      <c r="H199" s="77">
        <v>9.6999999999999993</v>
      </c>
      <c r="I199" s="79" t="s">
        <v>12</v>
      </c>
      <c r="J199" s="80">
        <f t="shared" si="19"/>
        <v>9700</v>
      </c>
      <c r="K199" s="77">
        <v>399.8</v>
      </c>
      <c r="L199" s="79" t="s">
        <v>66</v>
      </c>
      <c r="M199" s="76">
        <f t="shared" si="16"/>
        <v>399.8</v>
      </c>
      <c r="N199" s="77">
        <v>277.06</v>
      </c>
      <c r="O199" s="79" t="s">
        <v>66</v>
      </c>
      <c r="P199" s="76">
        <f t="shared" si="17"/>
        <v>277.06</v>
      </c>
    </row>
    <row r="200" spans="2:16">
      <c r="B200" s="89">
        <v>350</v>
      </c>
      <c r="C200" s="90" t="s">
        <v>65</v>
      </c>
      <c r="D200" s="74">
        <f t="shared" si="20"/>
        <v>87.5</v>
      </c>
      <c r="E200" s="91">
        <v>2.1760000000000002E-2</v>
      </c>
      <c r="F200" s="92">
        <v>8.4640000000000006E-6</v>
      </c>
      <c r="G200" s="88">
        <f t="shared" si="15"/>
        <v>2.1768464000000001E-2</v>
      </c>
      <c r="H200" s="77">
        <v>11.05</v>
      </c>
      <c r="I200" s="79" t="s">
        <v>12</v>
      </c>
      <c r="J200" s="80">
        <f t="shared" si="19"/>
        <v>11050</v>
      </c>
      <c r="K200" s="77">
        <v>445.71</v>
      </c>
      <c r="L200" s="79" t="s">
        <v>66</v>
      </c>
      <c r="M200" s="76">
        <f t="shared" si="16"/>
        <v>445.71</v>
      </c>
      <c r="N200" s="77">
        <v>313.8</v>
      </c>
      <c r="O200" s="79" t="s">
        <v>66</v>
      </c>
      <c r="P200" s="76">
        <f t="shared" si="17"/>
        <v>313.8</v>
      </c>
    </row>
    <row r="201" spans="2:16">
      <c r="B201" s="89">
        <v>375</v>
      </c>
      <c r="C201" s="90" t="s">
        <v>65</v>
      </c>
      <c r="D201" s="74">
        <f t="shared" si="20"/>
        <v>93.75</v>
      </c>
      <c r="E201" s="91">
        <v>2.069E-2</v>
      </c>
      <c r="F201" s="92">
        <v>7.9489999999999996E-6</v>
      </c>
      <c r="G201" s="88">
        <f t="shared" si="15"/>
        <v>2.0697949E-2</v>
      </c>
      <c r="H201" s="77">
        <v>12.47</v>
      </c>
      <c r="I201" s="79" t="s">
        <v>12</v>
      </c>
      <c r="J201" s="80">
        <f t="shared" si="19"/>
        <v>12470</v>
      </c>
      <c r="K201" s="77">
        <v>491.85</v>
      </c>
      <c r="L201" s="79" t="s">
        <v>66</v>
      </c>
      <c r="M201" s="76">
        <f t="shared" si="16"/>
        <v>491.85</v>
      </c>
      <c r="N201" s="77">
        <v>352.28</v>
      </c>
      <c r="O201" s="79" t="s">
        <v>66</v>
      </c>
      <c r="P201" s="76">
        <f t="shared" si="17"/>
        <v>352.28</v>
      </c>
    </row>
    <row r="202" spans="2:16">
      <c r="B202" s="89">
        <v>400</v>
      </c>
      <c r="C202" s="90" t="s">
        <v>65</v>
      </c>
      <c r="D202" s="74">
        <f t="shared" si="20"/>
        <v>100</v>
      </c>
      <c r="E202" s="91">
        <v>1.975E-2</v>
      </c>
      <c r="F202" s="92">
        <v>7.4959999999999999E-6</v>
      </c>
      <c r="G202" s="88">
        <f t="shared" si="15"/>
        <v>1.9757495999999999E-2</v>
      </c>
      <c r="H202" s="77">
        <v>13.95</v>
      </c>
      <c r="I202" s="79" t="s">
        <v>12</v>
      </c>
      <c r="J202" s="80">
        <f t="shared" si="19"/>
        <v>13950</v>
      </c>
      <c r="K202" s="77">
        <v>538.29</v>
      </c>
      <c r="L202" s="79" t="s">
        <v>66</v>
      </c>
      <c r="M202" s="76">
        <f t="shared" si="16"/>
        <v>538.29</v>
      </c>
      <c r="N202" s="77">
        <v>392.44</v>
      </c>
      <c r="O202" s="79" t="s">
        <v>66</v>
      </c>
      <c r="P202" s="76">
        <f t="shared" si="17"/>
        <v>392.44</v>
      </c>
    </row>
    <row r="203" spans="2:16">
      <c r="B203" s="89">
        <v>450</v>
      </c>
      <c r="C203" s="90" t="s">
        <v>65</v>
      </c>
      <c r="D203" s="74">
        <f t="shared" si="20"/>
        <v>112.5</v>
      </c>
      <c r="E203" s="91">
        <v>1.8159999999999999E-2</v>
      </c>
      <c r="F203" s="92">
        <v>6.7329999999999997E-6</v>
      </c>
      <c r="G203" s="88">
        <f t="shared" si="15"/>
        <v>1.8166732999999997E-2</v>
      </c>
      <c r="H203" s="77">
        <v>17.13</v>
      </c>
      <c r="I203" s="79" t="s">
        <v>12</v>
      </c>
      <c r="J203" s="80">
        <f t="shared" si="19"/>
        <v>17130</v>
      </c>
      <c r="K203" s="77">
        <v>707.19</v>
      </c>
      <c r="L203" s="79" t="s">
        <v>66</v>
      </c>
      <c r="M203" s="76">
        <f t="shared" si="16"/>
        <v>707.19</v>
      </c>
      <c r="N203" s="77">
        <v>477.61</v>
      </c>
      <c r="O203" s="79" t="s">
        <v>66</v>
      </c>
      <c r="P203" s="80">
        <f t="shared" si="17"/>
        <v>477.61</v>
      </c>
    </row>
    <row r="204" spans="2:16">
      <c r="B204" s="89">
        <v>500</v>
      </c>
      <c r="C204" s="90" t="s">
        <v>65</v>
      </c>
      <c r="D204" s="74">
        <f t="shared" si="20"/>
        <v>125</v>
      </c>
      <c r="E204" s="91">
        <v>1.687E-2</v>
      </c>
      <c r="F204" s="92">
        <v>6.1160000000000004E-6</v>
      </c>
      <c r="G204" s="88">
        <f t="shared" si="15"/>
        <v>1.6876116E-2</v>
      </c>
      <c r="H204" s="77">
        <v>20.57</v>
      </c>
      <c r="I204" s="79" t="s">
        <v>12</v>
      </c>
      <c r="J204" s="80">
        <f t="shared" si="19"/>
        <v>20570</v>
      </c>
      <c r="K204" s="77">
        <v>864.49</v>
      </c>
      <c r="L204" s="79" t="s">
        <v>66</v>
      </c>
      <c r="M204" s="76">
        <f t="shared" si="16"/>
        <v>864.49</v>
      </c>
      <c r="N204" s="77">
        <v>568.86</v>
      </c>
      <c r="O204" s="79" t="s">
        <v>66</v>
      </c>
      <c r="P204" s="80">
        <f t="shared" si="17"/>
        <v>568.86</v>
      </c>
    </row>
    <row r="205" spans="2:16">
      <c r="B205" s="89">
        <v>550</v>
      </c>
      <c r="C205" s="90" t="s">
        <v>65</v>
      </c>
      <c r="D205" s="74">
        <f t="shared" si="20"/>
        <v>137.5</v>
      </c>
      <c r="E205" s="91">
        <v>1.5789999999999998E-2</v>
      </c>
      <c r="F205" s="92">
        <v>5.6060000000000002E-6</v>
      </c>
      <c r="G205" s="88">
        <f t="shared" si="15"/>
        <v>1.5795605999999997E-2</v>
      </c>
      <c r="H205" s="77">
        <v>24.25</v>
      </c>
      <c r="I205" s="79" t="s">
        <v>12</v>
      </c>
      <c r="J205" s="80">
        <f t="shared" si="19"/>
        <v>24250</v>
      </c>
      <c r="K205" s="77">
        <v>1.02</v>
      </c>
      <c r="L205" s="78" t="s">
        <v>12</v>
      </c>
      <c r="M205" s="76">
        <f t="shared" ref="M199:M216" si="21">K205*1000</f>
        <v>1020</v>
      </c>
      <c r="N205" s="77">
        <v>665.76</v>
      </c>
      <c r="O205" s="79" t="s">
        <v>66</v>
      </c>
      <c r="P205" s="80">
        <f t="shared" si="17"/>
        <v>665.76</v>
      </c>
    </row>
    <row r="206" spans="2:16">
      <c r="B206" s="89">
        <v>600</v>
      </c>
      <c r="C206" s="90" t="s">
        <v>65</v>
      </c>
      <c r="D206" s="74">
        <f t="shared" si="20"/>
        <v>150</v>
      </c>
      <c r="E206" s="91">
        <v>1.489E-2</v>
      </c>
      <c r="F206" s="92">
        <v>5.1780000000000002E-6</v>
      </c>
      <c r="G206" s="88">
        <f t="shared" si="15"/>
        <v>1.4895178E-2</v>
      </c>
      <c r="H206" s="77">
        <v>28.18</v>
      </c>
      <c r="I206" s="79" t="s">
        <v>12</v>
      </c>
      <c r="J206" s="80">
        <f t="shared" si="19"/>
        <v>28180</v>
      </c>
      <c r="K206" s="77">
        <v>1.1599999999999999</v>
      </c>
      <c r="L206" s="79" t="s">
        <v>12</v>
      </c>
      <c r="M206" s="76">
        <f t="shared" si="21"/>
        <v>1160</v>
      </c>
      <c r="N206" s="77">
        <v>767.97</v>
      </c>
      <c r="O206" s="79" t="s">
        <v>66</v>
      </c>
      <c r="P206" s="80">
        <f t="shared" si="17"/>
        <v>767.97</v>
      </c>
    </row>
    <row r="207" spans="2:16">
      <c r="B207" s="89">
        <v>650</v>
      </c>
      <c r="C207" s="90" t="s">
        <v>65</v>
      </c>
      <c r="D207" s="74">
        <f t="shared" si="20"/>
        <v>162.5</v>
      </c>
      <c r="E207" s="91">
        <v>1.4120000000000001E-2</v>
      </c>
      <c r="F207" s="92">
        <v>4.8119999999999998E-6</v>
      </c>
      <c r="G207" s="88">
        <f t="shared" si="15"/>
        <v>1.4124812E-2</v>
      </c>
      <c r="H207" s="77">
        <v>32.33</v>
      </c>
      <c r="I207" s="79" t="s">
        <v>12</v>
      </c>
      <c r="J207" s="80">
        <f t="shared" si="19"/>
        <v>32330</v>
      </c>
      <c r="K207" s="77">
        <v>1.31</v>
      </c>
      <c r="L207" s="79" t="s">
        <v>12</v>
      </c>
      <c r="M207" s="76">
        <f t="shared" si="21"/>
        <v>1310</v>
      </c>
      <c r="N207" s="77">
        <v>875.13</v>
      </c>
      <c r="O207" s="79" t="s">
        <v>66</v>
      </c>
      <c r="P207" s="80">
        <f t="shared" si="17"/>
        <v>875.13</v>
      </c>
    </row>
    <row r="208" spans="2:16">
      <c r="B208" s="89">
        <v>700</v>
      </c>
      <c r="C208" s="90" t="s">
        <v>65</v>
      </c>
      <c r="D208" s="74">
        <f t="shared" si="20"/>
        <v>175</v>
      </c>
      <c r="E208" s="91">
        <v>1.345E-2</v>
      </c>
      <c r="F208" s="92">
        <v>4.4970000000000003E-6</v>
      </c>
      <c r="G208" s="88">
        <f t="shared" si="15"/>
        <v>1.3454496999999999E-2</v>
      </c>
      <c r="H208" s="77">
        <v>36.69</v>
      </c>
      <c r="I208" s="79" t="s">
        <v>12</v>
      </c>
      <c r="J208" s="80">
        <f t="shared" si="19"/>
        <v>36690</v>
      </c>
      <c r="K208" s="77">
        <v>1.46</v>
      </c>
      <c r="L208" s="79" t="s">
        <v>12</v>
      </c>
      <c r="M208" s="76">
        <f t="shared" si="21"/>
        <v>1460</v>
      </c>
      <c r="N208" s="77">
        <v>986.95</v>
      </c>
      <c r="O208" s="79" t="s">
        <v>66</v>
      </c>
      <c r="P208" s="80">
        <f t="shared" si="17"/>
        <v>986.95</v>
      </c>
    </row>
    <row r="209" spans="2:16">
      <c r="B209" s="89">
        <v>800</v>
      </c>
      <c r="C209" s="90" t="s">
        <v>65</v>
      </c>
      <c r="D209" s="74">
        <f t="shared" si="20"/>
        <v>200</v>
      </c>
      <c r="E209" s="91">
        <v>1.235E-2</v>
      </c>
      <c r="F209" s="92">
        <v>3.9790000000000004E-6</v>
      </c>
      <c r="G209" s="88">
        <f t="shared" si="15"/>
        <v>1.2353978999999999E-2</v>
      </c>
      <c r="H209" s="77">
        <v>46.03</v>
      </c>
      <c r="I209" s="79" t="s">
        <v>12</v>
      </c>
      <c r="J209" s="187">
        <f t="shared" si="19"/>
        <v>46030</v>
      </c>
      <c r="K209" s="77">
        <v>1.98</v>
      </c>
      <c r="L209" s="79" t="s">
        <v>12</v>
      </c>
      <c r="M209" s="76">
        <f t="shared" si="21"/>
        <v>1980</v>
      </c>
      <c r="N209" s="77">
        <v>1.22</v>
      </c>
      <c r="O209" s="78" t="s">
        <v>12</v>
      </c>
      <c r="P209" s="80">
        <f t="shared" ref="P204:P221" si="22">N209*1000</f>
        <v>1220</v>
      </c>
    </row>
    <row r="210" spans="2:16">
      <c r="B210" s="89">
        <v>900</v>
      </c>
      <c r="C210" s="90" t="s">
        <v>65</v>
      </c>
      <c r="D210" s="74">
        <f t="shared" si="20"/>
        <v>225</v>
      </c>
      <c r="E210" s="91">
        <v>1.149E-2</v>
      </c>
      <c r="F210" s="92">
        <v>3.5719999999999999E-6</v>
      </c>
      <c r="G210" s="88">
        <f t="shared" si="15"/>
        <v>1.1493572000000001E-2</v>
      </c>
      <c r="H210" s="77">
        <v>56.13</v>
      </c>
      <c r="I210" s="79" t="s">
        <v>12</v>
      </c>
      <c r="J210" s="187">
        <f t="shared" si="19"/>
        <v>56130</v>
      </c>
      <c r="K210" s="77">
        <v>2.46</v>
      </c>
      <c r="L210" s="79" t="s">
        <v>12</v>
      </c>
      <c r="M210" s="76">
        <f t="shared" si="21"/>
        <v>2460</v>
      </c>
      <c r="N210" s="77">
        <v>1.48</v>
      </c>
      <c r="O210" s="79" t="s">
        <v>12</v>
      </c>
      <c r="P210" s="80">
        <f t="shared" si="22"/>
        <v>1480</v>
      </c>
    </row>
    <row r="211" spans="2:16">
      <c r="B211" s="89">
        <v>1</v>
      </c>
      <c r="C211" s="93" t="s">
        <v>67</v>
      </c>
      <c r="D211" s="74">
        <f t="shared" ref="D211:D228" si="23">B211*1000/$C$5</f>
        <v>250</v>
      </c>
      <c r="E211" s="91">
        <v>1.0789999999999999E-2</v>
      </c>
      <c r="F211" s="92">
        <v>3.2430000000000001E-6</v>
      </c>
      <c r="G211" s="88">
        <f t="shared" si="15"/>
        <v>1.0793242999999999E-2</v>
      </c>
      <c r="H211" s="77">
        <v>66.94</v>
      </c>
      <c r="I211" s="79" t="s">
        <v>12</v>
      </c>
      <c r="J211" s="187">
        <f t="shared" si="19"/>
        <v>66940</v>
      </c>
      <c r="K211" s="77">
        <v>2.91</v>
      </c>
      <c r="L211" s="79" t="s">
        <v>12</v>
      </c>
      <c r="M211" s="76">
        <f t="shared" si="21"/>
        <v>2910</v>
      </c>
      <c r="N211" s="77">
        <v>1.74</v>
      </c>
      <c r="O211" s="79" t="s">
        <v>12</v>
      </c>
      <c r="P211" s="80">
        <f t="shared" si="22"/>
        <v>1740</v>
      </c>
    </row>
    <row r="212" spans="2:16">
      <c r="B212" s="89">
        <v>1.1000000000000001</v>
      </c>
      <c r="C212" s="90" t="s">
        <v>67</v>
      </c>
      <c r="D212" s="74">
        <f t="shared" si="23"/>
        <v>275</v>
      </c>
      <c r="E212" s="91">
        <v>1.022E-2</v>
      </c>
      <c r="F212" s="92">
        <v>2.971E-6</v>
      </c>
      <c r="G212" s="88">
        <f t="shared" si="15"/>
        <v>1.0222970999999999E-2</v>
      </c>
      <c r="H212" s="77">
        <v>78.400000000000006</v>
      </c>
      <c r="I212" s="79" t="s">
        <v>12</v>
      </c>
      <c r="J212" s="187">
        <f t="shared" si="19"/>
        <v>78400</v>
      </c>
      <c r="K212" s="77">
        <v>3.35</v>
      </c>
      <c r="L212" s="79" t="s">
        <v>12</v>
      </c>
      <c r="M212" s="80">
        <f t="shared" si="21"/>
        <v>3350</v>
      </c>
      <c r="N212" s="77">
        <v>2.02</v>
      </c>
      <c r="O212" s="79" t="s">
        <v>12</v>
      </c>
      <c r="P212" s="80">
        <f t="shared" si="22"/>
        <v>2020</v>
      </c>
    </row>
    <row r="213" spans="2:16">
      <c r="B213" s="89">
        <v>1.2</v>
      </c>
      <c r="C213" s="90" t="s">
        <v>67</v>
      </c>
      <c r="D213" s="74">
        <f t="shared" si="23"/>
        <v>300</v>
      </c>
      <c r="E213" s="91">
        <v>9.7389999999999994E-3</v>
      </c>
      <c r="F213" s="92">
        <v>2.7429999999999998E-6</v>
      </c>
      <c r="G213" s="88">
        <f t="shared" ref="G213:G228" si="24">E213+F213</f>
        <v>9.7417429999999989E-3</v>
      </c>
      <c r="H213" s="77">
        <v>90.46</v>
      </c>
      <c r="I213" s="79" t="s">
        <v>12</v>
      </c>
      <c r="J213" s="187">
        <f t="shared" si="19"/>
        <v>90460</v>
      </c>
      <c r="K213" s="77">
        <v>3.77</v>
      </c>
      <c r="L213" s="79" t="s">
        <v>12</v>
      </c>
      <c r="M213" s="80">
        <f t="shared" si="21"/>
        <v>3770</v>
      </c>
      <c r="N213" s="77">
        <v>2.31</v>
      </c>
      <c r="O213" s="79" t="s">
        <v>12</v>
      </c>
      <c r="P213" s="80">
        <f t="shared" si="22"/>
        <v>2310</v>
      </c>
    </row>
    <row r="214" spans="2:16">
      <c r="B214" s="89">
        <v>1.3</v>
      </c>
      <c r="C214" s="90" t="s">
        <v>67</v>
      </c>
      <c r="D214" s="74">
        <f t="shared" si="23"/>
        <v>325</v>
      </c>
      <c r="E214" s="91">
        <v>9.3329999999999993E-3</v>
      </c>
      <c r="F214" s="92">
        <v>2.5490000000000001E-6</v>
      </c>
      <c r="G214" s="88">
        <f t="shared" si="24"/>
        <v>9.3355489999999985E-3</v>
      </c>
      <c r="H214" s="77">
        <v>103.08</v>
      </c>
      <c r="I214" s="79" t="s">
        <v>12</v>
      </c>
      <c r="J214" s="187">
        <f t="shared" si="19"/>
        <v>103080</v>
      </c>
      <c r="K214" s="77">
        <v>4.1900000000000004</v>
      </c>
      <c r="L214" s="79" t="s">
        <v>12</v>
      </c>
      <c r="M214" s="80">
        <f t="shared" si="21"/>
        <v>4190</v>
      </c>
      <c r="N214" s="77">
        <v>2.6</v>
      </c>
      <c r="O214" s="79" t="s">
        <v>12</v>
      </c>
      <c r="P214" s="80">
        <f t="shared" si="22"/>
        <v>2600</v>
      </c>
    </row>
    <row r="215" spans="2:16">
      <c r="B215" s="89">
        <v>1.4</v>
      </c>
      <c r="C215" s="90" t="s">
        <v>67</v>
      </c>
      <c r="D215" s="74">
        <f t="shared" si="23"/>
        <v>350</v>
      </c>
      <c r="E215" s="91">
        <v>8.9840000000000007E-3</v>
      </c>
      <c r="F215" s="92">
        <v>2.3810000000000002E-6</v>
      </c>
      <c r="G215" s="88">
        <f t="shared" si="24"/>
        <v>8.9863809999999999E-3</v>
      </c>
      <c r="H215" s="77">
        <v>116.22</v>
      </c>
      <c r="I215" s="79" t="s">
        <v>12</v>
      </c>
      <c r="J215" s="187">
        <f t="shared" si="19"/>
        <v>116220</v>
      </c>
      <c r="K215" s="77">
        <v>4.5999999999999996</v>
      </c>
      <c r="L215" s="79" t="s">
        <v>12</v>
      </c>
      <c r="M215" s="80">
        <f t="shared" si="21"/>
        <v>4600</v>
      </c>
      <c r="N215" s="77">
        <v>2.91</v>
      </c>
      <c r="O215" s="79" t="s">
        <v>12</v>
      </c>
      <c r="P215" s="80">
        <f t="shared" si="22"/>
        <v>2910</v>
      </c>
    </row>
    <row r="216" spans="2:16">
      <c r="B216" s="89">
        <v>1.5</v>
      </c>
      <c r="C216" s="90" t="s">
        <v>67</v>
      </c>
      <c r="D216" s="74">
        <f t="shared" si="23"/>
        <v>375</v>
      </c>
      <c r="E216" s="91">
        <v>8.6829999999999997E-3</v>
      </c>
      <c r="F216" s="92">
        <v>2.2340000000000001E-6</v>
      </c>
      <c r="G216" s="88">
        <f t="shared" si="24"/>
        <v>8.685234E-3</v>
      </c>
      <c r="H216" s="77">
        <v>129.85</v>
      </c>
      <c r="I216" s="79" t="s">
        <v>12</v>
      </c>
      <c r="J216" s="187">
        <f t="shared" si="19"/>
        <v>129850</v>
      </c>
      <c r="K216" s="77">
        <v>5.01</v>
      </c>
      <c r="L216" s="79" t="s">
        <v>12</v>
      </c>
      <c r="M216" s="80">
        <f t="shared" si="21"/>
        <v>5010</v>
      </c>
      <c r="N216" s="77">
        <v>3.22</v>
      </c>
      <c r="O216" s="79" t="s">
        <v>12</v>
      </c>
      <c r="P216" s="80">
        <f t="shared" si="22"/>
        <v>3220</v>
      </c>
    </row>
    <row r="217" spans="2:16">
      <c r="B217" s="89">
        <v>1.6</v>
      </c>
      <c r="C217" s="90" t="s">
        <v>67</v>
      </c>
      <c r="D217" s="74">
        <f t="shared" si="23"/>
        <v>400</v>
      </c>
      <c r="E217" s="91">
        <v>8.4189999999999994E-3</v>
      </c>
      <c r="F217" s="92">
        <v>2.1050000000000002E-6</v>
      </c>
      <c r="G217" s="88">
        <f t="shared" si="24"/>
        <v>8.4211049999999999E-3</v>
      </c>
      <c r="H217" s="77">
        <v>143.91999999999999</v>
      </c>
      <c r="I217" s="79" t="s">
        <v>12</v>
      </c>
      <c r="J217" s="187">
        <f t="shared" si="19"/>
        <v>143920</v>
      </c>
      <c r="K217" s="77">
        <v>5.41</v>
      </c>
      <c r="L217" s="79" t="s">
        <v>12</v>
      </c>
      <c r="M217" s="80">
        <f>K217*1000</f>
        <v>5410</v>
      </c>
      <c r="N217" s="77">
        <v>3.54</v>
      </c>
      <c r="O217" s="79" t="s">
        <v>12</v>
      </c>
      <c r="P217" s="80">
        <f t="shared" si="22"/>
        <v>3540</v>
      </c>
    </row>
    <row r="218" spans="2:16">
      <c r="B218" s="89">
        <v>1.7</v>
      </c>
      <c r="C218" s="90" t="s">
        <v>67</v>
      </c>
      <c r="D218" s="74">
        <f t="shared" si="23"/>
        <v>425</v>
      </c>
      <c r="E218" s="91">
        <v>8.1869999999999998E-3</v>
      </c>
      <c r="F218" s="92">
        <v>1.9910000000000001E-6</v>
      </c>
      <c r="G218" s="88">
        <f t="shared" si="24"/>
        <v>8.1889909999999996E-3</v>
      </c>
      <c r="H218" s="77">
        <v>158.41999999999999</v>
      </c>
      <c r="I218" s="79" t="s">
        <v>12</v>
      </c>
      <c r="J218" s="187">
        <f t="shared" si="19"/>
        <v>158420</v>
      </c>
      <c r="K218" s="77">
        <v>5.81</v>
      </c>
      <c r="L218" s="79" t="s">
        <v>12</v>
      </c>
      <c r="M218" s="80">
        <f t="shared" ref="M218:M228" si="25">K218*1000</f>
        <v>5810</v>
      </c>
      <c r="N218" s="77">
        <v>3.87</v>
      </c>
      <c r="O218" s="79" t="s">
        <v>12</v>
      </c>
      <c r="P218" s="80">
        <f t="shared" si="22"/>
        <v>3870</v>
      </c>
    </row>
    <row r="219" spans="2:16">
      <c r="B219" s="89">
        <v>1.8</v>
      </c>
      <c r="C219" s="90" t="s">
        <v>67</v>
      </c>
      <c r="D219" s="74">
        <f t="shared" si="23"/>
        <v>450</v>
      </c>
      <c r="E219" s="91">
        <v>7.9810000000000002E-3</v>
      </c>
      <c r="F219" s="92">
        <v>1.889E-6</v>
      </c>
      <c r="G219" s="88">
        <f t="shared" si="24"/>
        <v>7.982889E-3</v>
      </c>
      <c r="H219" s="77">
        <v>173.31</v>
      </c>
      <c r="I219" s="79" t="s">
        <v>12</v>
      </c>
      <c r="J219" s="187">
        <f t="shared" si="19"/>
        <v>173310</v>
      </c>
      <c r="K219" s="77">
        <v>6.2</v>
      </c>
      <c r="L219" s="79" t="s">
        <v>12</v>
      </c>
      <c r="M219" s="80">
        <f t="shared" si="25"/>
        <v>6200</v>
      </c>
      <c r="N219" s="77">
        <v>4.2</v>
      </c>
      <c r="O219" s="79" t="s">
        <v>12</v>
      </c>
      <c r="P219" s="80">
        <f t="shared" si="22"/>
        <v>4200</v>
      </c>
    </row>
    <row r="220" spans="2:16">
      <c r="B220" s="89">
        <v>2</v>
      </c>
      <c r="C220" s="90" t="s">
        <v>67</v>
      </c>
      <c r="D220" s="74">
        <f t="shared" si="23"/>
        <v>500</v>
      </c>
      <c r="E220" s="91">
        <v>7.6340000000000002E-3</v>
      </c>
      <c r="F220" s="92">
        <v>1.714E-6</v>
      </c>
      <c r="G220" s="88">
        <f t="shared" si="24"/>
        <v>7.635714E-3</v>
      </c>
      <c r="H220" s="77">
        <v>204.15</v>
      </c>
      <c r="I220" s="79" t="s">
        <v>12</v>
      </c>
      <c r="J220" s="187">
        <f t="shared" si="19"/>
        <v>204150</v>
      </c>
      <c r="K220" s="77">
        <v>7.62</v>
      </c>
      <c r="L220" s="79" t="s">
        <v>12</v>
      </c>
      <c r="M220" s="80">
        <f t="shared" si="25"/>
        <v>7620</v>
      </c>
      <c r="N220" s="77">
        <v>4.87</v>
      </c>
      <c r="O220" s="79" t="s">
        <v>12</v>
      </c>
      <c r="P220" s="80">
        <f t="shared" si="22"/>
        <v>4870</v>
      </c>
    </row>
    <row r="221" spans="2:16">
      <c r="B221" s="89">
        <v>2.25</v>
      </c>
      <c r="C221" s="90" t="s">
        <v>67</v>
      </c>
      <c r="D221" s="74">
        <f t="shared" si="23"/>
        <v>562.5</v>
      </c>
      <c r="E221" s="91">
        <v>7.2909999999999997E-3</v>
      </c>
      <c r="F221" s="92">
        <v>1.5379999999999999E-6</v>
      </c>
      <c r="G221" s="88">
        <f t="shared" si="24"/>
        <v>7.2925379999999995E-3</v>
      </c>
      <c r="H221" s="77">
        <v>244.49</v>
      </c>
      <c r="I221" s="79" t="s">
        <v>12</v>
      </c>
      <c r="J221" s="187">
        <f t="shared" si="19"/>
        <v>244490</v>
      </c>
      <c r="K221" s="77">
        <v>9.56</v>
      </c>
      <c r="L221" s="79" t="s">
        <v>12</v>
      </c>
      <c r="M221" s="80">
        <f t="shared" si="25"/>
        <v>9560</v>
      </c>
      <c r="N221" s="77">
        <v>5.73</v>
      </c>
      <c r="O221" s="79" t="s">
        <v>12</v>
      </c>
      <c r="P221" s="80">
        <f t="shared" si="22"/>
        <v>5730</v>
      </c>
    </row>
    <row r="222" spans="2:16">
      <c r="B222" s="89">
        <v>2.5</v>
      </c>
      <c r="C222" s="90" t="s">
        <v>67</v>
      </c>
      <c r="D222" s="74">
        <f t="shared" si="23"/>
        <v>625</v>
      </c>
      <c r="E222" s="91">
        <v>7.0219999999999996E-3</v>
      </c>
      <c r="F222" s="92">
        <v>1.395E-6</v>
      </c>
      <c r="G222" s="88">
        <f t="shared" si="24"/>
        <v>7.023395E-3</v>
      </c>
      <c r="H222" s="77">
        <v>286.54000000000002</v>
      </c>
      <c r="I222" s="79" t="s">
        <v>12</v>
      </c>
      <c r="J222" s="187">
        <f t="shared" si="19"/>
        <v>286540</v>
      </c>
      <c r="K222" s="77">
        <v>11.31</v>
      </c>
      <c r="L222" s="79" t="s">
        <v>12</v>
      </c>
      <c r="M222" s="80">
        <f t="shared" si="25"/>
        <v>11310</v>
      </c>
      <c r="N222" s="77">
        <v>6.6</v>
      </c>
      <c r="O222" s="79" t="s">
        <v>12</v>
      </c>
      <c r="P222" s="80">
        <f>N222*1000</f>
        <v>6600</v>
      </c>
    </row>
    <row r="223" spans="2:16">
      <c r="B223" s="89">
        <v>2.75</v>
      </c>
      <c r="C223" s="90" t="s">
        <v>67</v>
      </c>
      <c r="D223" s="74">
        <f t="shared" si="23"/>
        <v>687.5</v>
      </c>
      <c r="E223" s="91">
        <v>6.8060000000000004E-3</v>
      </c>
      <c r="F223" s="92">
        <v>1.2780000000000001E-6</v>
      </c>
      <c r="G223" s="88">
        <f t="shared" si="24"/>
        <v>6.8072780000000008E-3</v>
      </c>
      <c r="H223" s="77">
        <v>330.07</v>
      </c>
      <c r="I223" s="79" t="s">
        <v>12</v>
      </c>
      <c r="J223" s="187">
        <f t="shared" si="19"/>
        <v>330070</v>
      </c>
      <c r="K223" s="77">
        <v>12.92</v>
      </c>
      <c r="L223" s="79" t="s">
        <v>12</v>
      </c>
      <c r="M223" s="80">
        <f t="shared" si="25"/>
        <v>12920</v>
      </c>
      <c r="N223" s="77">
        <v>7.48</v>
      </c>
      <c r="O223" s="79" t="s">
        <v>12</v>
      </c>
      <c r="P223" s="80">
        <f t="shared" ref="P223:P228" si="26">N223*1000</f>
        <v>7480</v>
      </c>
    </row>
    <row r="224" spans="2:16">
      <c r="B224" s="89">
        <v>3</v>
      </c>
      <c r="C224" s="90" t="s">
        <v>67</v>
      </c>
      <c r="D224" s="74">
        <f t="shared" si="23"/>
        <v>750</v>
      </c>
      <c r="E224" s="91">
        <v>6.6309999999999997E-3</v>
      </c>
      <c r="F224" s="92">
        <v>1.1790000000000001E-6</v>
      </c>
      <c r="G224" s="88">
        <f t="shared" si="24"/>
        <v>6.6321789999999993E-3</v>
      </c>
      <c r="H224" s="77">
        <v>374.87</v>
      </c>
      <c r="I224" s="79" t="s">
        <v>12</v>
      </c>
      <c r="J224" s="187">
        <f t="shared" si="19"/>
        <v>374870</v>
      </c>
      <c r="K224" s="77">
        <v>14.43</v>
      </c>
      <c r="L224" s="79" t="s">
        <v>12</v>
      </c>
      <c r="M224" s="80">
        <f t="shared" si="25"/>
        <v>14430</v>
      </c>
      <c r="N224" s="77">
        <v>8.36</v>
      </c>
      <c r="O224" s="79" t="s">
        <v>12</v>
      </c>
      <c r="P224" s="80">
        <f t="shared" si="26"/>
        <v>8360</v>
      </c>
    </row>
    <row r="225" spans="1:16">
      <c r="B225" s="89">
        <v>3.25</v>
      </c>
      <c r="C225" s="90" t="s">
        <v>67</v>
      </c>
      <c r="D225" s="74">
        <f t="shared" si="23"/>
        <v>812.5</v>
      </c>
      <c r="E225" s="91">
        <v>6.4869999999999997E-3</v>
      </c>
      <c r="F225" s="92">
        <v>1.0950000000000001E-6</v>
      </c>
      <c r="G225" s="88">
        <f t="shared" si="24"/>
        <v>6.4880949999999993E-3</v>
      </c>
      <c r="H225" s="77">
        <v>420.75</v>
      </c>
      <c r="I225" s="79" t="s">
        <v>12</v>
      </c>
      <c r="J225" s="187">
        <f t="shared" si="19"/>
        <v>420750</v>
      </c>
      <c r="K225" s="77">
        <v>15.87</v>
      </c>
      <c r="L225" s="79" t="s">
        <v>12</v>
      </c>
      <c r="M225" s="80">
        <f t="shared" si="25"/>
        <v>15870</v>
      </c>
      <c r="N225" s="77">
        <v>9.24</v>
      </c>
      <c r="O225" s="79" t="s">
        <v>12</v>
      </c>
      <c r="P225" s="80">
        <f t="shared" si="26"/>
        <v>9240</v>
      </c>
    </row>
    <row r="226" spans="1:16">
      <c r="B226" s="89">
        <v>3.5</v>
      </c>
      <c r="C226" s="90" t="s">
        <v>67</v>
      </c>
      <c r="D226" s="74">
        <f t="shared" si="23"/>
        <v>875</v>
      </c>
      <c r="E226" s="91">
        <v>6.3680000000000004E-3</v>
      </c>
      <c r="F226" s="92">
        <v>1.0219999999999999E-6</v>
      </c>
      <c r="G226" s="88">
        <f t="shared" si="24"/>
        <v>6.3690220000000002E-3</v>
      </c>
      <c r="H226" s="77">
        <v>467.57</v>
      </c>
      <c r="I226" s="79" t="s">
        <v>12</v>
      </c>
      <c r="J226" s="187">
        <f t="shared" si="19"/>
        <v>467570</v>
      </c>
      <c r="K226" s="77">
        <v>17.239999999999998</v>
      </c>
      <c r="L226" s="79" t="s">
        <v>12</v>
      </c>
      <c r="M226" s="80">
        <f t="shared" si="25"/>
        <v>17240</v>
      </c>
      <c r="N226" s="77">
        <v>10.119999999999999</v>
      </c>
      <c r="O226" s="79" t="s">
        <v>12</v>
      </c>
      <c r="P226" s="80">
        <f t="shared" si="26"/>
        <v>10120</v>
      </c>
    </row>
    <row r="227" spans="1:16">
      <c r="B227" s="89">
        <v>3.75</v>
      </c>
      <c r="C227" s="90" t="s">
        <v>67</v>
      </c>
      <c r="D227" s="74">
        <f t="shared" si="23"/>
        <v>937.5</v>
      </c>
      <c r="E227" s="91">
        <v>6.267E-3</v>
      </c>
      <c r="F227" s="92">
        <v>9.5900000000000005E-7</v>
      </c>
      <c r="G227" s="88">
        <f t="shared" si="24"/>
        <v>6.267959E-3</v>
      </c>
      <c r="H227" s="77">
        <v>515.21</v>
      </c>
      <c r="I227" s="79" t="s">
        <v>12</v>
      </c>
      <c r="J227" s="187">
        <f t="shared" si="19"/>
        <v>515210.00000000006</v>
      </c>
      <c r="K227" s="77">
        <v>18.55</v>
      </c>
      <c r="L227" s="79" t="s">
        <v>12</v>
      </c>
      <c r="M227" s="80">
        <f t="shared" si="25"/>
        <v>18550</v>
      </c>
      <c r="N227" s="77">
        <v>11</v>
      </c>
      <c r="O227" s="79" t="s">
        <v>12</v>
      </c>
      <c r="P227" s="80">
        <f t="shared" si="26"/>
        <v>11000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23"/>
        <v>1000</v>
      </c>
      <c r="E228" s="91">
        <v>6.1830000000000001E-3</v>
      </c>
      <c r="F228" s="92">
        <v>9.033E-7</v>
      </c>
      <c r="G228" s="88">
        <f t="shared" si="24"/>
        <v>6.1839032999999998E-3</v>
      </c>
      <c r="H228" s="77">
        <v>563.55999999999995</v>
      </c>
      <c r="I228" s="79" t="s">
        <v>12</v>
      </c>
      <c r="J228" s="187">
        <f t="shared" si="19"/>
        <v>563560</v>
      </c>
      <c r="K228" s="77">
        <v>19.82</v>
      </c>
      <c r="L228" s="79" t="s">
        <v>12</v>
      </c>
      <c r="M228" s="80">
        <f t="shared" si="25"/>
        <v>19820</v>
      </c>
      <c r="N228" s="77">
        <v>11.87</v>
      </c>
      <c r="O228" s="79" t="s">
        <v>12</v>
      </c>
      <c r="P228" s="80">
        <f t="shared" si="26"/>
        <v>11870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O218" sqref="O21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srim4He_Al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110</v>
      </c>
      <c r="F13" s="49"/>
      <c r="G13" s="50"/>
      <c r="H13" s="50"/>
      <c r="I13" s="51"/>
      <c r="J13" s="4">
        <v>8</v>
      </c>
      <c r="K13" s="52">
        <v>4.2079000000000004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211</v>
      </c>
      <c r="C15" s="103"/>
      <c r="D15" s="101" t="s">
        <v>212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93" t="s">
        <v>59</v>
      </c>
      <c r="F18" s="194"/>
      <c r="G18" s="195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1.5910000000000001E-2</v>
      </c>
      <c r="F20" s="87">
        <v>4.0320000000000002E-2</v>
      </c>
      <c r="G20" s="88">
        <f>E20+F20</f>
        <v>5.6230000000000002E-2</v>
      </c>
      <c r="H20" s="84">
        <v>9</v>
      </c>
      <c r="I20" s="85" t="s">
        <v>64</v>
      </c>
      <c r="J20" s="97">
        <f>H20/1000/10</f>
        <v>8.9999999999999998E-4</v>
      </c>
      <c r="K20" s="84">
        <v>13</v>
      </c>
      <c r="L20" s="85" t="s">
        <v>64</v>
      </c>
      <c r="M20" s="97">
        <f t="shared" ref="M20:M83" si="0">K20/1000/10</f>
        <v>1.2999999999999999E-3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1.6879999999999999E-2</v>
      </c>
      <c r="F21" s="92">
        <v>4.2049999999999997E-2</v>
      </c>
      <c r="G21" s="88">
        <f t="shared" ref="G21:G84" si="3">E21+F21</f>
        <v>5.8929999999999996E-2</v>
      </c>
      <c r="H21" s="89">
        <v>10</v>
      </c>
      <c r="I21" s="90" t="s">
        <v>64</v>
      </c>
      <c r="J21" s="74">
        <f t="shared" ref="J21:J84" si="4">H21/1000/10</f>
        <v>1E-3</v>
      </c>
      <c r="K21" s="89">
        <v>14</v>
      </c>
      <c r="L21" s="90" t="s">
        <v>64</v>
      </c>
      <c r="M21" s="74">
        <f t="shared" si="0"/>
        <v>1.4E-3</v>
      </c>
      <c r="N21" s="89">
        <v>10</v>
      </c>
      <c r="O21" s="90" t="s">
        <v>64</v>
      </c>
      <c r="P21" s="74">
        <f t="shared" si="1"/>
        <v>1E-3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1.779E-2</v>
      </c>
      <c r="F22" s="92">
        <v>4.36E-2</v>
      </c>
      <c r="G22" s="88">
        <f t="shared" si="3"/>
        <v>6.139E-2</v>
      </c>
      <c r="H22" s="89">
        <v>10</v>
      </c>
      <c r="I22" s="90" t="s">
        <v>64</v>
      </c>
      <c r="J22" s="74">
        <f t="shared" si="4"/>
        <v>1E-3</v>
      </c>
      <c r="K22" s="89">
        <v>14</v>
      </c>
      <c r="L22" s="90" t="s">
        <v>64</v>
      </c>
      <c r="M22" s="74">
        <f t="shared" si="0"/>
        <v>1.4E-3</v>
      </c>
      <c r="N22" s="89">
        <v>11</v>
      </c>
      <c r="O22" s="90" t="s">
        <v>64</v>
      </c>
      <c r="P22" s="74">
        <f t="shared" si="1"/>
        <v>1.0999999999999998E-3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1.866E-2</v>
      </c>
      <c r="F23" s="92">
        <v>4.5019999999999998E-2</v>
      </c>
      <c r="G23" s="88">
        <f t="shared" si="3"/>
        <v>6.368E-2</v>
      </c>
      <c r="H23" s="89">
        <v>11</v>
      </c>
      <c r="I23" s="90" t="s">
        <v>64</v>
      </c>
      <c r="J23" s="74">
        <f t="shared" si="4"/>
        <v>1.0999999999999998E-3</v>
      </c>
      <c r="K23" s="89">
        <v>15</v>
      </c>
      <c r="L23" s="90" t="s">
        <v>64</v>
      </c>
      <c r="M23" s="74">
        <f t="shared" si="0"/>
        <v>1.5E-3</v>
      </c>
      <c r="N23" s="89">
        <v>11</v>
      </c>
      <c r="O23" s="90" t="s">
        <v>64</v>
      </c>
      <c r="P23" s="74">
        <f t="shared" si="1"/>
        <v>1.0999999999999998E-3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1.949E-2</v>
      </c>
      <c r="F24" s="92">
        <v>4.6330000000000003E-2</v>
      </c>
      <c r="G24" s="88">
        <f t="shared" si="3"/>
        <v>6.5820000000000004E-2</v>
      </c>
      <c r="H24" s="89">
        <v>11</v>
      </c>
      <c r="I24" s="90" t="s">
        <v>64</v>
      </c>
      <c r="J24" s="74">
        <f t="shared" si="4"/>
        <v>1.0999999999999998E-3</v>
      </c>
      <c r="K24" s="89">
        <v>16</v>
      </c>
      <c r="L24" s="90" t="s">
        <v>64</v>
      </c>
      <c r="M24" s="74">
        <f t="shared" si="0"/>
        <v>1.6000000000000001E-3</v>
      </c>
      <c r="N24" s="89">
        <v>12</v>
      </c>
      <c r="O24" s="90" t="s">
        <v>64</v>
      </c>
      <c r="P24" s="74">
        <f t="shared" si="1"/>
        <v>1.2000000000000001E-3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2.0279999999999999E-2</v>
      </c>
      <c r="F25" s="92">
        <v>4.7530000000000003E-2</v>
      </c>
      <c r="G25" s="88">
        <f t="shared" si="3"/>
        <v>6.7810000000000009E-2</v>
      </c>
      <c r="H25" s="89">
        <v>12</v>
      </c>
      <c r="I25" s="90" t="s">
        <v>64</v>
      </c>
      <c r="J25" s="74">
        <f t="shared" si="4"/>
        <v>1.2000000000000001E-3</v>
      </c>
      <c r="K25" s="89">
        <v>17</v>
      </c>
      <c r="L25" s="90" t="s">
        <v>64</v>
      </c>
      <c r="M25" s="74">
        <f t="shared" si="0"/>
        <v>1.7000000000000001E-3</v>
      </c>
      <c r="N25" s="89">
        <v>12</v>
      </c>
      <c r="O25" s="90" t="s">
        <v>64</v>
      </c>
      <c r="P25" s="74">
        <f t="shared" si="1"/>
        <v>1.2000000000000001E-3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2.1049999999999999E-2</v>
      </c>
      <c r="F26" s="92">
        <v>4.8649999999999999E-2</v>
      </c>
      <c r="G26" s="88">
        <f t="shared" si="3"/>
        <v>6.9699999999999998E-2</v>
      </c>
      <c r="H26" s="89">
        <v>13</v>
      </c>
      <c r="I26" s="90" t="s">
        <v>64</v>
      </c>
      <c r="J26" s="74">
        <f t="shared" si="4"/>
        <v>1.2999999999999999E-3</v>
      </c>
      <c r="K26" s="89">
        <v>17</v>
      </c>
      <c r="L26" s="90" t="s">
        <v>64</v>
      </c>
      <c r="M26" s="74">
        <f t="shared" si="0"/>
        <v>1.7000000000000001E-3</v>
      </c>
      <c r="N26" s="89">
        <v>13</v>
      </c>
      <c r="O26" s="90" t="s">
        <v>64</v>
      </c>
      <c r="P26" s="74">
        <f t="shared" si="1"/>
        <v>1.2999999999999999E-3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2.2499999999999999E-2</v>
      </c>
      <c r="F27" s="92">
        <v>5.067E-2</v>
      </c>
      <c r="G27" s="88">
        <f t="shared" si="3"/>
        <v>7.3169999999999999E-2</v>
      </c>
      <c r="H27" s="89">
        <v>14</v>
      </c>
      <c r="I27" s="90" t="s">
        <v>64</v>
      </c>
      <c r="J27" s="74">
        <f t="shared" si="4"/>
        <v>1.4E-3</v>
      </c>
      <c r="K27" s="89">
        <v>19</v>
      </c>
      <c r="L27" s="90" t="s">
        <v>64</v>
      </c>
      <c r="M27" s="74">
        <f t="shared" si="0"/>
        <v>1.9E-3</v>
      </c>
      <c r="N27" s="89">
        <v>14</v>
      </c>
      <c r="O27" s="90" t="s">
        <v>64</v>
      </c>
      <c r="P27" s="74">
        <f t="shared" si="1"/>
        <v>1.4E-3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2.3869999999999999E-2</v>
      </c>
      <c r="F28" s="92">
        <v>5.2440000000000001E-2</v>
      </c>
      <c r="G28" s="88">
        <f t="shared" si="3"/>
        <v>7.6310000000000003E-2</v>
      </c>
      <c r="H28" s="89">
        <v>15</v>
      </c>
      <c r="I28" s="90" t="s">
        <v>64</v>
      </c>
      <c r="J28" s="74">
        <f t="shared" si="4"/>
        <v>1.5E-3</v>
      </c>
      <c r="K28" s="89">
        <v>20</v>
      </c>
      <c r="L28" s="90" t="s">
        <v>64</v>
      </c>
      <c r="M28" s="74">
        <f t="shared" si="0"/>
        <v>2E-3</v>
      </c>
      <c r="N28" s="89">
        <v>15</v>
      </c>
      <c r="O28" s="90" t="s">
        <v>64</v>
      </c>
      <c r="P28" s="74">
        <f t="shared" si="1"/>
        <v>1.5E-3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2.5159999999999998E-2</v>
      </c>
      <c r="F29" s="92">
        <v>5.4019999999999999E-2</v>
      </c>
      <c r="G29" s="88">
        <f t="shared" si="3"/>
        <v>7.918E-2</v>
      </c>
      <c r="H29" s="89">
        <v>16</v>
      </c>
      <c r="I29" s="90" t="s">
        <v>64</v>
      </c>
      <c r="J29" s="74">
        <f t="shared" si="4"/>
        <v>1.6000000000000001E-3</v>
      </c>
      <c r="K29" s="89">
        <v>21</v>
      </c>
      <c r="L29" s="90" t="s">
        <v>64</v>
      </c>
      <c r="M29" s="74">
        <f t="shared" si="0"/>
        <v>2.1000000000000003E-3</v>
      </c>
      <c r="N29" s="89">
        <v>16</v>
      </c>
      <c r="O29" s="90" t="s">
        <v>64</v>
      </c>
      <c r="P29" s="74">
        <f t="shared" si="1"/>
        <v>1.6000000000000001E-3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2.639E-2</v>
      </c>
      <c r="F30" s="92">
        <v>5.543E-2</v>
      </c>
      <c r="G30" s="88">
        <f t="shared" si="3"/>
        <v>8.1820000000000004E-2</v>
      </c>
      <c r="H30" s="89">
        <v>17</v>
      </c>
      <c r="I30" s="90" t="s">
        <v>64</v>
      </c>
      <c r="J30" s="74">
        <f t="shared" si="4"/>
        <v>1.7000000000000001E-3</v>
      </c>
      <c r="K30" s="89">
        <v>23</v>
      </c>
      <c r="L30" s="90" t="s">
        <v>64</v>
      </c>
      <c r="M30" s="74">
        <f t="shared" si="0"/>
        <v>2.3E-3</v>
      </c>
      <c r="N30" s="89">
        <v>17</v>
      </c>
      <c r="O30" s="90" t="s">
        <v>64</v>
      </c>
      <c r="P30" s="74">
        <f t="shared" si="1"/>
        <v>1.7000000000000001E-3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2.7560000000000001E-2</v>
      </c>
      <c r="F31" s="92">
        <v>5.672E-2</v>
      </c>
      <c r="G31" s="88">
        <f t="shared" si="3"/>
        <v>8.4279999999999994E-2</v>
      </c>
      <c r="H31" s="89">
        <v>18</v>
      </c>
      <c r="I31" s="90" t="s">
        <v>64</v>
      </c>
      <c r="J31" s="74">
        <f t="shared" si="4"/>
        <v>1.8E-3</v>
      </c>
      <c r="K31" s="89">
        <v>24</v>
      </c>
      <c r="L31" s="90" t="s">
        <v>64</v>
      </c>
      <c r="M31" s="74">
        <f t="shared" si="0"/>
        <v>2.4000000000000002E-3</v>
      </c>
      <c r="N31" s="89">
        <v>18</v>
      </c>
      <c r="O31" s="90" t="s">
        <v>64</v>
      </c>
      <c r="P31" s="74">
        <f t="shared" si="1"/>
        <v>1.8E-3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2.869E-2</v>
      </c>
      <c r="F32" s="92">
        <v>5.7880000000000001E-2</v>
      </c>
      <c r="G32" s="88">
        <f t="shared" si="3"/>
        <v>8.6570000000000008E-2</v>
      </c>
      <c r="H32" s="89">
        <v>19</v>
      </c>
      <c r="I32" s="90" t="s">
        <v>64</v>
      </c>
      <c r="J32" s="74">
        <f t="shared" si="4"/>
        <v>1.9E-3</v>
      </c>
      <c r="K32" s="89">
        <v>25</v>
      </c>
      <c r="L32" s="90" t="s">
        <v>64</v>
      </c>
      <c r="M32" s="74">
        <f t="shared" si="0"/>
        <v>2.5000000000000001E-3</v>
      </c>
      <c r="N32" s="89">
        <v>19</v>
      </c>
      <c r="O32" s="90" t="s">
        <v>64</v>
      </c>
      <c r="P32" s="74">
        <f t="shared" si="1"/>
        <v>1.9E-3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2.9770000000000001E-2</v>
      </c>
      <c r="F33" s="92">
        <v>5.8950000000000002E-2</v>
      </c>
      <c r="G33" s="88">
        <f t="shared" si="3"/>
        <v>8.8720000000000007E-2</v>
      </c>
      <c r="H33" s="89">
        <v>20</v>
      </c>
      <c r="I33" s="90" t="s">
        <v>64</v>
      </c>
      <c r="J33" s="74">
        <f t="shared" si="4"/>
        <v>2E-3</v>
      </c>
      <c r="K33" s="89">
        <v>26</v>
      </c>
      <c r="L33" s="90" t="s">
        <v>64</v>
      </c>
      <c r="M33" s="74">
        <f t="shared" si="0"/>
        <v>2.5999999999999999E-3</v>
      </c>
      <c r="N33" s="89">
        <v>20</v>
      </c>
      <c r="O33" s="90" t="s">
        <v>64</v>
      </c>
      <c r="P33" s="74">
        <f t="shared" si="1"/>
        <v>2E-3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3.0810000000000001E-2</v>
      </c>
      <c r="F34" s="92">
        <v>5.9920000000000001E-2</v>
      </c>
      <c r="G34" s="88">
        <f t="shared" si="3"/>
        <v>9.0730000000000005E-2</v>
      </c>
      <c r="H34" s="89">
        <v>21</v>
      </c>
      <c r="I34" s="90" t="s">
        <v>64</v>
      </c>
      <c r="J34" s="74">
        <f t="shared" si="4"/>
        <v>2.1000000000000003E-3</v>
      </c>
      <c r="K34" s="89">
        <v>27</v>
      </c>
      <c r="L34" s="90" t="s">
        <v>64</v>
      </c>
      <c r="M34" s="74">
        <f t="shared" si="0"/>
        <v>2.7000000000000001E-3</v>
      </c>
      <c r="N34" s="89">
        <v>20</v>
      </c>
      <c r="O34" s="90" t="s">
        <v>64</v>
      </c>
      <c r="P34" s="74">
        <f t="shared" si="1"/>
        <v>2E-3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3.1829999999999997E-2</v>
      </c>
      <c r="F35" s="92">
        <v>6.0830000000000002E-2</v>
      </c>
      <c r="G35" s="88">
        <f t="shared" si="3"/>
        <v>9.2659999999999992E-2</v>
      </c>
      <c r="H35" s="89">
        <v>22</v>
      </c>
      <c r="I35" s="90" t="s">
        <v>64</v>
      </c>
      <c r="J35" s="74">
        <f t="shared" si="4"/>
        <v>2.1999999999999997E-3</v>
      </c>
      <c r="K35" s="89">
        <v>28</v>
      </c>
      <c r="L35" s="90" t="s">
        <v>64</v>
      </c>
      <c r="M35" s="74">
        <f t="shared" si="0"/>
        <v>2.8E-3</v>
      </c>
      <c r="N35" s="89">
        <v>21</v>
      </c>
      <c r="O35" s="90" t="s">
        <v>64</v>
      </c>
      <c r="P35" s="74">
        <f t="shared" si="1"/>
        <v>2.1000000000000003E-3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3.2800000000000003E-2</v>
      </c>
      <c r="F36" s="92">
        <v>6.166E-2</v>
      </c>
      <c r="G36" s="88">
        <f t="shared" si="3"/>
        <v>9.4460000000000002E-2</v>
      </c>
      <c r="H36" s="89">
        <v>23</v>
      </c>
      <c r="I36" s="90" t="s">
        <v>64</v>
      </c>
      <c r="J36" s="74">
        <f t="shared" si="4"/>
        <v>2.3E-3</v>
      </c>
      <c r="K36" s="89">
        <v>30</v>
      </c>
      <c r="L36" s="90" t="s">
        <v>64</v>
      </c>
      <c r="M36" s="74">
        <f t="shared" si="0"/>
        <v>3.0000000000000001E-3</v>
      </c>
      <c r="N36" s="89">
        <v>22</v>
      </c>
      <c r="O36" s="90" t="s">
        <v>64</v>
      </c>
      <c r="P36" s="74">
        <f t="shared" si="1"/>
        <v>2.1999999999999997E-3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3.3759999999999998E-2</v>
      </c>
      <c r="F37" s="92">
        <v>6.2440000000000002E-2</v>
      </c>
      <c r="G37" s="88">
        <f t="shared" si="3"/>
        <v>9.6200000000000008E-2</v>
      </c>
      <c r="H37" s="89">
        <v>24</v>
      </c>
      <c r="I37" s="90" t="s">
        <v>64</v>
      </c>
      <c r="J37" s="74">
        <f t="shared" si="4"/>
        <v>2.4000000000000002E-3</v>
      </c>
      <c r="K37" s="89">
        <v>31</v>
      </c>
      <c r="L37" s="90" t="s">
        <v>64</v>
      </c>
      <c r="M37" s="74">
        <f t="shared" si="0"/>
        <v>3.0999999999999999E-3</v>
      </c>
      <c r="N37" s="89">
        <v>23</v>
      </c>
      <c r="O37" s="90" t="s">
        <v>64</v>
      </c>
      <c r="P37" s="74">
        <f t="shared" si="1"/>
        <v>2.3E-3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3.5580000000000001E-2</v>
      </c>
      <c r="F38" s="92">
        <v>6.3829999999999998E-2</v>
      </c>
      <c r="G38" s="88">
        <f t="shared" si="3"/>
        <v>9.9409999999999998E-2</v>
      </c>
      <c r="H38" s="89">
        <v>26</v>
      </c>
      <c r="I38" s="90" t="s">
        <v>64</v>
      </c>
      <c r="J38" s="74">
        <f t="shared" si="4"/>
        <v>2.5999999999999999E-3</v>
      </c>
      <c r="K38" s="89">
        <v>33</v>
      </c>
      <c r="L38" s="90" t="s">
        <v>64</v>
      </c>
      <c r="M38" s="74">
        <f t="shared" si="0"/>
        <v>3.3E-3</v>
      </c>
      <c r="N38" s="89">
        <v>24</v>
      </c>
      <c r="O38" s="90" t="s">
        <v>64</v>
      </c>
      <c r="P38" s="74">
        <f t="shared" si="1"/>
        <v>2.4000000000000002E-3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3.7740000000000003E-2</v>
      </c>
      <c r="F39" s="92">
        <v>6.5329999999999999E-2</v>
      </c>
      <c r="G39" s="88">
        <f t="shared" si="3"/>
        <v>0.10306999999999999</v>
      </c>
      <c r="H39" s="89">
        <v>29</v>
      </c>
      <c r="I39" s="90" t="s">
        <v>64</v>
      </c>
      <c r="J39" s="74">
        <f t="shared" si="4"/>
        <v>2.9000000000000002E-3</v>
      </c>
      <c r="K39" s="89">
        <v>35</v>
      </c>
      <c r="L39" s="90" t="s">
        <v>64</v>
      </c>
      <c r="M39" s="74">
        <f t="shared" si="0"/>
        <v>3.5000000000000005E-3</v>
      </c>
      <c r="N39" s="89">
        <v>26</v>
      </c>
      <c r="O39" s="90" t="s">
        <v>64</v>
      </c>
      <c r="P39" s="74">
        <f t="shared" si="1"/>
        <v>2.5999999999999999E-3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3.9780000000000003E-2</v>
      </c>
      <c r="F40" s="92">
        <v>6.6610000000000003E-2</v>
      </c>
      <c r="G40" s="88">
        <f t="shared" si="3"/>
        <v>0.10639000000000001</v>
      </c>
      <c r="H40" s="89">
        <v>31</v>
      </c>
      <c r="I40" s="90" t="s">
        <v>64</v>
      </c>
      <c r="J40" s="74">
        <f t="shared" si="4"/>
        <v>3.0999999999999999E-3</v>
      </c>
      <c r="K40" s="89">
        <v>38</v>
      </c>
      <c r="L40" s="90" t="s">
        <v>64</v>
      </c>
      <c r="M40" s="74">
        <f t="shared" si="0"/>
        <v>3.8E-3</v>
      </c>
      <c r="N40" s="89">
        <v>28</v>
      </c>
      <c r="O40" s="90" t="s">
        <v>64</v>
      </c>
      <c r="P40" s="74">
        <f t="shared" si="1"/>
        <v>2.8E-3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4.172E-2</v>
      </c>
      <c r="F41" s="92">
        <v>6.7710000000000006E-2</v>
      </c>
      <c r="G41" s="88">
        <f t="shared" si="3"/>
        <v>0.10943</v>
      </c>
      <c r="H41" s="89">
        <v>34</v>
      </c>
      <c r="I41" s="90" t="s">
        <v>64</v>
      </c>
      <c r="J41" s="74">
        <f t="shared" si="4"/>
        <v>3.4000000000000002E-3</v>
      </c>
      <c r="K41" s="89">
        <v>40</v>
      </c>
      <c r="L41" s="90" t="s">
        <v>64</v>
      </c>
      <c r="M41" s="74">
        <f t="shared" si="0"/>
        <v>4.0000000000000001E-3</v>
      </c>
      <c r="N41" s="89">
        <v>30</v>
      </c>
      <c r="O41" s="90" t="s">
        <v>64</v>
      </c>
      <c r="P41" s="74">
        <f t="shared" si="1"/>
        <v>3.0000000000000001E-3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4.3580000000000001E-2</v>
      </c>
      <c r="F42" s="92">
        <v>6.8669999999999995E-2</v>
      </c>
      <c r="G42" s="88">
        <f t="shared" si="3"/>
        <v>0.11224999999999999</v>
      </c>
      <c r="H42" s="89">
        <v>36</v>
      </c>
      <c r="I42" s="90" t="s">
        <v>64</v>
      </c>
      <c r="J42" s="74">
        <f t="shared" si="4"/>
        <v>3.5999999999999999E-3</v>
      </c>
      <c r="K42" s="89">
        <v>43</v>
      </c>
      <c r="L42" s="90" t="s">
        <v>64</v>
      </c>
      <c r="M42" s="74">
        <f t="shared" si="0"/>
        <v>4.3E-3</v>
      </c>
      <c r="N42" s="89">
        <v>32</v>
      </c>
      <c r="O42" s="90" t="s">
        <v>64</v>
      </c>
      <c r="P42" s="74">
        <f t="shared" si="1"/>
        <v>3.2000000000000002E-3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4.5359999999999998E-2</v>
      </c>
      <c r="F43" s="92">
        <v>6.9510000000000002E-2</v>
      </c>
      <c r="G43" s="88">
        <f t="shared" si="3"/>
        <v>0.11487</v>
      </c>
      <c r="H43" s="89">
        <v>38</v>
      </c>
      <c r="I43" s="90" t="s">
        <v>64</v>
      </c>
      <c r="J43" s="74">
        <f t="shared" si="4"/>
        <v>3.8E-3</v>
      </c>
      <c r="K43" s="89">
        <v>45</v>
      </c>
      <c r="L43" s="90" t="s">
        <v>64</v>
      </c>
      <c r="M43" s="74">
        <f t="shared" si="0"/>
        <v>4.4999999999999997E-3</v>
      </c>
      <c r="N43" s="89">
        <v>34</v>
      </c>
      <c r="O43" s="90" t="s">
        <v>64</v>
      </c>
      <c r="P43" s="74">
        <f t="shared" si="1"/>
        <v>3.4000000000000002E-3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4.7070000000000001E-2</v>
      </c>
      <c r="F44" s="92">
        <v>7.0239999999999997E-2</v>
      </c>
      <c r="G44" s="88">
        <f t="shared" si="3"/>
        <v>0.11731</v>
      </c>
      <c r="H44" s="89">
        <v>41</v>
      </c>
      <c r="I44" s="90" t="s">
        <v>64</v>
      </c>
      <c r="J44" s="74">
        <f t="shared" si="4"/>
        <v>4.1000000000000003E-3</v>
      </c>
      <c r="K44" s="89">
        <v>47</v>
      </c>
      <c r="L44" s="90" t="s">
        <v>64</v>
      </c>
      <c r="M44" s="74">
        <f t="shared" si="0"/>
        <v>4.7000000000000002E-3</v>
      </c>
      <c r="N44" s="89">
        <v>35</v>
      </c>
      <c r="O44" s="90" t="s">
        <v>64</v>
      </c>
      <c r="P44" s="74">
        <f t="shared" si="1"/>
        <v>3.5000000000000005E-3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4.8719999999999999E-2</v>
      </c>
      <c r="F45" s="92">
        <v>7.0889999999999995E-2</v>
      </c>
      <c r="G45" s="88">
        <f t="shared" si="3"/>
        <v>0.11960999999999999</v>
      </c>
      <c r="H45" s="89">
        <v>43</v>
      </c>
      <c r="I45" s="90" t="s">
        <v>64</v>
      </c>
      <c r="J45" s="74">
        <f t="shared" si="4"/>
        <v>4.3E-3</v>
      </c>
      <c r="K45" s="89">
        <v>49</v>
      </c>
      <c r="L45" s="90" t="s">
        <v>64</v>
      </c>
      <c r="M45" s="74">
        <f t="shared" si="0"/>
        <v>4.8999999999999998E-3</v>
      </c>
      <c r="N45" s="89">
        <v>37</v>
      </c>
      <c r="O45" s="90" t="s">
        <v>64</v>
      </c>
      <c r="P45" s="74">
        <f t="shared" si="1"/>
        <v>3.6999999999999997E-3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5.0319999999999997E-2</v>
      </c>
      <c r="F46" s="92">
        <v>7.1459999999999996E-2</v>
      </c>
      <c r="G46" s="88">
        <f t="shared" si="3"/>
        <v>0.12178</v>
      </c>
      <c r="H46" s="89">
        <v>45</v>
      </c>
      <c r="I46" s="90" t="s">
        <v>64</v>
      </c>
      <c r="J46" s="74">
        <f t="shared" si="4"/>
        <v>4.4999999999999997E-3</v>
      </c>
      <c r="K46" s="89">
        <v>52</v>
      </c>
      <c r="L46" s="90" t="s">
        <v>64</v>
      </c>
      <c r="M46" s="74">
        <f t="shared" si="0"/>
        <v>5.1999999999999998E-3</v>
      </c>
      <c r="N46" s="89">
        <v>39</v>
      </c>
      <c r="O46" s="90" t="s">
        <v>64</v>
      </c>
      <c r="P46" s="74">
        <f t="shared" si="1"/>
        <v>3.8999999999999998E-3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5.3370000000000001E-2</v>
      </c>
      <c r="F47" s="92">
        <v>7.2410000000000002E-2</v>
      </c>
      <c r="G47" s="88">
        <f t="shared" si="3"/>
        <v>0.12578</v>
      </c>
      <c r="H47" s="89">
        <v>50</v>
      </c>
      <c r="I47" s="90" t="s">
        <v>64</v>
      </c>
      <c r="J47" s="74">
        <f t="shared" si="4"/>
        <v>5.0000000000000001E-3</v>
      </c>
      <c r="K47" s="89">
        <v>56</v>
      </c>
      <c r="L47" s="90" t="s">
        <v>64</v>
      </c>
      <c r="M47" s="74">
        <f t="shared" si="0"/>
        <v>5.5999999999999999E-3</v>
      </c>
      <c r="N47" s="89">
        <v>42</v>
      </c>
      <c r="O47" s="90" t="s">
        <v>64</v>
      </c>
      <c r="P47" s="74">
        <f t="shared" si="1"/>
        <v>4.2000000000000006E-3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5.6259999999999998E-2</v>
      </c>
      <c r="F48" s="92">
        <v>7.3150000000000007E-2</v>
      </c>
      <c r="G48" s="88">
        <f t="shared" si="3"/>
        <v>0.12941</v>
      </c>
      <c r="H48" s="89">
        <v>54</v>
      </c>
      <c r="I48" s="90" t="s">
        <v>64</v>
      </c>
      <c r="J48" s="74">
        <f t="shared" si="4"/>
        <v>5.4000000000000003E-3</v>
      </c>
      <c r="K48" s="89">
        <v>60</v>
      </c>
      <c r="L48" s="90" t="s">
        <v>64</v>
      </c>
      <c r="M48" s="74">
        <f t="shared" si="0"/>
        <v>6.0000000000000001E-3</v>
      </c>
      <c r="N48" s="89">
        <v>45</v>
      </c>
      <c r="O48" s="90" t="s">
        <v>64</v>
      </c>
      <c r="P48" s="74">
        <f t="shared" si="1"/>
        <v>4.4999999999999997E-3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5.901E-2</v>
      </c>
      <c r="F49" s="92">
        <v>7.3719999999999994E-2</v>
      </c>
      <c r="G49" s="88">
        <f t="shared" si="3"/>
        <v>0.13272999999999999</v>
      </c>
      <c r="H49" s="89">
        <v>59</v>
      </c>
      <c r="I49" s="90" t="s">
        <v>64</v>
      </c>
      <c r="J49" s="74">
        <f t="shared" si="4"/>
        <v>5.8999999999999999E-3</v>
      </c>
      <c r="K49" s="89">
        <v>64</v>
      </c>
      <c r="L49" s="90" t="s">
        <v>64</v>
      </c>
      <c r="M49" s="74">
        <f t="shared" si="0"/>
        <v>6.4000000000000003E-3</v>
      </c>
      <c r="N49" s="89">
        <v>48</v>
      </c>
      <c r="O49" s="90" t="s">
        <v>64</v>
      </c>
      <c r="P49" s="74">
        <f t="shared" si="1"/>
        <v>4.8000000000000004E-3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6.1629999999999997E-2</v>
      </c>
      <c r="F50" s="92">
        <v>7.417E-2</v>
      </c>
      <c r="G50" s="88">
        <f t="shared" si="3"/>
        <v>0.1358</v>
      </c>
      <c r="H50" s="89">
        <v>63</v>
      </c>
      <c r="I50" s="90" t="s">
        <v>64</v>
      </c>
      <c r="J50" s="74">
        <f t="shared" si="4"/>
        <v>6.3E-3</v>
      </c>
      <c r="K50" s="89">
        <v>68</v>
      </c>
      <c r="L50" s="90" t="s">
        <v>64</v>
      </c>
      <c r="M50" s="74">
        <f t="shared" si="0"/>
        <v>6.8000000000000005E-3</v>
      </c>
      <c r="N50" s="89">
        <v>51</v>
      </c>
      <c r="O50" s="90" t="s">
        <v>64</v>
      </c>
      <c r="P50" s="74">
        <f t="shared" si="1"/>
        <v>5.0999999999999995E-3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6.4149999999999999E-2</v>
      </c>
      <c r="F51" s="92">
        <v>7.4510000000000007E-2</v>
      </c>
      <c r="G51" s="88">
        <f t="shared" si="3"/>
        <v>0.13866000000000001</v>
      </c>
      <c r="H51" s="89">
        <v>68</v>
      </c>
      <c r="I51" s="90" t="s">
        <v>64</v>
      </c>
      <c r="J51" s="74">
        <f t="shared" si="4"/>
        <v>6.8000000000000005E-3</v>
      </c>
      <c r="K51" s="89">
        <v>72</v>
      </c>
      <c r="L51" s="90" t="s">
        <v>64</v>
      </c>
      <c r="M51" s="74">
        <f t="shared" si="0"/>
        <v>7.1999999999999998E-3</v>
      </c>
      <c r="N51" s="89">
        <v>54</v>
      </c>
      <c r="O51" s="90" t="s">
        <v>64</v>
      </c>
      <c r="P51" s="74">
        <f t="shared" si="1"/>
        <v>5.4000000000000003E-3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6.6570000000000004E-2</v>
      </c>
      <c r="F52" s="92">
        <v>7.4759999999999993E-2</v>
      </c>
      <c r="G52" s="88">
        <f t="shared" si="3"/>
        <v>0.14133000000000001</v>
      </c>
      <c r="H52" s="89">
        <v>72</v>
      </c>
      <c r="I52" s="90" t="s">
        <v>64</v>
      </c>
      <c r="J52" s="74">
        <f t="shared" si="4"/>
        <v>7.1999999999999998E-3</v>
      </c>
      <c r="K52" s="89">
        <v>76</v>
      </c>
      <c r="L52" s="90" t="s">
        <v>64</v>
      </c>
      <c r="M52" s="74">
        <f t="shared" si="0"/>
        <v>7.6E-3</v>
      </c>
      <c r="N52" s="89">
        <v>57</v>
      </c>
      <c r="O52" s="90" t="s">
        <v>64</v>
      </c>
      <c r="P52" s="74">
        <f t="shared" si="1"/>
        <v>5.7000000000000002E-3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7.1160000000000001E-2</v>
      </c>
      <c r="F53" s="92">
        <v>7.5039999999999996E-2</v>
      </c>
      <c r="G53" s="88">
        <f t="shared" si="3"/>
        <v>0.1462</v>
      </c>
      <c r="H53" s="89">
        <v>81</v>
      </c>
      <c r="I53" s="90" t="s">
        <v>64</v>
      </c>
      <c r="J53" s="74">
        <f t="shared" si="4"/>
        <v>8.0999999999999996E-3</v>
      </c>
      <c r="K53" s="89">
        <v>84</v>
      </c>
      <c r="L53" s="90" t="s">
        <v>64</v>
      </c>
      <c r="M53" s="74">
        <f t="shared" si="0"/>
        <v>8.4000000000000012E-3</v>
      </c>
      <c r="N53" s="89">
        <v>63</v>
      </c>
      <c r="O53" s="90" t="s">
        <v>64</v>
      </c>
      <c r="P53" s="74">
        <f t="shared" si="1"/>
        <v>6.3E-3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7.5480000000000005E-2</v>
      </c>
      <c r="F54" s="92">
        <v>7.5120000000000006E-2</v>
      </c>
      <c r="G54" s="88">
        <f t="shared" si="3"/>
        <v>0.15060000000000001</v>
      </c>
      <c r="H54" s="89">
        <v>90</v>
      </c>
      <c r="I54" s="90" t="s">
        <v>64</v>
      </c>
      <c r="J54" s="74">
        <f t="shared" si="4"/>
        <v>8.9999999999999993E-3</v>
      </c>
      <c r="K54" s="89">
        <v>91</v>
      </c>
      <c r="L54" s="90" t="s">
        <v>64</v>
      </c>
      <c r="M54" s="74">
        <f t="shared" si="0"/>
        <v>9.1000000000000004E-3</v>
      </c>
      <c r="N54" s="89">
        <v>68</v>
      </c>
      <c r="O54" s="90" t="s">
        <v>64</v>
      </c>
      <c r="P54" s="74">
        <f t="shared" si="1"/>
        <v>6.8000000000000005E-3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7.9560000000000006E-2</v>
      </c>
      <c r="F55" s="92">
        <v>7.5039999999999996E-2</v>
      </c>
      <c r="G55" s="88">
        <f t="shared" si="3"/>
        <v>0.15460000000000002</v>
      </c>
      <c r="H55" s="89">
        <v>98</v>
      </c>
      <c r="I55" s="90" t="s">
        <v>64</v>
      </c>
      <c r="J55" s="74">
        <f t="shared" si="4"/>
        <v>9.7999999999999997E-3</v>
      </c>
      <c r="K55" s="89">
        <v>98</v>
      </c>
      <c r="L55" s="90" t="s">
        <v>64</v>
      </c>
      <c r="M55" s="74">
        <f t="shared" si="0"/>
        <v>9.7999999999999997E-3</v>
      </c>
      <c r="N55" s="89">
        <v>74</v>
      </c>
      <c r="O55" s="90" t="s">
        <v>64</v>
      </c>
      <c r="P55" s="74">
        <f t="shared" si="1"/>
        <v>7.3999999999999995E-3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8.3449999999999996E-2</v>
      </c>
      <c r="F56" s="92">
        <v>7.485E-2</v>
      </c>
      <c r="G56" s="88">
        <f t="shared" si="3"/>
        <v>0.1583</v>
      </c>
      <c r="H56" s="89">
        <v>107</v>
      </c>
      <c r="I56" s="90" t="s">
        <v>64</v>
      </c>
      <c r="J56" s="74">
        <f t="shared" si="4"/>
        <v>1.0699999999999999E-2</v>
      </c>
      <c r="K56" s="89">
        <v>106</v>
      </c>
      <c r="L56" s="90" t="s">
        <v>64</v>
      </c>
      <c r="M56" s="74">
        <f t="shared" si="0"/>
        <v>1.06E-2</v>
      </c>
      <c r="N56" s="89">
        <v>79</v>
      </c>
      <c r="O56" s="90" t="s">
        <v>64</v>
      </c>
      <c r="P56" s="74">
        <f t="shared" si="1"/>
        <v>7.9000000000000008E-3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8.7160000000000001E-2</v>
      </c>
      <c r="F57" s="92">
        <v>7.4569999999999997E-2</v>
      </c>
      <c r="G57" s="88">
        <f t="shared" si="3"/>
        <v>0.16172999999999998</v>
      </c>
      <c r="H57" s="89">
        <v>116</v>
      </c>
      <c r="I57" s="90" t="s">
        <v>64</v>
      </c>
      <c r="J57" s="74">
        <f t="shared" si="4"/>
        <v>1.1600000000000001E-2</v>
      </c>
      <c r="K57" s="89">
        <v>112</v>
      </c>
      <c r="L57" s="90" t="s">
        <v>64</v>
      </c>
      <c r="M57" s="74">
        <f t="shared" si="0"/>
        <v>1.12E-2</v>
      </c>
      <c r="N57" s="89">
        <v>84</v>
      </c>
      <c r="O57" s="90" t="s">
        <v>64</v>
      </c>
      <c r="P57" s="74">
        <f t="shared" si="1"/>
        <v>8.4000000000000012E-3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9.0719999999999995E-2</v>
      </c>
      <c r="F58" s="92">
        <v>7.4219999999999994E-2</v>
      </c>
      <c r="G58" s="88">
        <f t="shared" si="3"/>
        <v>0.16493999999999998</v>
      </c>
      <c r="H58" s="89">
        <v>125</v>
      </c>
      <c r="I58" s="90" t="s">
        <v>64</v>
      </c>
      <c r="J58" s="74">
        <f t="shared" si="4"/>
        <v>1.2500000000000001E-2</v>
      </c>
      <c r="K58" s="89">
        <v>119</v>
      </c>
      <c r="L58" s="90" t="s">
        <v>64</v>
      </c>
      <c r="M58" s="74">
        <f t="shared" si="0"/>
        <v>1.1899999999999999E-2</v>
      </c>
      <c r="N58" s="89">
        <v>90</v>
      </c>
      <c r="O58" s="90" t="s">
        <v>64</v>
      </c>
      <c r="P58" s="74">
        <f t="shared" si="1"/>
        <v>8.9999999999999993E-3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9.4140000000000001E-2</v>
      </c>
      <c r="F59" s="92">
        <v>7.3819999999999997E-2</v>
      </c>
      <c r="G59" s="88">
        <f t="shared" si="3"/>
        <v>0.16796</v>
      </c>
      <c r="H59" s="89">
        <v>133</v>
      </c>
      <c r="I59" s="90" t="s">
        <v>64</v>
      </c>
      <c r="J59" s="74">
        <f t="shared" si="4"/>
        <v>1.3300000000000001E-2</v>
      </c>
      <c r="K59" s="89">
        <v>126</v>
      </c>
      <c r="L59" s="90" t="s">
        <v>64</v>
      </c>
      <c r="M59" s="74">
        <f t="shared" si="0"/>
        <v>1.26E-2</v>
      </c>
      <c r="N59" s="89">
        <v>95</v>
      </c>
      <c r="O59" s="90" t="s">
        <v>64</v>
      </c>
      <c r="P59" s="74">
        <f t="shared" si="1"/>
        <v>9.4999999999999998E-3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9.7449999999999995E-2</v>
      </c>
      <c r="F60" s="92">
        <v>7.3389999999999997E-2</v>
      </c>
      <c r="G60" s="88">
        <f t="shared" si="3"/>
        <v>0.17083999999999999</v>
      </c>
      <c r="H60" s="89">
        <v>142</v>
      </c>
      <c r="I60" s="90" t="s">
        <v>64</v>
      </c>
      <c r="J60" s="74">
        <f t="shared" si="4"/>
        <v>1.4199999999999999E-2</v>
      </c>
      <c r="K60" s="89">
        <v>132</v>
      </c>
      <c r="L60" s="90" t="s">
        <v>64</v>
      </c>
      <c r="M60" s="74">
        <f t="shared" si="0"/>
        <v>1.32E-2</v>
      </c>
      <c r="N60" s="89">
        <v>100</v>
      </c>
      <c r="O60" s="90" t="s">
        <v>64</v>
      </c>
      <c r="P60" s="74">
        <f t="shared" si="1"/>
        <v>0.01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0.10059999999999999</v>
      </c>
      <c r="F61" s="92">
        <v>7.2919999999999999E-2</v>
      </c>
      <c r="G61" s="88">
        <f t="shared" si="3"/>
        <v>0.17352000000000001</v>
      </c>
      <c r="H61" s="89">
        <v>151</v>
      </c>
      <c r="I61" s="90" t="s">
        <v>64</v>
      </c>
      <c r="J61" s="74">
        <f t="shared" si="4"/>
        <v>1.5099999999999999E-2</v>
      </c>
      <c r="K61" s="89">
        <v>138</v>
      </c>
      <c r="L61" s="90" t="s">
        <v>64</v>
      </c>
      <c r="M61" s="74">
        <f t="shared" si="0"/>
        <v>1.3800000000000002E-2</v>
      </c>
      <c r="N61" s="89">
        <v>105</v>
      </c>
      <c r="O61" s="90" t="s">
        <v>64</v>
      </c>
      <c r="P61" s="74">
        <f t="shared" si="1"/>
        <v>1.0499999999999999E-2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0.1037</v>
      </c>
      <c r="F62" s="92">
        <v>7.2440000000000004E-2</v>
      </c>
      <c r="G62" s="88">
        <f t="shared" si="3"/>
        <v>0.17614000000000002</v>
      </c>
      <c r="H62" s="89">
        <v>160</v>
      </c>
      <c r="I62" s="90" t="s">
        <v>64</v>
      </c>
      <c r="J62" s="74">
        <f t="shared" si="4"/>
        <v>1.6E-2</v>
      </c>
      <c r="K62" s="89">
        <v>145</v>
      </c>
      <c r="L62" s="90" t="s">
        <v>64</v>
      </c>
      <c r="M62" s="74">
        <f t="shared" si="0"/>
        <v>1.4499999999999999E-2</v>
      </c>
      <c r="N62" s="89">
        <v>109</v>
      </c>
      <c r="O62" s="90" t="s">
        <v>64</v>
      </c>
      <c r="P62" s="74">
        <f t="shared" si="1"/>
        <v>1.09E-2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0.1067</v>
      </c>
      <c r="F63" s="92">
        <v>7.1940000000000004E-2</v>
      </c>
      <c r="G63" s="88">
        <f t="shared" si="3"/>
        <v>0.17864000000000002</v>
      </c>
      <c r="H63" s="89">
        <v>168</v>
      </c>
      <c r="I63" s="90" t="s">
        <v>64</v>
      </c>
      <c r="J63" s="74">
        <f t="shared" si="4"/>
        <v>1.6800000000000002E-2</v>
      </c>
      <c r="K63" s="89">
        <v>151</v>
      </c>
      <c r="L63" s="90" t="s">
        <v>64</v>
      </c>
      <c r="M63" s="74">
        <f t="shared" si="0"/>
        <v>1.5099999999999999E-2</v>
      </c>
      <c r="N63" s="89">
        <v>114</v>
      </c>
      <c r="O63" s="90" t="s">
        <v>64</v>
      </c>
      <c r="P63" s="74">
        <f t="shared" si="1"/>
        <v>1.14E-2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0.1125</v>
      </c>
      <c r="F64" s="92">
        <v>7.0910000000000001E-2</v>
      </c>
      <c r="G64" s="88">
        <f t="shared" si="3"/>
        <v>0.18341000000000002</v>
      </c>
      <c r="H64" s="89">
        <v>186</v>
      </c>
      <c r="I64" s="90" t="s">
        <v>64</v>
      </c>
      <c r="J64" s="74">
        <f t="shared" si="4"/>
        <v>1.8599999999999998E-2</v>
      </c>
      <c r="K64" s="89">
        <v>163</v>
      </c>
      <c r="L64" s="90" t="s">
        <v>64</v>
      </c>
      <c r="M64" s="74">
        <f t="shared" si="0"/>
        <v>1.6300000000000002E-2</v>
      </c>
      <c r="N64" s="89">
        <v>124</v>
      </c>
      <c r="O64" s="90" t="s">
        <v>64</v>
      </c>
      <c r="P64" s="74">
        <f t="shared" si="1"/>
        <v>1.24E-2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0.1193</v>
      </c>
      <c r="F65" s="92">
        <v>6.9589999999999999E-2</v>
      </c>
      <c r="G65" s="88">
        <f t="shared" si="3"/>
        <v>0.18889</v>
      </c>
      <c r="H65" s="89">
        <v>208</v>
      </c>
      <c r="I65" s="90" t="s">
        <v>64</v>
      </c>
      <c r="J65" s="74">
        <f t="shared" si="4"/>
        <v>2.0799999999999999E-2</v>
      </c>
      <c r="K65" s="89">
        <v>177</v>
      </c>
      <c r="L65" s="90" t="s">
        <v>64</v>
      </c>
      <c r="M65" s="74">
        <f t="shared" si="0"/>
        <v>1.77E-2</v>
      </c>
      <c r="N65" s="89">
        <v>135</v>
      </c>
      <c r="O65" s="90" t="s">
        <v>64</v>
      </c>
      <c r="P65" s="74">
        <f t="shared" si="1"/>
        <v>1.3500000000000002E-2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0.1258</v>
      </c>
      <c r="F66" s="92">
        <v>6.8269999999999997E-2</v>
      </c>
      <c r="G66" s="88">
        <f t="shared" si="3"/>
        <v>0.19406999999999999</v>
      </c>
      <c r="H66" s="89">
        <v>230</v>
      </c>
      <c r="I66" s="90" t="s">
        <v>64</v>
      </c>
      <c r="J66" s="74">
        <f t="shared" si="4"/>
        <v>2.3E-2</v>
      </c>
      <c r="K66" s="89">
        <v>191</v>
      </c>
      <c r="L66" s="90" t="s">
        <v>64</v>
      </c>
      <c r="M66" s="74">
        <f t="shared" si="0"/>
        <v>1.9099999999999999E-2</v>
      </c>
      <c r="N66" s="89">
        <v>147</v>
      </c>
      <c r="O66" s="90" t="s">
        <v>64</v>
      </c>
      <c r="P66" s="74">
        <f t="shared" si="1"/>
        <v>1.47E-2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0.13189999999999999</v>
      </c>
      <c r="F67" s="92">
        <v>6.6970000000000002E-2</v>
      </c>
      <c r="G67" s="88">
        <f t="shared" si="3"/>
        <v>0.19886999999999999</v>
      </c>
      <c r="H67" s="89">
        <v>252</v>
      </c>
      <c r="I67" s="90" t="s">
        <v>64</v>
      </c>
      <c r="J67" s="74">
        <f t="shared" si="4"/>
        <v>2.52E-2</v>
      </c>
      <c r="K67" s="89">
        <v>205</v>
      </c>
      <c r="L67" s="90" t="s">
        <v>64</v>
      </c>
      <c r="M67" s="74">
        <f t="shared" si="0"/>
        <v>2.0499999999999997E-2</v>
      </c>
      <c r="N67" s="89">
        <v>158</v>
      </c>
      <c r="O67" s="90" t="s">
        <v>64</v>
      </c>
      <c r="P67" s="74">
        <f t="shared" si="1"/>
        <v>1.5800000000000002E-2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0.13780000000000001</v>
      </c>
      <c r="F68" s="92">
        <v>6.5699999999999995E-2</v>
      </c>
      <c r="G68" s="88">
        <f t="shared" si="3"/>
        <v>0.20350000000000001</v>
      </c>
      <c r="H68" s="89">
        <v>274</v>
      </c>
      <c r="I68" s="90" t="s">
        <v>64</v>
      </c>
      <c r="J68" s="74">
        <f t="shared" si="4"/>
        <v>2.7400000000000001E-2</v>
      </c>
      <c r="K68" s="89">
        <v>218</v>
      </c>
      <c r="L68" s="90" t="s">
        <v>64</v>
      </c>
      <c r="M68" s="74">
        <f t="shared" si="0"/>
        <v>2.18E-2</v>
      </c>
      <c r="N68" s="89">
        <v>168</v>
      </c>
      <c r="O68" s="90" t="s">
        <v>64</v>
      </c>
      <c r="P68" s="74">
        <f t="shared" si="1"/>
        <v>1.6800000000000002E-2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0.1434</v>
      </c>
      <c r="F69" s="92">
        <v>6.447E-2</v>
      </c>
      <c r="G69" s="88">
        <f t="shared" si="3"/>
        <v>0.20787</v>
      </c>
      <c r="H69" s="89">
        <v>297</v>
      </c>
      <c r="I69" s="90" t="s">
        <v>64</v>
      </c>
      <c r="J69" s="74">
        <f t="shared" si="4"/>
        <v>2.9699999999999997E-2</v>
      </c>
      <c r="K69" s="89">
        <v>231</v>
      </c>
      <c r="L69" s="90" t="s">
        <v>64</v>
      </c>
      <c r="M69" s="74">
        <f t="shared" si="0"/>
        <v>2.3100000000000002E-2</v>
      </c>
      <c r="N69" s="89">
        <v>179</v>
      </c>
      <c r="O69" s="90" t="s">
        <v>64</v>
      </c>
      <c r="P69" s="74">
        <f t="shared" si="1"/>
        <v>1.7899999999999999E-2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0.1489</v>
      </c>
      <c r="F70" s="92">
        <v>6.3270000000000007E-2</v>
      </c>
      <c r="G70" s="88">
        <f t="shared" si="3"/>
        <v>0.21217000000000003</v>
      </c>
      <c r="H70" s="89">
        <v>319</v>
      </c>
      <c r="I70" s="90" t="s">
        <v>64</v>
      </c>
      <c r="J70" s="74">
        <f t="shared" si="4"/>
        <v>3.1899999999999998E-2</v>
      </c>
      <c r="K70" s="89">
        <v>244</v>
      </c>
      <c r="L70" s="90" t="s">
        <v>64</v>
      </c>
      <c r="M70" s="74">
        <f t="shared" si="0"/>
        <v>2.4399999999999998E-2</v>
      </c>
      <c r="N70" s="89">
        <v>189</v>
      </c>
      <c r="O70" s="90" t="s">
        <v>64</v>
      </c>
      <c r="P70" s="74">
        <f t="shared" si="1"/>
        <v>1.89E-2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0.15409999999999999</v>
      </c>
      <c r="F71" s="92">
        <v>6.2120000000000002E-2</v>
      </c>
      <c r="G71" s="88">
        <f t="shared" si="3"/>
        <v>0.21622</v>
      </c>
      <c r="H71" s="89">
        <v>341</v>
      </c>
      <c r="I71" s="90" t="s">
        <v>64</v>
      </c>
      <c r="J71" s="74">
        <f t="shared" si="4"/>
        <v>3.4100000000000005E-2</v>
      </c>
      <c r="K71" s="89">
        <v>256</v>
      </c>
      <c r="L71" s="90" t="s">
        <v>64</v>
      </c>
      <c r="M71" s="74">
        <f t="shared" si="0"/>
        <v>2.5600000000000001E-2</v>
      </c>
      <c r="N71" s="89">
        <v>199</v>
      </c>
      <c r="O71" s="90" t="s">
        <v>64</v>
      </c>
      <c r="P71" s="74">
        <f t="shared" si="1"/>
        <v>1.9900000000000001E-2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0.15909999999999999</v>
      </c>
      <c r="F72" s="92">
        <v>6.0999999999999999E-2</v>
      </c>
      <c r="G72" s="88">
        <f t="shared" si="3"/>
        <v>0.22009999999999999</v>
      </c>
      <c r="H72" s="89">
        <v>363</v>
      </c>
      <c r="I72" s="90" t="s">
        <v>64</v>
      </c>
      <c r="J72" s="74">
        <f t="shared" si="4"/>
        <v>3.6299999999999999E-2</v>
      </c>
      <c r="K72" s="89">
        <v>268</v>
      </c>
      <c r="L72" s="90" t="s">
        <v>64</v>
      </c>
      <c r="M72" s="74">
        <f t="shared" si="0"/>
        <v>2.6800000000000001E-2</v>
      </c>
      <c r="N72" s="89">
        <v>209</v>
      </c>
      <c r="O72" s="90" t="s">
        <v>64</v>
      </c>
      <c r="P72" s="74">
        <f t="shared" si="1"/>
        <v>2.0899999999999998E-2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0.16880000000000001</v>
      </c>
      <c r="F73" s="92">
        <v>5.8889999999999998E-2</v>
      </c>
      <c r="G73" s="88">
        <f t="shared" si="3"/>
        <v>0.22769</v>
      </c>
      <c r="H73" s="89">
        <v>407</v>
      </c>
      <c r="I73" s="90" t="s">
        <v>64</v>
      </c>
      <c r="J73" s="74">
        <f t="shared" si="4"/>
        <v>4.07E-2</v>
      </c>
      <c r="K73" s="89">
        <v>290</v>
      </c>
      <c r="L73" s="90" t="s">
        <v>64</v>
      </c>
      <c r="M73" s="74">
        <f t="shared" si="0"/>
        <v>2.8999999999999998E-2</v>
      </c>
      <c r="N73" s="89">
        <v>228</v>
      </c>
      <c r="O73" s="90" t="s">
        <v>64</v>
      </c>
      <c r="P73" s="74">
        <f t="shared" si="1"/>
        <v>2.2800000000000001E-2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0.1779</v>
      </c>
      <c r="F74" s="92">
        <v>5.6930000000000001E-2</v>
      </c>
      <c r="G74" s="88">
        <f t="shared" si="3"/>
        <v>0.23483000000000001</v>
      </c>
      <c r="H74" s="89">
        <v>451</v>
      </c>
      <c r="I74" s="90" t="s">
        <v>64</v>
      </c>
      <c r="J74" s="74">
        <f t="shared" si="4"/>
        <v>4.5100000000000001E-2</v>
      </c>
      <c r="K74" s="89">
        <v>312</v>
      </c>
      <c r="L74" s="90" t="s">
        <v>64</v>
      </c>
      <c r="M74" s="74">
        <f t="shared" si="0"/>
        <v>3.1199999999999999E-2</v>
      </c>
      <c r="N74" s="89">
        <v>247</v>
      </c>
      <c r="O74" s="90" t="s">
        <v>64</v>
      </c>
      <c r="P74" s="74">
        <f t="shared" si="1"/>
        <v>2.47E-2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0.18659999999999999</v>
      </c>
      <c r="F75" s="92">
        <v>5.5109999999999999E-2</v>
      </c>
      <c r="G75" s="88">
        <f t="shared" si="3"/>
        <v>0.24170999999999998</v>
      </c>
      <c r="H75" s="89">
        <v>495</v>
      </c>
      <c r="I75" s="90" t="s">
        <v>64</v>
      </c>
      <c r="J75" s="74">
        <f t="shared" si="4"/>
        <v>4.9500000000000002E-2</v>
      </c>
      <c r="K75" s="89">
        <v>333</v>
      </c>
      <c r="L75" s="90" t="s">
        <v>64</v>
      </c>
      <c r="M75" s="74">
        <f t="shared" si="0"/>
        <v>3.3300000000000003E-2</v>
      </c>
      <c r="N75" s="89">
        <v>265</v>
      </c>
      <c r="O75" s="90" t="s">
        <v>64</v>
      </c>
      <c r="P75" s="74">
        <f t="shared" si="1"/>
        <v>2.6500000000000003E-2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0.19489999999999999</v>
      </c>
      <c r="F76" s="92">
        <v>5.3420000000000002E-2</v>
      </c>
      <c r="G76" s="88">
        <f t="shared" si="3"/>
        <v>0.24831999999999999</v>
      </c>
      <c r="H76" s="89">
        <v>539</v>
      </c>
      <c r="I76" s="90" t="s">
        <v>64</v>
      </c>
      <c r="J76" s="74">
        <f t="shared" si="4"/>
        <v>5.3900000000000003E-2</v>
      </c>
      <c r="K76" s="89">
        <v>353</v>
      </c>
      <c r="L76" s="90" t="s">
        <v>64</v>
      </c>
      <c r="M76" s="74">
        <f t="shared" si="0"/>
        <v>3.5299999999999998E-2</v>
      </c>
      <c r="N76" s="89">
        <v>283</v>
      </c>
      <c r="O76" s="90" t="s">
        <v>64</v>
      </c>
      <c r="P76" s="74">
        <f t="shared" si="1"/>
        <v>2.8299999999999999E-2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0.20280000000000001</v>
      </c>
      <c r="F77" s="92">
        <v>5.1839999999999997E-2</v>
      </c>
      <c r="G77" s="88">
        <f t="shared" si="3"/>
        <v>0.25463999999999998</v>
      </c>
      <c r="H77" s="89">
        <v>583</v>
      </c>
      <c r="I77" s="90" t="s">
        <v>64</v>
      </c>
      <c r="J77" s="74">
        <f t="shared" si="4"/>
        <v>5.8299999999999998E-2</v>
      </c>
      <c r="K77" s="89">
        <v>372</v>
      </c>
      <c r="L77" s="90" t="s">
        <v>64</v>
      </c>
      <c r="M77" s="74">
        <f t="shared" si="0"/>
        <v>3.7199999999999997E-2</v>
      </c>
      <c r="N77" s="89">
        <v>300</v>
      </c>
      <c r="O77" s="90" t="s">
        <v>64</v>
      </c>
      <c r="P77" s="74">
        <f t="shared" si="1"/>
        <v>0.03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0.21049999999999999</v>
      </c>
      <c r="F78" s="92">
        <v>5.0369999999999998E-2</v>
      </c>
      <c r="G78" s="88">
        <f t="shared" si="3"/>
        <v>0.26086999999999999</v>
      </c>
      <c r="H78" s="89">
        <v>626</v>
      </c>
      <c r="I78" s="90" t="s">
        <v>64</v>
      </c>
      <c r="J78" s="74">
        <f t="shared" si="4"/>
        <v>6.2600000000000003E-2</v>
      </c>
      <c r="K78" s="89">
        <v>390</v>
      </c>
      <c r="L78" s="90" t="s">
        <v>64</v>
      </c>
      <c r="M78" s="74">
        <f t="shared" si="0"/>
        <v>3.9E-2</v>
      </c>
      <c r="N78" s="89">
        <v>316</v>
      </c>
      <c r="O78" s="90" t="s">
        <v>64</v>
      </c>
      <c r="P78" s="74">
        <f t="shared" si="1"/>
        <v>3.1600000000000003E-2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0.22500000000000001</v>
      </c>
      <c r="F79" s="92">
        <v>4.7690000000000003E-2</v>
      </c>
      <c r="G79" s="88">
        <f t="shared" si="3"/>
        <v>0.27268999999999999</v>
      </c>
      <c r="H79" s="89">
        <v>713</v>
      </c>
      <c r="I79" s="90" t="s">
        <v>64</v>
      </c>
      <c r="J79" s="74">
        <f t="shared" si="4"/>
        <v>7.1300000000000002E-2</v>
      </c>
      <c r="K79" s="89">
        <v>424</v>
      </c>
      <c r="L79" s="90" t="s">
        <v>64</v>
      </c>
      <c r="M79" s="74">
        <f t="shared" si="0"/>
        <v>4.24E-2</v>
      </c>
      <c r="N79" s="89">
        <v>348</v>
      </c>
      <c r="O79" s="90" t="s">
        <v>64</v>
      </c>
      <c r="P79" s="74">
        <f t="shared" si="1"/>
        <v>3.4799999999999998E-2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0.24079999999999999</v>
      </c>
      <c r="F80" s="92">
        <v>4.5330000000000002E-2</v>
      </c>
      <c r="G80" s="88">
        <f t="shared" si="3"/>
        <v>0.28613</v>
      </c>
      <c r="H80" s="89">
        <v>798</v>
      </c>
      <c r="I80" s="90" t="s">
        <v>64</v>
      </c>
      <c r="J80" s="74">
        <f t="shared" si="4"/>
        <v>7.980000000000001E-2</v>
      </c>
      <c r="K80" s="89">
        <v>456</v>
      </c>
      <c r="L80" s="90" t="s">
        <v>64</v>
      </c>
      <c r="M80" s="74">
        <f t="shared" si="0"/>
        <v>4.5600000000000002E-2</v>
      </c>
      <c r="N80" s="89">
        <v>378</v>
      </c>
      <c r="O80" s="90" t="s">
        <v>64</v>
      </c>
      <c r="P80" s="74">
        <f t="shared" si="1"/>
        <v>3.78E-2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0.25580000000000003</v>
      </c>
      <c r="F81" s="92">
        <v>4.3229999999999998E-2</v>
      </c>
      <c r="G81" s="88">
        <f t="shared" si="3"/>
        <v>0.29903000000000002</v>
      </c>
      <c r="H81" s="89">
        <v>882</v>
      </c>
      <c r="I81" s="90" t="s">
        <v>64</v>
      </c>
      <c r="J81" s="74">
        <f t="shared" si="4"/>
        <v>8.8200000000000001E-2</v>
      </c>
      <c r="K81" s="89">
        <v>485</v>
      </c>
      <c r="L81" s="90" t="s">
        <v>64</v>
      </c>
      <c r="M81" s="74">
        <f t="shared" si="0"/>
        <v>4.8500000000000001E-2</v>
      </c>
      <c r="N81" s="89">
        <v>406</v>
      </c>
      <c r="O81" s="90" t="s">
        <v>64</v>
      </c>
      <c r="P81" s="74">
        <f t="shared" si="1"/>
        <v>4.0600000000000004E-2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0.2702</v>
      </c>
      <c r="F82" s="92">
        <v>4.1349999999999998E-2</v>
      </c>
      <c r="G82" s="88">
        <f t="shared" si="3"/>
        <v>0.31154999999999999</v>
      </c>
      <c r="H82" s="89">
        <v>964</v>
      </c>
      <c r="I82" s="90" t="s">
        <v>64</v>
      </c>
      <c r="J82" s="74">
        <f t="shared" si="4"/>
        <v>9.64E-2</v>
      </c>
      <c r="K82" s="89">
        <v>512</v>
      </c>
      <c r="L82" s="90" t="s">
        <v>64</v>
      </c>
      <c r="M82" s="74">
        <f t="shared" si="0"/>
        <v>5.1200000000000002E-2</v>
      </c>
      <c r="N82" s="89">
        <v>433</v>
      </c>
      <c r="O82" s="90" t="s">
        <v>64</v>
      </c>
      <c r="P82" s="74">
        <f t="shared" si="1"/>
        <v>4.3299999999999998E-2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0.28399999999999997</v>
      </c>
      <c r="F83" s="92">
        <v>3.9649999999999998E-2</v>
      </c>
      <c r="G83" s="88">
        <f t="shared" si="3"/>
        <v>0.32364999999999999</v>
      </c>
      <c r="H83" s="89">
        <v>1045</v>
      </c>
      <c r="I83" s="90" t="s">
        <v>64</v>
      </c>
      <c r="J83" s="74">
        <f t="shared" si="4"/>
        <v>0.1045</v>
      </c>
      <c r="K83" s="89">
        <v>538</v>
      </c>
      <c r="L83" s="90" t="s">
        <v>64</v>
      </c>
      <c r="M83" s="74">
        <f t="shared" si="0"/>
        <v>5.3800000000000001E-2</v>
      </c>
      <c r="N83" s="89">
        <v>459</v>
      </c>
      <c r="O83" s="90" t="s">
        <v>64</v>
      </c>
      <c r="P83" s="74">
        <f t="shared" si="1"/>
        <v>4.5900000000000003E-2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0.29730000000000001</v>
      </c>
      <c r="F84" s="92">
        <v>3.8109999999999998E-2</v>
      </c>
      <c r="G84" s="88">
        <f t="shared" si="3"/>
        <v>0.33540999999999999</v>
      </c>
      <c r="H84" s="89">
        <v>1124</v>
      </c>
      <c r="I84" s="90" t="s">
        <v>64</v>
      </c>
      <c r="J84" s="74">
        <f t="shared" si="4"/>
        <v>0.11240000000000001</v>
      </c>
      <c r="K84" s="89">
        <v>562</v>
      </c>
      <c r="L84" s="90" t="s">
        <v>64</v>
      </c>
      <c r="M84" s="74">
        <f t="shared" ref="M84:M147" si="6">K84/1000/10</f>
        <v>5.6200000000000007E-2</v>
      </c>
      <c r="N84" s="89">
        <v>483</v>
      </c>
      <c r="O84" s="90" t="s">
        <v>64</v>
      </c>
      <c r="P84" s="74">
        <f t="shared" ref="P84:P147" si="7">N84/1000/10</f>
        <v>4.8299999999999996E-2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0.31009999999999999</v>
      </c>
      <c r="F85" s="92">
        <v>3.6700000000000003E-2</v>
      </c>
      <c r="G85" s="88">
        <f t="shared" ref="G85:G148" si="8">E85+F85</f>
        <v>0.3468</v>
      </c>
      <c r="H85" s="89">
        <v>1202</v>
      </c>
      <c r="I85" s="90" t="s">
        <v>64</v>
      </c>
      <c r="J85" s="74">
        <f t="shared" ref="J85:J117" si="9">H85/1000/10</f>
        <v>0.1202</v>
      </c>
      <c r="K85" s="89">
        <v>584</v>
      </c>
      <c r="L85" s="90" t="s">
        <v>64</v>
      </c>
      <c r="M85" s="74">
        <f t="shared" si="6"/>
        <v>5.8399999999999994E-2</v>
      </c>
      <c r="N85" s="89">
        <v>506</v>
      </c>
      <c r="O85" s="90" t="s">
        <v>64</v>
      </c>
      <c r="P85" s="74">
        <f t="shared" si="7"/>
        <v>5.0599999999999999E-2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0.3226</v>
      </c>
      <c r="F86" s="92">
        <v>3.5409999999999997E-2</v>
      </c>
      <c r="G86" s="88">
        <f t="shared" si="8"/>
        <v>0.35800999999999999</v>
      </c>
      <c r="H86" s="89">
        <v>1278</v>
      </c>
      <c r="I86" s="90" t="s">
        <v>64</v>
      </c>
      <c r="J86" s="74">
        <f t="shared" si="9"/>
        <v>0.1278</v>
      </c>
      <c r="K86" s="89">
        <v>605</v>
      </c>
      <c r="L86" s="90" t="s">
        <v>64</v>
      </c>
      <c r="M86" s="74">
        <f t="shared" si="6"/>
        <v>6.0499999999999998E-2</v>
      </c>
      <c r="N86" s="89">
        <v>528</v>
      </c>
      <c r="O86" s="90" t="s">
        <v>64</v>
      </c>
      <c r="P86" s="74">
        <f t="shared" si="7"/>
        <v>5.28E-2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0.33460000000000001</v>
      </c>
      <c r="F87" s="92">
        <v>3.422E-2</v>
      </c>
      <c r="G87" s="88">
        <f t="shared" si="8"/>
        <v>0.36882000000000004</v>
      </c>
      <c r="H87" s="89">
        <v>1354</v>
      </c>
      <c r="I87" s="90" t="s">
        <v>64</v>
      </c>
      <c r="J87" s="74">
        <f t="shared" si="9"/>
        <v>0.13540000000000002</v>
      </c>
      <c r="K87" s="89">
        <v>624</v>
      </c>
      <c r="L87" s="90" t="s">
        <v>64</v>
      </c>
      <c r="M87" s="74">
        <f t="shared" si="6"/>
        <v>6.2399999999999997E-2</v>
      </c>
      <c r="N87" s="89">
        <v>549</v>
      </c>
      <c r="O87" s="90" t="s">
        <v>64</v>
      </c>
      <c r="P87" s="74">
        <f t="shared" si="7"/>
        <v>5.4900000000000004E-2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0.3463</v>
      </c>
      <c r="F88" s="92">
        <v>3.313E-2</v>
      </c>
      <c r="G88" s="88">
        <f t="shared" si="8"/>
        <v>0.37942999999999999</v>
      </c>
      <c r="H88" s="89">
        <v>1428</v>
      </c>
      <c r="I88" s="90" t="s">
        <v>64</v>
      </c>
      <c r="J88" s="74">
        <f t="shared" si="9"/>
        <v>0.14279999999999998</v>
      </c>
      <c r="K88" s="89">
        <v>643</v>
      </c>
      <c r="L88" s="90" t="s">
        <v>64</v>
      </c>
      <c r="M88" s="74">
        <f t="shared" si="6"/>
        <v>6.4299999999999996E-2</v>
      </c>
      <c r="N88" s="89">
        <v>569</v>
      </c>
      <c r="O88" s="90" t="s">
        <v>64</v>
      </c>
      <c r="P88" s="74">
        <f t="shared" si="7"/>
        <v>5.6899999999999992E-2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0.35770000000000002</v>
      </c>
      <c r="F89" s="92">
        <v>3.211E-2</v>
      </c>
      <c r="G89" s="88">
        <f t="shared" si="8"/>
        <v>0.38980999999999999</v>
      </c>
      <c r="H89" s="89">
        <v>1501</v>
      </c>
      <c r="I89" s="90" t="s">
        <v>64</v>
      </c>
      <c r="J89" s="74">
        <f t="shared" si="9"/>
        <v>0.15009999999999998</v>
      </c>
      <c r="K89" s="89">
        <v>660</v>
      </c>
      <c r="L89" s="90" t="s">
        <v>64</v>
      </c>
      <c r="M89" s="74">
        <f t="shared" si="6"/>
        <v>6.6000000000000003E-2</v>
      </c>
      <c r="N89" s="89">
        <v>589</v>
      </c>
      <c r="O89" s="90" t="s">
        <v>64</v>
      </c>
      <c r="P89" s="74">
        <f t="shared" si="7"/>
        <v>5.8899999999999994E-2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0.37959999999999999</v>
      </c>
      <c r="F90" s="92">
        <v>3.0280000000000001E-2</v>
      </c>
      <c r="G90" s="88">
        <f t="shared" si="8"/>
        <v>0.40988000000000002</v>
      </c>
      <c r="H90" s="89">
        <v>1644</v>
      </c>
      <c r="I90" s="90" t="s">
        <v>64</v>
      </c>
      <c r="J90" s="74">
        <f t="shared" si="9"/>
        <v>0.16439999999999999</v>
      </c>
      <c r="K90" s="89">
        <v>693</v>
      </c>
      <c r="L90" s="90" t="s">
        <v>64</v>
      </c>
      <c r="M90" s="74">
        <f t="shared" si="6"/>
        <v>6.93E-2</v>
      </c>
      <c r="N90" s="89">
        <v>625</v>
      </c>
      <c r="O90" s="90" t="s">
        <v>64</v>
      </c>
      <c r="P90" s="74">
        <f t="shared" si="7"/>
        <v>6.25E-2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0.40539999999999998</v>
      </c>
      <c r="F91" s="92">
        <v>2.8299999999999999E-2</v>
      </c>
      <c r="G91" s="88">
        <f t="shared" si="8"/>
        <v>0.43369999999999997</v>
      </c>
      <c r="H91" s="89">
        <v>1818</v>
      </c>
      <c r="I91" s="90" t="s">
        <v>64</v>
      </c>
      <c r="J91" s="74">
        <f t="shared" si="9"/>
        <v>0.18180000000000002</v>
      </c>
      <c r="K91" s="89">
        <v>729</v>
      </c>
      <c r="L91" s="90" t="s">
        <v>64</v>
      </c>
      <c r="M91" s="74">
        <f t="shared" si="6"/>
        <v>7.2899999999999993E-2</v>
      </c>
      <c r="N91" s="89">
        <v>667</v>
      </c>
      <c r="O91" s="90" t="s">
        <v>64</v>
      </c>
      <c r="P91" s="74">
        <f t="shared" si="7"/>
        <v>6.6700000000000009E-2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0.42980000000000002</v>
      </c>
      <c r="F92" s="92">
        <v>2.6610000000000002E-2</v>
      </c>
      <c r="G92" s="88">
        <f t="shared" si="8"/>
        <v>0.45641000000000004</v>
      </c>
      <c r="H92" s="89">
        <v>1985</v>
      </c>
      <c r="I92" s="90" t="s">
        <v>64</v>
      </c>
      <c r="J92" s="74">
        <f t="shared" si="9"/>
        <v>0.19850000000000001</v>
      </c>
      <c r="K92" s="89">
        <v>761</v>
      </c>
      <c r="L92" s="90" t="s">
        <v>64</v>
      </c>
      <c r="M92" s="74">
        <f t="shared" si="6"/>
        <v>7.6100000000000001E-2</v>
      </c>
      <c r="N92" s="89">
        <v>706</v>
      </c>
      <c r="O92" s="90" t="s">
        <v>64</v>
      </c>
      <c r="P92" s="74">
        <f t="shared" si="7"/>
        <v>7.0599999999999996E-2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0.45300000000000001</v>
      </c>
      <c r="F93" s="92">
        <v>2.513E-2</v>
      </c>
      <c r="G93" s="88">
        <f t="shared" si="8"/>
        <v>0.47813</v>
      </c>
      <c r="H93" s="89">
        <v>2147</v>
      </c>
      <c r="I93" s="90" t="s">
        <v>64</v>
      </c>
      <c r="J93" s="74">
        <f t="shared" si="9"/>
        <v>0.21469999999999997</v>
      </c>
      <c r="K93" s="89">
        <v>790</v>
      </c>
      <c r="L93" s="90" t="s">
        <v>64</v>
      </c>
      <c r="M93" s="74">
        <f t="shared" si="6"/>
        <v>7.9000000000000001E-2</v>
      </c>
      <c r="N93" s="89">
        <v>742</v>
      </c>
      <c r="O93" s="90" t="s">
        <v>64</v>
      </c>
      <c r="P93" s="74">
        <f t="shared" si="7"/>
        <v>7.4200000000000002E-2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0.47499999999999998</v>
      </c>
      <c r="F94" s="92">
        <v>2.383E-2</v>
      </c>
      <c r="G94" s="88">
        <f t="shared" si="8"/>
        <v>0.49883</v>
      </c>
      <c r="H94" s="89">
        <v>2305</v>
      </c>
      <c r="I94" s="90" t="s">
        <v>64</v>
      </c>
      <c r="J94" s="74">
        <f t="shared" si="9"/>
        <v>0.23050000000000001</v>
      </c>
      <c r="K94" s="89">
        <v>816</v>
      </c>
      <c r="L94" s="90" t="s">
        <v>64</v>
      </c>
      <c r="M94" s="74">
        <f t="shared" si="6"/>
        <v>8.1599999999999992E-2</v>
      </c>
      <c r="N94" s="89">
        <v>775</v>
      </c>
      <c r="O94" s="90" t="s">
        <v>64</v>
      </c>
      <c r="P94" s="74">
        <f t="shared" si="7"/>
        <v>7.7499999999999999E-2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0.49590000000000001</v>
      </c>
      <c r="F95" s="92">
        <v>2.2679999999999999E-2</v>
      </c>
      <c r="G95" s="88">
        <f t="shared" si="8"/>
        <v>0.51858000000000004</v>
      </c>
      <c r="H95" s="89">
        <v>2458</v>
      </c>
      <c r="I95" s="90" t="s">
        <v>64</v>
      </c>
      <c r="J95" s="74">
        <f t="shared" si="9"/>
        <v>0.24580000000000002</v>
      </c>
      <c r="K95" s="89">
        <v>840</v>
      </c>
      <c r="L95" s="90" t="s">
        <v>64</v>
      </c>
      <c r="M95" s="74">
        <f t="shared" si="6"/>
        <v>8.3999999999999991E-2</v>
      </c>
      <c r="N95" s="89">
        <v>805</v>
      </c>
      <c r="O95" s="90" t="s">
        <v>64</v>
      </c>
      <c r="P95" s="74">
        <f t="shared" si="7"/>
        <v>8.0500000000000002E-2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0.51600000000000001</v>
      </c>
      <c r="F96" s="92">
        <v>2.1649999999999999E-2</v>
      </c>
      <c r="G96" s="88">
        <f t="shared" si="8"/>
        <v>0.53764999999999996</v>
      </c>
      <c r="H96" s="89">
        <v>2607</v>
      </c>
      <c r="I96" s="90" t="s">
        <v>64</v>
      </c>
      <c r="J96" s="74">
        <f t="shared" si="9"/>
        <v>0.26070000000000004</v>
      </c>
      <c r="K96" s="89">
        <v>862</v>
      </c>
      <c r="L96" s="90" t="s">
        <v>64</v>
      </c>
      <c r="M96" s="74">
        <f t="shared" si="6"/>
        <v>8.6199999999999999E-2</v>
      </c>
      <c r="N96" s="89">
        <v>834</v>
      </c>
      <c r="O96" s="90" t="s">
        <v>64</v>
      </c>
      <c r="P96" s="74">
        <f t="shared" si="7"/>
        <v>8.3400000000000002E-2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0.53520000000000001</v>
      </c>
      <c r="F97" s="92">
        <v>2.0719999999999999E-2</v>
      </c>
      <c r="G97" s="88">
        <f t="shared" si="8"/>
        <v>0.55591999999999997</v>
      </c>
      <c r="H97" s="89">
        <v>2753</v>
      </c>
      <c r="I97" s="90" t="s">
        <v>64</v>
      </c>
      <c r="J97" s="74">
        <f t="shared" si="9"/>
        <v>0.27529999999999999</v>
      </c>
      <c r="K97" s="89">
        <v>882</v>
      </c>
      <c r="L97" s="90" t="s">
        <v>64</v>
      </c>
      <c r="M97" s="74">
        <f t="shared" si="6"/>
        <v>8.8200000000000001E-2</v>
      </c>
      <c r="N97" s="89">
        <v>861</v>
      </c>
      <c r="O97" s="90" t="s">
        <v>64</v>
      </c>
      <c r="P97" s="74">
        <f t="shared" si="7"/>
        <v>8.6099999999999996E-2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0.55359999999999998</v>
      </c>
      <c r="F98" s="92">
        <v>1.9879999999999998E-2</v>
      </c>
      <c r="G98" s="88">
        <f t="shared" si="8"/>
        <v>0.57347999999999999</v>
      </c>
      <c r="H98" s="89">
        <v>2895</v>
      </c>
      <c r="I98" s="90" t="s">
        <v>64</v>
      </c>
      <c r="J98" s="74">
        <f t="shared" si="9"/>
        <v>0.28949999999999998</v>
      </c>
      <c r="K98" s="89">
        <v>900</v>
      </c>
      <c r="L98" s="90" t="s">
        <v>64</v>
      </c>
      <c r="M98" s="74">
        <f t="shared" si="6"/>
        <v>0.09</v>
      </c>
      <c r="N98" s="89">
        <v>887</v>
      </c>
      <c r="O98" s="90" t="s">
        <v>64</v>
      </c>
      <c r="P98" s="74">
        <f t="shared" si="7"/>
        <v>8.8700000000000001E-2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0.58850000000000002</v>
      </c>
      <c r="F99" s="92">
        <v>1.8409999999999999E-2</v>
      </c>
      <c r="G99" s="88">
        <f t="shared" si="8"/>
        <v>0.60691000000000006</v>
      </c>
      <c r="H99" s="89">
        <v>3171</v>
      </c>
      <c r="I99" s="90" t="s">
        <v>64</v>
      </c>
      <c r="J99" s="74">
        <f t="shared" si="9"/>
        <v>0.31709999999999999</v>
      </c>
      <c r="K99" s="89">
        <v>934</v>
      </c>
      <c r="L99" s="90" t="s">
        <v>64</v>
      </c>
      <c r="M99" s="74">
        <f t="shared" si="6"/>
        <v>9.3400000000000011E-2</v>
      </c>
      <c r="N99" s="89">
        <v>934</v>
      </c>
      <c r="O99" s="90" t="s">
        <v>64</v>
      </c>
      <c r="P99" s="74">
        <f t="shared" si="7"/>
        <v>9.3400000000000011E-2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0.621</v>
      </c>
      <c r="F100" s="92">
        <v>1.7170000000000001E-2</v>
      </c>
      <c r="G100" s="88">
        <f t="shared" si="8"/>
        <v>0.63817000000000002</v>
      </c>
      <c r="H100" s="89">
        <v>3435</v>
      </c>
      <c r="I100" s="90" t="s">
        <v>64</v>
      </c>
      <c r="J100" s="74">
        <f t="shared" si="9"/>
        <v>0.34350000000000003</v>
      </c>
      <c r="K100" s="89">
        <v>964</v>
      </c>
      <c r="L100" s="90" t="s">
        <v>64</v>
      </c>
      <c r="M100" s="74">
        <f t="shared" si="6"/>
        <v>9.64E-2</v>
      </c>
      <c r="N100" s="89">
        <v>976</v>
      </c>
      <c r="O100" s="90" t="s">
        <v>64</v>
      </c>
      <c r="P100" s="74">
        <f t="shared" si="7"/>
        <v>9.7599999999999992E-2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0.65149999999999997</v>
      </c>
      <c r="F101" s="92">
        <v>1.61E-2</v>
      </c>
      <c r="G101" s="88">
        <f t="shared" si="8"/>
        <v>0.66759999999999997</v>
      </c>
      <c r="H101" s="89">
        <v>3690</v>
      </c>
      <c r="I101" s="90" t="s">
        <v>64</v>
      </c>
      <c r="J101" s="74">
        <f t="shared" si="9"/>
        <v>0.36899999999999999</v>
      </c>
      <c r="K101" s="89">
        <v>990</v>
      </c>
      <c r="L101" s="90" t="s">
        <v>64</v>
      </c>
      <c r="M101" s="74">
        <f t="shared" si="6"/>
        <v>9.9000000000000005E-2</v>
      </c>
      <c r="N101" s="89">
        <v>1015</v>
      </c>
      <c r="O101" s="90" t="s">
        <v>64</v>
      </c>
      <c r="P101" s="74">
        <f t="shared" si="7"/>
        <v>0.10149999999999999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0.68010000000000004</v>
      </c>
      <c r="F102" s="92">
        <v>1.5180000000000001E-2</v>
      </c>
      <c r="G102" s="88">
        <f t="shared" si="8"/>
        <v>0.69528000000000001</v>
      </c>
      <c r="H102" s="89">
        <v>3936</v>
      </c>
      <c r="I102" s="90" t="s">
        <v>64</v>
      </c>
      <c r="J102" s="74">
        <f t="shared" si="9"/>
        <v>0.39360000000000001</v>
      </c>
      <c r="K102" s="89">
        <v>1013</v>
      </c>
      <c r="L102" s="90" t="s">
        <v>64</v>
      </c>
      <c r="M102" s="74">
        <f t="shared" si="6"/>
        <v>0.10129999999999999</v>
      </c>
      <c r="N102" s="89">
        <v>1050</v>
      </c>
      <c r="O102" s="90" t="s">
        <v>64</v>
      </c>
      <c r="P102" s="74">
        <f t="shared" si="7"/>
        <v>0.10500000000000001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0.70730000000000004</v>
      </c>
      <c r="F103" s="92">
        <v>1.436E-2</v>
      </c>
      <c r="G103" s="88">
        <f t="shared" si="8"/>
        <v>0.72166000000000008</v>
      </c>
      <c r="H103" s="89">
        <v>4175</v>
      </c>
      <c r="I103" s="90" t="s">
        <v>64</v>
      </c>
      <c r="J103" s="74">
        <f t="shared" si="9"/>
        <v>0.41749999999999998</v>
      </c>
      <c r="K103" s="89">
        <v>1034</v>
      </c>
      <c r="L103" s="90" t="s">
        <v>64</v>
      </c>
      <c r="M103" s="74">
        <f t="shared" si="6"/>
        <v>0.10340000000000001</v>
      </c>
      <c r="N103" s="89">
        <v>1083</v>
      </c>
      <c r="O103" s="90" t="s">
        <v>64</v>
      </c>
      <c r="P103" s="74">
        <f t="shared" si="7"/>
        <v>0.10829999999999999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0.73299999999999998</v>
      </c>
      <c r="F104" s="92">
        <v>1.3639999999999999E-2</v>
      </c>
      <c r="G104" s="88">
        <f t="shared" si="8"/>
        <v>0.74663999999999997</v>
      </c>
      <c r="H104" s="89">
        <v>4407</v>
      </c>
      <c r="I104" s="90" t="s">
        <v>64</v>
      </c>
      <c r="J104" s="74">
        <f t="shared" si="9"/>
        <v>0.44069999999999998</v>
      </c>
      <c r="K104" s="89">
        <v>1053</v>
      </c>
      <c r="L104" s="90" t="s">
        <v>64</v>
      </c>
      <c r="M104" s="74">
        <f t="shared" si="6"/>
        <v>0.10529999999999999</v>
      </c>
      <c r="N104" s="89">
        <v>1114</v>
      </c>
      <c r="O104" s="90" t="s">
        <v>64</v>
      </c>
      <c r="P104" s="74">
        <f t="shared" si="7"/>
        <v>0.11140000000000001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0.78069999999999995</v>
      </c>
      <c r="F105" s="92">
        <v>1.242E-2</v>
      </c>
      <c r="G105" s="88">
        <f t="shared" si="8"/>
        <v>0.79311999999999994</v>
      </c>
      <c r="H105" s="89">
        <v>4853</v>
      </c>
      <c r="I105" s="90" t="s">
        <v>64</v>
      </c>
      <c r="J105" s="74">
        <f t="shared" si="9"/>
        <v>0.48529999999999995</v>
      </c>
      <c r="K105" s="89">
        <v>1087</v>
      </c>
      <c r="L105" s="90" t="s">
        <v>64</v>
      </c>
      <c r="M105" s="74">
        <f t="shared" si="6"/>
        <v>0.10869999999999999</v>
      </c>
      <c r="N105" s="89">
        <v>1169</v>
      </c>
      <c r="O105" s="90" t="s">
        <v>64</v>
      </c>
      <c r="P105" s="74">
        <f t="shared" si="7"/>
        <v>0.1169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0.82420000000000004</v>
      </c>
      <c r="F106" s="92">
        <v>1.142E-2</v>
      </c>
      <c r="G106" s="88">
        <f t="shared" si="8"/>
        <v>0.83562000000000003</v>
      </c>
      <c r="H106" s="89">
        <v>5278</v>
      </c>
      <c r="I106" s="90" t="s">
        <v>64</v>
      </c>
      <c r="J106" s="74">
        <f t="shared" si="9"/>
        <v>0.52779999999999994</v>
      </c>
      <c r="K106" s="89">
        <v>1116</v>
      </c>
      <c r="L106" s="90" t="s">
        <v>64</v>
      </c>
      <c r="M106" s="74">
        <f t="shared" si="6"/>
        <v>0.1116</v>
      </c>
      <c r="N106" s="89">
        <v>1217</v>
      </c>
      <c r="O106" s="90" t="s">
        <v>64</v>
      </c>
      <c r="P106" s="74">
        <f t="shared" si="7"/>
        <v>0.1217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0.86399999999999999</v>
      </c>
      <c r="F107" s="92">
        <v>1.059E-2</v>
      </c>
      <c r="G107" s="88">
        <f t="shared" si="8"/>
        <v>0.87458999999999998</v>
      </c>
      <c r="H107" s="89">
        <v>5686</v>
      </c>
      <c r="I107" s="90" t="s">
        <v>64</v>
      </c>
      <c r="J107" s="74">
        <f t="shared" si="9"/>
        <v>0.56859999999999999</v>
      </c>
      <c r="K107" s="89">
        <v>1142</v>
      </c>
      <c r="L107" s="90" t="s">
        <v>64</v>
      </c>
      <c r="M107" s="74">
        <f t="shared" si="6"/>
        <v>0.1142</v>
      </c>
      <c r="N107" s="89">
        <v>1261</v>
      </c>
      <c r="O107" s="90" t="s">
        <v>64</v>
      </c>
      <c r="P107" s="74">
        <f t="shared" si="7"/>
        <v>0.12609999999999999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0.90069999999999995</v>
      </c>
      <c r="F108" s="92">
        <v>9.8799999999999999E-3</v>
      </c>
      <c r="G108" s="88">
        <f t="shared" si="8"/>
        <v>0.91057999999999995</v>
      </c>
      <c r="H108" s="89">
        <v>6079</v>
      </c>
      <c r="I108" s="90" t="s">
        <v>64</v>
      </c>
      <c r="J108" s="74">
        <f t="shared" si="9"/>
        <v>0.6079</v>
      </c>
      <c r="K108" s="89">
        <v>1164</v>
      </c>
      <c r="L108" s="90" t="s">
        <v>64</v>
      </c>
      <c r="M108" s="74">
        <f t="shared" si="6"/>
        <v>0.11639999999999999</v>
      </c>
      <c r="N108" s="89">
        <v>1300</v>
      </c>
      <c r="O108" s="90" t="s">
        <v>64</v>
      </c>
      <c r="P108" s="74">
        <f t="shared" si="7"/>
        <v>0.13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0.9345</v>
      </c>
      <c r="F109" s="92">
        <v>9.2700000000000005E-3</v>
      </c>
      <c r="G109" s="88">
        <f t="shared" si="8"/>
        <v>0.94377</v>
      </c>
      <c r="H109" s="89">
        <v>6460</v>
      </c>
      <c r="I109" s="90" t="s">
        <v>64</v>
      </c>
      <c r="J109" s="74">
        <f t="shared" si="9"/>
        <v>0.64600000000000002</v>
      </c>
      <c r="K109" s="89">
        <v>1184</v>
      </c>
      <c r="L109" s="90" t="s">
        <v>64</v>
      </c>
      <c r="M109" s="74">
        <f t="shared" si="6"/>
        <v>0.11839999999999999</v>
      </c>
      <c r="N109" s="89">
        <v>1337</v>
      </c>
      <c r="O109" s="90" t="s">
        <v>64</v>
      </c>
      <c r="P109" s="74">
        <f t="shared" si="7"/>
        <v>0.13369999999999999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0.9657</v>
      </c>
      <c r="F110" s="92">
        <v>8.7379999999999992E-3</v>
      </c>
      <c r="G110" s="88">
        <f t="shared" si="8"/>
        <v>0.97443800000000003</v>
      </c>
      <c r="H110" s="89">
        <v>6829</v>
      </c>
      <c r="I110" s="90" t="s">
        <v>64</v>
      </c>
      <c r="J110" s="76">
        <f t="shared" si="9"/>
        <v>0.68289999999999995</v>
      </c>
      <c r="K110" s="89">
        <v>1202</v>
      </c>
      <c r="L110" s="90" t="s">
        <v>64</v>
      </c>
      <c r="M110" s="74">
        <f t="shared" si="6"/>
        <v>0.1202</v>
      </c>
      <c r="N110" s="89">
        <v>1370</v>
      </c>
      <c r="O110" s="90" t="s">
        <v>64</v>
      </c>
      <c r="P110" s="74">
        <f t="shared" si="7"/>
        <v>0.13700000000000001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0.99470000000000003</v>
      </c>
      <c r="F111" s="92">
        <v>8.2690000000000003E-3</v>
      </c>
      <c r="G111" s="88">
        <f t="shared" si="8"/>
        <v>1.002969</v>
      </c>
      <c r="H111" s="89">
        <v>7188</v>
      </c>
      <c r="I111" s="90" t="s">
        <v>64</v>
      </c>
      <c r="J111" s="76">
        <f t="shared" si="9"/>
        <v>0.71879999999999999</v>
      </c>
      <c r="K111" s="89">
        <v>1219</v>
      </c>
      <c r="L111" s="90" t="s">
        <v>64</v>
      </c>
      <c r="M111" s="74">
        <f t="shared" si="6"/>
        <v>0.12190000000000001</v>
      </c>
      <c r="N111" s="89">
        <v>1401</v>
      </c>
      <c r="O111" s="90" t="s">
        <v>64</v>
      </c>
      <c r="P111" s="74">
        <f t="shared" si="7"/>
        <v>0.1401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1.022</v>
      </c>
      <c r="F112" s="92">
        <v>7.8539999999999999E-3</v>
      </c>
      <c r="G112" s="88">
        <f t="shared" si="8"/>
        <v>1.029854</v>
      </c>
      <c r="H112" s="89">
        <v>7539</v>
      </c>
      <c r="I112" s="90" t="s">
        <v>64</v>
      </c>
      <c r="J112" s="76">
        <f t="shared" si="9"/>
        <v>0.75390000000000001</v>
      </c>
      <c r="K112" s="89">
        <v>1234</v>
      </c>
      <c r="L112" s="90" t="s">
        <v>64</v>
      </c>
      <c r="M112" s="74">
        <f t="shared" si="6"/>
        <v>0.1234</v>
      </c>
      <c r="N112" s="89">
        <v>1430</v>
      </c>
      <c r="O112" s="90" t="s">
        <v>64</v>
      </c>
      <c r="P112" s="74">
        <f t="shared" si="7"/>
        <v>0.14299999999999999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1.046</v>
      </c>
      <c r="F113" s="92">
        <v>7.4819999999999999E-3</v>
      </c>
      <c r="G113" s="88">
        <f t="shared" si="8"/>
        <v>1.053482</v>
      </c>
      <c r="H113" s="89">
        <v>7882</v>
      </c>
      <c r="I113" s="90" t="s">
        <v>64</v>
      </c>
      <c r="J113" s="76">
        <f t="shared" si="9"/>
        <v>0.78820000000000001</v>
      </c>
      <c r="K113" s="89">
        <v>1248</v>
      </c>
      <c r="L113" s="90" t="s">
        <v>64</v>
      </c>
      <c r="M113" s="74">
        <f t="shared" si="6"/>
        <v>0.12479999999999999</v>
      </c>
      <c r="N113" s="89">
        <v>1457</v>
      </c>
      <c r="O113" s="90" t="s">
        <v>64</v>
      </c>
      <c r="P113" s="74">
        <f t="shared" si="7"/>
        <v>0.1457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1.07</v>
      </c>
      <c r="F114" s="92">
        <v>7.1469999999999997E-3</v>
      </c>
      <c r="G114" s="88">
        <f t="shared" si="8"/>
        <v>1.0771470000000001</v>
      </c>
      <c r="H114" s="89">
        <v>8218</v>
      </c>
      <c r="I114" s="90" t="s">
        <v>64</v>
      </c>
      <c r="J114" s="76">
        <f t="shared" si="9"/>
        <v>0.82179999999999997</v>
      </c>
      <c r="K114" s="89">
        <v>1261</v>
      </c>
      <c r="L114" s="90" t="s">
        <v>64</v>
      </c>
      <c r="M114" s="74">
        <f t="shared" si="6"/>
        <v>0.12609999999999999</v>
      </c>
      <c r="N114" s="89">
        <v>1482</v>
      </c>
      <c r="O114" s="90" t="s">
        <v>64</v>
      </c>
      <c r="P114" s="74">
        <f t="shared" si="7"/>
        <v>0.1482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1.091</v>
      </c>
      <c r="F115" s="92">
        <v>6.8440000000000003E-3</v>
      </c>
      <c r="G115" s="88">
        <f t="shared" si="8"/>
        <v>1.097844</v>
      </c>
      <c r="H115" s="89">
        <v>8548</v>
      </c>
      <c r="I115" s="90" t="s">
        <v>64</v>
      </c>
      <c r="J115" s="76">
        <f t="shared" si="9"/>
        <v>0.8548</v>
      </c>
      <c r="K115" s="89">
        <v>1273</v>
      </c>
      <c r="L115" s="90" t="s">
        <v>64</v>
      </c>
      <c r="M115" s="74">
        <f t="shared" si="6"/>
        <v>0.1273</v>
      </c>
      <c r="N115" s="89">
        <v>1506</v>
      </c>
      <c r="O115" s="90" t="s">
        <v>64</v>
      </c>
      <c r="P115" s="74">
        <f t="shared" si="7"/>
        <v>0.15060000000000001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1.1299999999999999</v>
      </c>
      <c r="F116" s="92">
        <v>6.3150000000000003E-3</v>
      </c>
      <c r="G116" s="88">
        <f t="shared" si="8"/>
        <v>1.136315</v>
      </c>
      <c r="H116" s="89">
        <v>9192</v>
      </c>
      <c r="I116" s="90" t="s">
        <v>64</v>
      </c>
      <c r="J116" s="76">
        <f t="shared" si="9"/>
        <v>0.91920000000000002</v>
      </c>
      <c r="K116" s="89">
        <v>1296</v>
      </c>
      <c r="L116" s="90" t="s">
        <v>64</v>
      </c>
      <c r="M116" s="74">
        <f t="shared" si="6"/>
        <v>0.12959999999999999</v>
      </c>
      <c r="N116" s="89">
        <v>1551</v>
      </c>
      <c r="O116" s="90" t="s">
        <v>64</v>
      </c>
      <c r="P116" s="74">
        <f t="shared" si="7"/>
        <v>0.15509999999999999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1.171</v>
      </c>
      <c r="F117" s="92">
        <v>5.7689999999999998E-3</v>
      </c>
      <c r="G117" s="88">
        <f t="shared" si="8"/>
        <v>1.176769</v>
      </c>
      <c r="H117" s="89">
        <v>9972</v>
      </c>
      <c r="I117" s="90" t="s">
        <v>64</v>
      </c>
      <c r="J117" s="76">
        <f t="shared" si="9"/>
        <v>0.99719999999999998</v>
      </c>
      <c r="K117" s="89">
        <v>1323</v>
      </c>
      <c r="L117" s="90" t="s">
        <v>64</v>
      </c>
      <c r="M117" s="74">
        <f t="shared" si="6"/>
        <v>0.1323</v>
      </c>
      <c r="N117" s="89">
        <v>1601</v>
      </c>
      <c r="O117" s="90" t="s">
        <v>64</v>
      </c>
      <c r="P117" s="74">
        <f t="shared" si="7"/>
        <v>0.16009999999999999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1.206</v>
      </c>
      <c r="F118" s="92">
        <v>5.3169999999999997E-3</v>
      </c>
      <c r="G118" s="88">
        <f t="shared" si="8"/>
        <v>1.211317</v>
      </c>
      <c r="H118" s="89">
        <v>1.07</v>
      </c>
      <c r="I118" s="93" t="s">
        <v>66</v>
      </c>
      <c r="J118" s="76">
        <f t="shared" ref="J118:J171" si="10">H118</f>
        <v>1.07</v>
      </c>
      <c r="K118" s="89">
        <v>1346</v>
      </c>
      <c r="L118" s="90" t="s">
        <v>64</v>
      </c>
      <c r="M118" s="74">
        <f t="shared" si="6"/>
        <v>0.1346</v>
      </c>
      <c r="N118" s="89">
        <v>1647</v>
      </c>
      <c r="O118" s="90" t="s">
        <v>64</v>
      </c>
      <c r="P118" s="74">
        <f t="shared" si="7"/>
        <v>0.16470000000000001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1.2350000000000001</v>
      </c>
      <c r="F119" s="92">
        <v>4.9360000000000003E-3</v>
      </c>
      <c r="G119" s="88">
        <f t="shared" si="8"/>
        <v>1.2399360000000001</v>
      </c>
      <c r="H119" s="89">
        <v>1.1499999999999999</v>
      </c>
      <c r="I119" s="90" t="s">
        <v>66</v>
      </c>
      <c r="J119" s="76">
        <f t="shared" si="10"/>
        <v>1.1499999999999999</v>
      </c>
      <c r="K119" s="89">
        <v>1368</v>
      </c>
      <c r="L119" s="90" t="s">
        <v>64</v>
      </c>
      <c r="M119" s="74">
        <f t="shared" si="6"/>
        <v>0.1368</v>
      </c>
      <c r="N119" s="89">
        <v>1689</v>
      </c>
      <c r="O119" s="90" t="s">
        <v>64</v>
      </c>
      <c r="P119" s="74">
        <f t="shared" si="7"/>
        <v>0.16889999999999999</v>
      </c>
    </row>
    <row r="120" spans="1:16">
      <c r="B120" s="89">
        <v>300</v>
      </c>
      <c r="C120" s="90" t="s">
        <v>63</v>
      </c>
      <c r="D120" s="74">
        <f t="shared" ref="D120:D132" si="11">B120/1000/$C$5</f>
        <v>7.4999999999999997E-2</v>
      </c>
      <c r="E120" s="91">
        <v>1.2589999999999999</v>
      </c>
      <c r="F120" s="92">
        <v>4.6109999999999996E-3</v>
      </c>
      <c r="G120" s="88">
        <f t="shared" si="8"/>
        <v>1.2636109999999998</v>
      </c>
      <c r="H120" s="89">
        <v>1.22</v>
      </c>
      <c r="I120" s="90" t="s">
        <v>66</v>
      </c>
      <c r="J120" s="76">
        <f t="shared" si="10"/>
        <v>1.22</v>
      </c>
      <c r="K120" s="89">
        <v>1387</v>
      </c>
      <c r="L120" s="90" t="s">
        <v>64</v>
      </c>
      <c r="M120" s="74">
        <f t="shared" si="6"/>
        <v>0.13869999999999999</v>
      </c>
      <c r="N120" s="89">
        <v>1728</v>
      </c>
      <c r="O120" s="90" t="s">
        <v>64</v>
      </c>
      <c r="P120" s="74">
        <f t="shared" si="7"/>
        <v>0.17280000000000001</v>
      </c>
    </row>
    <row r="121" spans="1:16">
      <c r="B121" s="89">
        <v>325</v>
      </c>
      <c r="C121" s="90" t="s">
        <v>63</v>
      </c>
      <c r="D121" s="74">
        <f t="shared" si="11"/>
        <v>8.1250000000000003E-2</v>
      </c>
      <c r="E121" s="91">
        <v>1.278</v>
      </c>
      <c r="F121" s="92">
        <v>4.3290000000000004E-3</v>
      </c>
      <c r="G121" s="88">
        <f t="shared" si="8"/>
        <v>1.2823290000000001</v>
      </c>
      <c r="H121" s="89">
        <v>1.29</v>
      </c>
      <c r="I121" s="90" t="s">
        <v>66</v>
      </c>
      <c r="J121" s="76">
        <f t="shared" si="10"/>
        <v>1.29</v>
      </c>
      <c r="K121" s="89">
        <v>1405</v>
      </c>
      <c r="L121" s="90" t="s">
        <v>64</v>
      </c>
      <c r="M121" s="74">
        <f t="shared" si="6"/>
        <v>0.14050000000000001</v>
      </c>
      <c r="N121" s="89">
        <v>1764</v>
      </c>
      <c r="O121" s="90" t="s">
        <v>64</v>
      </c>
      <c r="P121" s="74">
        <f t="shared" si="7"/>
        <v>0.1764</v>
      </c>
    </row>
    <row r="122" spans="1:16">
      <c r="B122" s="89">
        <v>350</v>
      </c>
      <c r="C122" s="90" t="s">
        <v>63</v>
      </c>
      <c r="D122" s="74">
        <f t="shared" si="11"/>
        <v>8.7499999999999994E-2</v>
      </c>
      <c r="E122" s="91">
        <v>1.2949999999999999</v>
      </c>
      <c r="F122" s="92">
        <v>4.0829999999999998E-3</v>
      </c>
      <c r="G122" s="88">
        <f t="shared" si="8"/>
        <v>1.299083</v>
      </c>
      <c r="H122" s="89">
        <v>1.36</v>
      </c>
      <c r="I122" s="90" t="s">
        <v>66</v>
      </c>
      <c r="J122" s="76">
        <f t="shared" si="10"/>
        <v>1.36</v>
      </c>
      <c r="K122" s="89">
        <v>1422</v>
      </c>
      <c r="L122" s="90" t="s">
        <v>64</v>
      </c>
      <c r="M122" s="74">
        <f t="shared" si="6"/>
        <v>0.14219999999999999</v>
      </c>
      <c r="N122" s="89">
        <v>1799</v>
      </c>
      <c r="O122" s="90" t="s">
        <v>64</v>
      </c>
      <c r="P122" s="74">
        <f t="shared" si="7"/>
        <v>0.1799</v>
      </c>
    </row>
    <row r="123" spans="1:16">
      <c r="B123" s="89">
        <v>375</v>
      </c>
      <c r="C123" s="90" t="s">
        <v>63</v>
      </c>
      <c r="D123" s="74">
        <f t="shared" si="11"/>
        <v>9.375E-2</v>
      </c>
      <c r="E123" s="91">
        <v>1.3080000000000001</v>
      </c>
      <c r="F123" s="92">
        <v>3.8649999999999999E-3</v>
      </c>
      <c r="G123" s="88">
        <f t="shared" si="8"/>
        <v>1.3118650000000001</v>
      </c>
      <c r="H123" s="89">
        <v>1.43</v>
      </c>
      <c r="I123" s="90" t="s">
        <v>66</v>
      </c>
      <c r="J123" s="76">
        <f t="shared" si="10"/>
        <v>1.43</v>
      </c>
      <c r="K123" s="89">
        <v>1439</v>
      </c>
      <c r="L123" s="90" t="s">
        <v>64</v>
      </c>
      <c r="M123" s="74">
        <f t="shared" si="6"/>
        <v>0.1439</v>
      </c>
      <c r="N123" s="89">
        <v>1831</v>
      </c>
      <c r="O123" s="90" t="s">
        <v>64</v>
      </c>
      <c r="P123" s="74">
        <f t="shared" si="7"/>
        <v>0.18309999999999998</v>
      </c>
    </row>
    <row r="124" spans="1:16">
      <c r="B124" s="89">
        <v>400</v>
      </c>
      <c r="C124" s="90" t="s">
        <v>63</v>
      </c>
      <c r="D124" s="74">
        <f t="shared" si="11"/>
        <v>0.1</v>
      </c>
      <c r="E124" s="91">
        <v>1.3180000000000001</v>
      </c>
      <c r="F124" s="92">
        <v>3.6719999999999999E-3</v>
      </c>
      <c r="G124" s="88">
        <f t="shared" si="8"/>
        <v>1.321672</v>
      </c>
      <c r="H124" s="89">
        <v>1.5</v>
      </c>
      <c r="I124" s="90" t="s">
        <v>66</v>
      </c>
      <c r="J124" s="76">
        <f t="shared" si="10"/>
        <v>1.5</v>
      </c>
      <c r="K124" s="89">
        <v>1454</v>
      </c>
      <c r="L124" s="90" t="s">
        <v>64</v>
      </c>
      <c r="M124" s="74">
        <f t="shared" si="6"/>
        <v>0.1454</v>
      </c>
      <c r="N124" s="89">
        <v>1863</v>
      </c>
      <c r="O124" s="90" t="s">
        <v>64</v>
      </c>
      <c r="P124" s="74">
        <f t="shared" si="7"/>
        <v>0.18629999999999999</v>
      </c>
    </row>
    <row r="125" spans="1:16">
      <c r="B125" s="77">
        <v>450</v>
      </c>
      <c r="C125" s="79" t="s">
        <v>63</v>
      </c>
      <c r="D125" s="74">
        <f t="shared" si="11"/>
        <v>0.1125</v>
      </c>
      <c r="E125" s="91">
        <v>1.3320000000000001</v>
      </c>
      <c r="F125" s="92">
        <v>3.3419999999999999E-3</v>
      </c>
      <c r="G125" s="88">
        <f t="shared" si="8"/>
        <v>1.335342</v>
      </c>
      <c r="H125" s="89">
        <v>1.64</v>
      </c>
      <c r="I125" s="90" t="s">
        <v>66</v>
      </c>
      <c r="J125" s="76">
        <f t="shared" si="10"/>
        <v>1.64</v>
      </c>
      <c r="K125" s="89">
        <v>1488</v>
      </c>
      <c r="L125" s="90" t="s">
        <v>64</v>
      </c>
      <c r="M125" s="74">
        <f t="shared" si="6"/>
        <v>0.14879999999999999</v>
      </c>
      <c r="N125" s="89">
        <v>1921</v>
      </c>
      <c r="O125" s="90" t="s">
        <v>64</v>
      </c>
      <c r="P125" s="74">
        <f t="shared" si="7"/>
        <v>0.19209999999999999</v>
      </c>
    </row>
    <row r="126" spans="1:16">
      <c r="B126" s="77">
        <v>500</v>
      </c>
      <c r="C126" s="79" t="s">
        <v>63</v>
      </c>
      <c r="D126" s="74">
        <f t="shared" si="11"/>
        <v>0.125</v>
      </c>
      <c r="E126" s="91">
        <v>1.339</v>
      </c>
      <c r="F126" s="92">
        <v>3.0699999999999998E-3</v>
      </c>
      <c r="G126" s="88">
        <f t="shared" si="8"/>
        <v>1.3420699999999999</v>
      </c>
      <c r="H126" s="77">
        <v>1.78</v>
      </c>
      <c r="I126" s="79" t="s">
        <v>66</v>
      </c>
      <c r="J126" s="76">
        <f t="shared" si="10"/>
        <v>1.78</v>
      </c>
      <c r="K126" s="77">
        <v>1521</v>
      </c>
      <c r="L126" s="79" t="s">
        <v>64</v>
      </c>
      <c r="M126" s="74">
        <f t="shared" si="6"/>
        <v>0.15209999999999999</v>
      </c>
      <c r="N126" s="77">
        <v>1976</v>
      </c>
      <c r="O126" s="79" t="s">
        <v>64</v>
      </c>
      <c r="P126" s="74">
        <f t="shared" si="7"/>
        <v>0.1976</v>
      </c>
    </row>
    <row r="127" spans="1:16">
      <c r="B127" s="77">
        <v>550</v>
      </c>
      <c r="C127" s="79" t="s">
        <v>63</v>
      </c>
      <c r="D127" s="74">
        <f t="shared" si="11"/>
        <v>0.13750000000000001</v>
      </c>
      <c r="E127" s="91">
        <v>1.341</v>
      </c>
      <c r="F127" s="92">
        <v>2.8419999999999999E-3</v>
      </c>
      <c r="G127" s="88">
        <f t="shared" si="8"/>
        <v>1.343842</v>
      </c>
      <c r="H127" s="77">
        <v>1.91</v>
      </c>
      <c r="I127" s="79" t="s">
        <v>66</v>
      </c>
      <c r="J127" s="76">
        <f t="shared" si="10"/>
        <v>1.91</v>
      </c>
      <c r="K127" s="77">
        <v>1552</v>
      </c>
      <c r="L127" s="79" t="s">
        <v>64</v>
      </c>
      <c r="M127" s="74">
        <f t="shared" si="6"/>
        <v>0.1552</v>
      </c>
      <c r="N127" s="77">
        <v>2028</v>
      </c>
      <c r="O127" s="79" t="s">
        <v>64</v>
      </c>
      <c r="P127" s="74">
        <f t="shared" si="7"/>
        <v>0.20280000000000001</v>
      </c>
    </row>
    <row r="128" spans="1:16">
      <c r="A128" s="94"/>
      <c r="B128" s="89">
        <v>600</v>
      </c>
      <c r="C128" s="90" t="s">
        <v>63</v>
      </c>
      <c r="D128" s="74">
        <f t="shared" si="11"/>
        <v>0.15</v>
      </c>
      <c r="E128" s="91">
        <v>1.3380000000000001</v>
      </c>
      <c r="F128" s="92">
        <v>2.6489999999999999E-3</v>
      </c>
      <c r="G128" s="88">
        <f t="shared" si="8"/>
        <v>1.340649</v>
      </c>
      <c r="H128" s="89">
        <v>2.0499999999999998</v>
      </c>
      <c r="I128" s="90" t="s">
        <v>66</v>
      </c>
      <c r="J128" s="76">
        <f t="shared" si="10"/>
        <v>2.0499999999999998</v>
      </c>
      <c r="K128" s="77">
        <v>1581</v>
      </c>
      <c r="L128" s="79" t="s">
        <v>64</v>
      </c>
      <c r="M128" s="74">
        <f t="shared" si="6"/>
        <v>0.15809999999999999</v>
      </c>
      <c r="N128" s="77">
        <v>2078</v>
      </c>
      <c r="O128" s="79" t="s">
        <v>64</v>
      </c>
      <c r="P128" s="74">
        <f t="shared" si="7"/>
        <v>0.20779999999999998</v>
      </c>
    </row>
    <row r="129" spans="1:16">
      <c r="A129" s="94"/>
      <c r="B129" s="89">
        <v>650</v>
      </c>
      <c r="C129" s="90" t="s">
        <v>63</v>
      </c>
      <c r="D129" s="74">
        <f t="shared" si="11"/>
        <v>0.16250000000000001</v>
      </c>
      <c r="E129" s="91">
        <v>1.3320000000000001</v>
      </c>
      <c r="F129" s="92">
        <v>2.4810000000000001E-3</v>
      </c>
      <c r="G129" s="88">
        <f t="shared" si="8"/>
        <v>1.334481</v>
      </c>
      <c r="H129" s="89">
        <v>2.19</v>
      </c>
      <c r="I129" s="90" t="s">
        <v>66</v>
      </c>
      <c r="J129" s="76">
        <f t="shared" si="10"/>
        <v>2.19</v>
      </c>
      <c r="K129" s="77">
        <v>1609</v>
      </c>
      <c r="L129" s="79" t="s">
        <v>64</v>
      </c>
      <c r="M129" s="74">
        <f t="shared" si="6"/>
        <v>0.16089999999999999</v>
      </c>
      <c r="N129" s="77">
        <v>2126</v>
      </c>
      <c r="O129" s="79" t="s">
        <v>64</v>
      </c>
      <c r="P129" s="74">
        <f t="shared" si="7"/>
        <v>0.21259999999999998</v>
      </c>
    </row>
    <row r="130" spans="1:16">
      <c r="A130" s="94"/>
      <c r="B130" s="89">
        <v>700</v>
      </c>
      <c r="C130" s="90" t="s">
        <v>63</v>
      </c>
      <c r="D130" s="74">
        <f t="shared" si="11"/>
        <v>0.17499999999999999</v>
      </c>
      <c r="E130" s="91">
        <v>1.3240000000000001</v>
      </c>
      <c r="F130" s="92">
        <v>2.336E-3</v>
      </c>
      <c r="G130" s="88">
        <f t="shared" si="8"/>
        <v>1.326336</v>
      </c>
      <c r="H130" s="89">
        <v>2.3199999999999998</v>
      </c>
      <c r="I130" s="90" t="s">
        <v>66</v>
      </c>
      <c r="J130" s="76">
        <f t="shared" si="10"/>
        <v>2.3199999999999998</v>
      </c>
      <c r="K130" s="77">
        <v>1637</v>
      </c>
      <c r="L130" s="79" t="s">
        <v>64</v>
      </c>
      <c r="M130" s="74">
        <f t="shared" si="6"/>
        <v>0.16370000000000001</v>
      </c>
      <c r="N130" s="77">
        <v>2173</v>
      </c>
      <c r="O130" s="79" t="s">
        <v>64</v>
      </c>
      <c r="P130" s="74">
        <f t="shared" si="7"/>
        <v>0.21729999999999999</v>
      </c>
    </row>
    <row r="131" spans="1:16">
      <c r="A131" s="94"/>
      <c r="B131" s="89">
        <v>800</v>
      </c>
      <c r="C131" s="90" t="s">
        <v>63</v>
      </c>
      <c r="D131" s="74">
        <f t="shared" si="11"/>
        <v>0.2</v>
      </c>
      <c r="E131" s="91">
        <v>1.302</v>
      </c>
      <c r="F131" s="92">
        <v>2.0929999999999998E-3</v>
      </c>
      <c r="G131" s="88">
        <f t="shared" si="8"/>
        <v>1.3040929999999999</v>
      </c>
      <c r="H131" s="89">
        <v>2.6</v>
      </c>
      <c r="I131" s="90" t="s">
        <v>66</v>
      </c>
      <c r="J131" s="76">
        <f t="shared" si="10"/>
        <v>2.6</v>
      </c>
      <c r="K131" s="77">
        <v>1714</v>
      </c>
      <c r="L131" s="79" t="s">
        <v>64</v>
      </c>
      <c r="M131" s="74">
        <f t="shared" si="6"/>
        <v>0.1714</v>
      </c>
      <c r="N131" s="77">
        <v>2263</v>
      </c>
      <c r="O131" s="79" t="s">
        <v>64</v>
      </c>
      <c r="P131" s="74">
        <f t="shared" si="7"/>
        <v>0.2263</v>
      </c>
    </row>
    <row r="132" spans="1:16">
      <c r="A132" s="94"/>
      <c r="B132" s="89">
        <v>900</v>
      </c>
      <c r="C132" s="90" t="s">
        <v>63</v>
      </c>
      <c r="D132" s="74">
        <f t="shared" si="11"/>
        <v>0.22500000000000001</v>
      </c>
      <c r="E132" s="91">
        <v>1.276</v>
      </c>
      <c r="F132" s="92">
        <v>1.9E-3</v>
      </c>
      <c r="G132" s="88">
        <f t="shared" si="8"/>
        <v>1.2779</v>
      </c>
      <c r="H132" s="89">
        <v>2.89</v>
      </c>
      <c r="I132" s="90" t="s">
        <v>66</v>
      </c>
      <c r="J132" s="76">
        <f t="shared" si="10"/>
        <v>2.89</v>
      </c>
      <c r="K132" s="77">
        <v>1789</v>
      </c>
      <c r="L132" s="79" t="s">
        <v>64</v>
      </c>
      <c r="M132" s="74">
        <f t="shared" si="6"/>
        <v>0.1789</v>
      </c>
      <c r="N132" s="77">
        <v>2351</v>
      </c>
      <c r="O132" s="79" t="s">
        <v>64</v>
      </c>
      <c r="P132" s="74">
        <f t="shared" si="7"/>
        <v>0.2351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1.248</v>
      </c>
      <c r="F133" s="92">
        <v>1.7409999999999999E-3</v>
      </c>
      <c r="G133" s="88">
        <f t="shared" si="8"/>
        <v>1.249741</v>
      </c>
      <c r="H133" s="89">
        <v>3.18</v>
      </c>
      <c r="I133" s="90" t="s">
        <v>66</v>
      </c>
      <c r="J133" s="76">
        <f t="shared" si="10"/>
        <v>3.18</v>
      </c>
      <c r="K133" s="77">
        <v>1862</v>
      </c>
      <c r="L133" s="79" t="s">
        <v>64</v>
      </c>
      <c r="M133" s="74">
        <f t="shared" si="6"/>
        <v>0.1862</v>
      </c>
      <c r="N133" s="77">
        <v>2437</v>
      </c>
      <c r="O133" s="79" t="s">
        <v>64</v>
      </c>
      <c r="P133" s="74">
        <f t="shared" si="7"/>
        <v>0.24369999999999997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1.2190000000000001</v>
      </c>
      <c r="F134" s="92">
        <v>1.6080000000000001E-3</v>
      </c>
      <c r="G134" s="88">
        <f t="shared" si="8"/>
        <v>1.2206080000000001</v>
      </c>
      <c r="H134" s="89">
        <v>3.48</v>
      </c>
      <c r="I134" s="90" t="s">
        <v>66</v>
      </c>
      <c r="J134" s="76">
        <f t="shared" si="10"/>
        <v>3.48</v>
      </c>
      <c r="K134" s="77">
        <v>1936</v>
      </c>
      <c r="L134" s="79" t="s">
        <v>64</v>
      </c>
      <c r="M134" s="74">
        <f t="shared" si="6"/>
        <v>0.19359999999999999</v>
      </c>
      <c r="N134" s="77">
        <v>2522</v>
      </c>
      <c r="O134" s="79" t="s">
        <v>64</v>
      </c>
      <c r="P134" s="74">
        <f t="shared" si="7"/>
        <v>0.25219999999999998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1.1890000000000001</v>
      </c>
      <c r="F135" s="92">
        <v>1.4959999999999999E-3</v>
      </c>
      <c r="G135" s="88">
        <f t="shared" si="8"/>
        <v>1.190496</v>
      </c>
      <c r="H135" s="89">
        <v>3.78</v>
      </c>
      <c r="I135" s="90" t="s">
        <v>66</v>
      </c>
      <c r="J135" s="76">
        <f t="shared" si="10"/>
        <v>3.78</v>
      </c>
      <c r="K135" s="77">
        <v>2009</v>
      </c>
      <c r="L135" s="79" t="s">
        <v>64</v>
      </c>
      <c r="M135" s="74">
        <f t="shared" si="6"/>
        <v>0.2009</v>
      </c>
      <c r="N135" s="77">
        <v>2607</v>
      </c>
      <c r="O135" s="79" t="s">
        <v>64</v>
      </c>
      <c r="P135" s="74">
        <f t="shared" si="7"/>
        <v>0.26070000000000004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1.161</v>
      </c>
      <c r="F136" s="92">
        <v>1.3990000000000001E-3</v>
      </c>
      <c r="G136" s="88">
        <f t="shared" si="8"/>
        <v>1.162399</v>
      </c>
      <c r="H136" s="89">
        <v>4.0999999999999996</v>
      </c>
      <c r="I136" s="90" t="s">
        <v>66</v>
      </c>
      <c r="J136" s="76">
        <f t="shared" si="10"/>
        <v>4.0999999999999996</v>
      </c>
      <c r="K136" s="77">
        <v>2083</v>
      </c>
      <c r="L136" s="79" t="s">
        <v>64</v>
      </c>
      <c r="M136" s="74">
        <f t="shared" si="6"/>
        <v>0.20830000000000001</v>
      </c>
      <c r="N136" s="77">
        <v>2692</v>
      </c>
      <c r="O136" s="79" t="s">
        <v>64</v>
      </c>
      <c r="P136" s="74">
        <f t="shared" si="7"/>
        <v>0.26919999999999999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1.1319999999999999</v>
      </c>
      <c r="F137" s="92">
        <v>1.315E-3</v>
      </c>
      <c r="G137" s="88">
        <f t="shared" si="8"/>
        <v>1.1333149999999999</v>
      </c>
      <c r="H137" s="89">
        <v>4.42</v>
      </c>
      <c r="I137" s="90" t="s">
        <v>66</v>
      </c>
      <c r="J137" s="76">
        <f t="shared" si="10"/>
        <v>4.42</v>
      </c>
      <c r="K137" s="77">
        <v>2157</v>
      </c>
      <c r="L137" s="79" t="s">
        <v>64</v>
      </c>
      <c r="M137" s="74">
        <f t="shared" si="6"/>
        <v>0.2157</v>
      </c>
      <c r="N137" s="77">
        <v>2778</v>
      </c>
      <c r="O137" s="79" t="s">
        <v>64</v>
      </c>
      <c r="P137" s="74">
        <f t="shared" si="7"/>
        <v>0.27779999999999999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1.105</v>
      </c>
      <c r="F138" s="92">
        <v>1.2409999999999999E-3</v>
      </c>
      <c r="G138" s="88">
        <f t="shared" si="8"/>
        <v>1.106241</v>
      </c>
      <c r="H138" s="89">
        <v>4.75</v>
      </c>
      <c r="I138" s="90" t="s">
        <v>66</v>
      </c>
      <c r="J138" s="76">
        <f t="shared" si="10"/>
        <v>4.75</v>
      </c>
      <c r="K138" s="77">
        <v>2232</v>
      </c>
      <c r="L138" s="79" t="s">
        <v>64</v>
      </c>
      <c r="M138" s="74">
        <f t="shared" si="6"/>
        <v>0.22320000000000001</v>
      </c>
      <c r="N138" s="77">
        <v>2865</v>
      </c>
      <c r="O138" s="79" t="s">
        <v>64</v>
      </c>
      <c r="P138" s="74">
        <f t="shared" si="7"/>
        <v>0.28650000000000003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1.079</v>
      </c>
      <c r="F139" s="92">
        <v>1.175E-3</v>
      </c>
      <c r="G139" s="88">
        <f t="shared" si="8"/>
        <v>1.0801749999999999</v>
      </c>
      <c r="H139" s="89">
        <v>5.09</v>
      </c>
      <c r="I139" s="90" t="s">
        <v>66</v>
      </c>
      <c r="J139" s="76">
        <f t="shared" si="10"/>
        <v>5.09</v>
      </c>
      <c r="K139" s="77">
        <v>2308</v>
      </c>
      <c r="L139" s="79" t="s">
        <v>64</v>
      </c>
      <c r="M139" s="74">
        <f t="shared" si="6"/>
        <v>0.23079999999999998</v>
      </c>
      <c r="N139" s="77">
        <v>2953</v>
      </c>
      <c r="O139" s="79" t="s">
        <v>64</v>
      </c>
      <c r="P139" s="74">
        <f t="shared" si="7"/>
        <v>0.29530000000000001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1.0529999999999999</v>
      </c>
      <c r="F140" s="92">
        <v>1.1169999999999999E-3</v>
      </c>
      <c r="G140" s="88">
        <f t="shared" si="8"/>
        <v>1.054117</v>
      </c>
      <c r="H140" s="89">
        <v>5.43</v>
      </c>
      <c r="I140" s="90" t="s">
        <v>66</v>
      </c>
      <c r="J140" s="76">
        <f t="shared" si="10"/>
        <v>5.43</v>
      </c>
      <c r="K140" s="77">
        <v>2385</v>
      </c>
      <c r="L140" s="79" t="s">
        <v>64</v>
      </c>
      <c r="M140" s="74">
        <f t="shared" si="6"/>
        <v>0.23849999999999999</v>
      </c>
      <c r="N140" s="77">
        <v>3041</v>
      </c>
      <c r="O140" s="79" t="s">
        <v>64</v>
      </c>
      <c r="P140" s="74">
        <f t="shared" si="7"/>
        <v>0.30409999999999998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1.0289999999999999</v>
      </c>
      <c r="F141" s="92">
        <v>1.0640000000000001E-3</v>
      </c>
      <c r="G141" s="88">
        <f t="shared" si="8"/>
        <v>1.0300639999999999</v>
      </c>
      <c r="H141" s="77">
        <v>5.79</v>
      </c>
      <c r="I141" s="79" t="s">
        <v>66</v>
      </c>
      <c r="J141" s="76">
        <f t="shared" si="10"/>
        <v>5.79</v>
      </c>
      <c r="K141" s="77">
        <v>2463</v>
      </c>
      <c r="L141" s="79" t="s">
        <v>64</v>
      </c>
      <c r="M141" s="74">
        <f t="shared" si="6"/>
        <v>0.24630000000000002</v>
      </c>
      <c r="N141" s="77">
        <v>3132</v>
      </c>
      <c r="O141" s="79" t="s">
        <v>64</v>
      </c>
      <c r="P141" s="74">
        <f t="shared" si="7"/>
        <v>0.31320000000000003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0.98360000000000003</v>
      </c>
      <c r="F142" s="92">
        <v>9.7320000000000002E-4</v>
      </c>
      <c r="G142" s="88">
        <f t="shared" si="8"/>
        <v>0.98457320000000004</v>
      </c>
      <c r="H142" s="77">
        <v>6.52</v>
      </c>
      <c r="I142" s="79" t="s">
        <v>66</v>
      </c>
      <c r="J142" s="76">
        <f t="shared" si="10"/>
        <v>6.52</v>
      </c>
      <c r="K142" s="77">
        <v>2721</v>
      </c>
      <c r="L142" s="79" t="s">
        <v>64</v>
      </c>
      <c r="M142" s="74">
        <f t="shared" si="6"/>
        <v>0.27210000000000001</v>
      </c>
      <c r="N142" s="77">
        <v>3316</v>
      </c>
      <c r="O142" s="79" t="s">
        <v>64</v>
      </c>
      <c r="P142" s="74">
        <f t="shared" si="7"/>
        <v>0.33160000000000001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0.93200000000000005</v>
      </c>
      <c r="F143" s="92">
        <v>8.8049999999999999E-4</v>
      </c>
      <c r="G143" s="88">
        <f t="shared" si="8"/>
        <v>0.9328805</v>
      </c>
      <c r="H143" s="77">
        <v>7.48</v>
      </c>
      <c r="I143" s="79" t="s">
        <v>66</v>
      </c>
      <c r="J143" s="76">
        <f t="shared" si="10"/>
        <v>7.48</v>
      </c>
      <c r="K143" s="77">
        <v>3102</v>
      </c>
      <c r="L143" s="79" t="s">
        <v>64</v>
      </c>
      <c r="M143" s="74">
        <f t="shared" si="6"/>
        <v>0.31019999999999998</v>
      </c>
      <c r="N143" s="77">
        <v>3556</v>
      </c>
      <c r="O143" s="79" t="s">
        <v>64</v>
      </c>
      <c r="P143" s="74">
        <f t="shared" si="7"/>
        <v>0.35560000000000003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0.88580000000000003</v>
      </c>
      <c r="F144" s="92">
        <v>8.0489999999999999E-4</v>
      </c>
      <c r="G144" s="88">
        <f t="shared" si="8"/>
        <v>0.88660490000000003</v>
      </c>
      <c r="H144" s="77">
        <v>8.5</v>
      </c>
      <c r="I144" s="79" t="s">
        <v>66</v>
      </c>
      <c r="J144" s="76">
        <f t="shared" si="10"/>
        <v>8.5</v>
      </c>
      <c r="K144" s="77">
        <v>3476</v>
      </c>
      <c r="L144" s="79" t="s">
        <v>64</v>
      </c>
      <c r="M144" s="74">
        <f t="shared" si="6"/>
        <v>0.34760000000000002</v>
      </c>
      <c r="N144" s="77">
        <v>3806</v>
      </c>
      <c r="O144" s="79" t="s">
        <v>64</v>
      </c>
      <c r="P144" s="74">
        <f t="shared" si="7"/>
        <v>0.38059999999999999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0.84419999999999995</v>
      </c>
      <c r="F145" s="92">
        <v>7.4200000000000004E-4</v>
      </c>
      <c r="G145" s="88">
        <f t="shared" si="8"/>
        <v>0.84494199999999997</v>
      </c>
      <c r="H145" s="77">
        <v>9.56</v>
      </c>
      <c r="I145" s="79" t="s">
        <v>66</v>
      </c>
      <c r="J145" s="76">
        <f t="shared" si="10"/>
        <v>9.56</v>
      </c>
      <c r="K145" s="77">
        <v>3848</v>
      </c>
      <c r="L145" s="79" t="s">
        <v>64</v>
      </c>
      <c r="M145" s="74">
        <f t="shared" si="6"/>
        <v>0.38479999999999998</v>
      </c>
      <c r="N145" s="77">
        <v>4067</v>
      </c>
      <c r="O145" s="79" t="s">
        <v>64</v>
      </c>
      <c r="P145" s="74">
        <f t="shared" si="7"/>
        <v>0.40670000000000001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0.80669999999999997</v>
      </c>
      <c r="F146" s="92">
        <v>6.8880000000000005E-4</v>
      </c>
      <c r="G146" s="88">
        <f t="shared" si="8"/>
        <v>0.80738880000000002</v>
      </c>
      <c r="H146" s="77">
        <v>10.68</v>
      </c>
      <c r="I146" s="79" t="s">
        <v>66</v>
      </c>
      <c r="J146" s="76">
        <f t="shared" si="10"/>
        <v>10.68</v>
      </c>
      <c r="K146" s="77">
        <v>4219</v>
      </c>
      <c r="L146" s="79" t="s">
        <v>64</v>
      </c>
      <c r="M146" s="74">
        <f t="shared" si="6"/>
        <v>0.42190000000000005</v>
      </c>
      <c r="N146" s="77">
        <v>4338</v>
      </c>
      <c r="O146" s="79" t="s">
        <v>64</v>
      </c>
      <c r="P146" s="74">
        <f t="shared" si="7"/>
        <v>0.43380000000000002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0.77280000000000004</v>
      </c>
      <c r="F147" s="92">
        <v>6.4309999999999997E-4</v>
      </c>
      <c r="G147" s="88">
        <f t="shared" si="8"/>
        <v>0.77344310000000005</v>
      </c>
      <c r="H147" s="77">
        <v>11.85</v>
      </c>
      <c r="I147" s="79" t="s">
        <v>66</v>
      </c>
      <c r="J147" s="76">
        <f t="shared" si="10"/>
        <v>11.85</v>
      </c>
      <c r="K147" s="77">
        <v>4591</v>
      </c>
      <c r="L147" s="79" t="s">
        <v>64</v>
      </c>
      <c r="M147" s="74">
        <f t="shared" si="6"/>
        <v>0.45910000000000001</v>
      </c>
      <c r="N147" s="77">
        <v>4621</v>
      </c>
      <c r="O147" s="79" t="s">
        <v>64</v>
      </c>
      <c r="P147" s="74">
        <f t="shared" si="7"/>
        <v>0.46210000000000007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0.7419</v>
      </c>
      <c r="F148" s="92">
        <v>6.0340000000000003E-4</v>
      </c>
      <c r="G148" s="88">
        <f t="shared" si="8"/>
        <v>0.74250340000000004</v>
      </c>
      <c r="H148" s="77">
        <v>13.07</v>
      </c>
      <c r="I148" s="79" t="s">
        <v>66</v>
      </c>
      <c r="J148" s="76">
        <f t="shared" si="10"/>
        <v>13.07</v>
      </c>
      <c r="K148" s="77">
        <v>4965</v>
      </c>
      <c r="L148" s="79" t="s">
        <v>64</v>
      </c>
      <c r="M148" s="74">
        <f t="shared" ref="M148:M153" si="13">K148/1000/10</f>
        <v>0.4965</v>
      </c>
      <c r="N148" s="77">
        <v>4915</v>
      </c>
      <c r="O148" s="79" t="s">
        <v>64</v>
      </c>
      <c r="P148" s="74">
        <f t="shared" ref="P148:P155" si="14">N148/1000/10</f>
        <v>0.49149999999999999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0.71360000000000001</v>
      </c>
      <c r="F149" s="92">
        <v>5.6860000000000005E-4</v>
      </c>
      <c r="G149" s="88">
        <f t="shared" ref="G149:G212" si="15">E149+F149</f>
        <v>0.71416860000000004</v>
      </c>
      <c r="H149" s="77">
        <v>14.34</v>
      </c>
      <c r="I149" s="79" t="s">
        <v>66</v>
      </c>
      <c r="J149" s="76">
        <f t="shared" si="10"/>
        <v>14.34</v>
      </c>
      <c r="K149" s="77">
        <v>5341</v>
      </c>
      <c r="L149" s="79" t="s">
        <v>64</v>
      </c>
      <c r="M149" s="74">
        <f t="shared" si="13"/>
        <v>0.53410000000000002</v>
      </c>
      <c r="N149" s="77">
        <v>5219</v>
      </c>
      <c r="O149" s="79" t="s">
        <v>64</v>
      </c>
      <c r="P149" s="74">
        <f t="shared" si="14"/>
        <v>0.52190000000000003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0.68779999999999997</v>
      </c>
      <c r="F150" s="92">
        <v>5.3779999999999995E-4</v>
      </c>
      <c r="G150" s="88">
        <f t="shared" si="15"/>
        <v>0.6883378</v>
      </c>
      <c r="H150" s="77">
        <v>15.66</v>
      </c>
      <c r="I150" s="79" t="s">
        <v>66</v>
      </c>
      <c r="J150" s="76">
        <f t="shared" si="10"/>
        <v>15.66</v>
      </c>
      <c r="K150" s="77">
        <v>5720</v>
      </c>
      <c r="L150" s="79" t="s">
        <v>64</v>
      </c>
      <c r="M150" s="74">
        <f t="shared" si="13"/>
        <v>0.57199999999999995</v>
      </c>
      <c r="N150" s="77">
        <v>5534</v>
      </c>
      <c r="O150" s="79" t="s">
        <v>64</v>
      </c>
      <c r="P150" s="74">
        <f t="shared" si="14"/>
        <v>0.5534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0.64200000000000002</v>
      </c>
      <c r="F151" s="92">
        <v>4.8579999999999999E-4</v>
      </c>
      <c r="G151" s="88">
        <f t="shared" si="15"/>
        <v>0.6424858</v>
      </c>
      <c r="H151" s="77">
        <v>18.43</v>
      </c>
      <c r="I151" s="79" t="s">
        <v>66</v>
      </c>
      <c r="J151" s="76">
        <f t="shared" si="10"/>
        <v>18.43</v>
      </c>
      <c r="K151" s="77">
        <v>7056</v>
      </c>
      <c r="L151" s="79" t="s">
        <v>64</v>
      </c>
      <c r="M151" s="74">
        <f t="shared" si="13"/>
        <v>0.7056</v>
      </c>
      <c r="N151" s="77">
        <v>6197</v>
      </c>
      <c r="O151" s="79" t="s">
        <v>64</v>
      </c>
      <c r="P151" s="74">
        <f t="shared" si="14"/>
        <v>0.61970000000000003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0.60270000000000001</v>
      </c>
      <c r="F152" s="92">
        <v>4.4339999999999999E-4</v>
      </c>
      <c r="G152" s="88">
        <f t="shared" si="15"/>
        <v>0.6031434</v>
      </c>
      <c r="H152" s="77">
        <v>21.4</v>
      </c>
      <c r="I152" s="79" t="s">
        <v>66</v>
      </c>
      <c r="J152" s="76">
        <f t="shared" si="10"/>
        <v>21.4</v>
      </c>
      <c r="K152" s="77">
        <v>8327</v>
      </c>
      <c r="L152" s="79" t="s">
        <v>64</v>
      </c>
      <c r="M152" s="74">
        <f t="shared" si="13"/>
        <v>0.8327</v>
      </c>
      <c r="N152" s="77">
        <v>6900</v>
      </c>
      <c r="O152" s="79" t="s">
        <v>64</v>
      </c>
      <c r="P152" s="74">
        <f t="shared" si="14"/>
        <v>0.69000000000000006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0.56859999999999999</v>
      </c>
      <c r="F153" s="92">
        <v>4.082E-4</v>
      </c>
      <c r="G153" s="88">
        <f t="shared" si="15"/>
        <v>0.56900819999999996</v>
      </c>
      <c r="H153" s="77">
        <v>24.56</v>
      </c>
      <c r="I153" s="79" t="s">
        <v>66</v>
      </c>
      <c r="J153" s="76">
        <f t="shared" si="10"/>
        <v>24.56</v>
      </c>
      <c r="K153" s="77">
        <v>9564</v>
      </c>
      <c r="L153" s="79" t="s">
        <v>64</v>
      </c>
      <c r="M153" s="74">
        <f t="shared" si="13"/>
        <v>0.95640000000000003</v>
      </c>
      <c r="N153" s="77">
        <v>7645</v>
      </c>
      <c r="O153" s="79" t="s">
        <v>64</v>
      </c>
      <c r="P153" s="74">
        <f t="shared" si="14"/>
        <v>0.76449999999999996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0.53859999999999997</v>
      </c>
      <c r="F154" s="92">
        <v>3.7849999999999998E-4</v>
      </c>
      <c r="G154" s="88">
        <f t="shared" si="15"/>
        <v>0.53897849999999992</v>
      </c>
      <c r="H154" s="77">
        <v>27.9</v>
      </c>
      <c r="I154" s="79" t="s">
        <v>66</v>
      </c>
      <c r="J154" s="76">
        <f t="shared" si="10"/>
        <v>27.9</v>
      </c>
      <c r="K154" s="77">
        <v>1.08</v>
      </c>
      <c r="L154" s="78" t="s">
        <v>66</v>
      </c>
      <c r="M154" s="74">
        <f t="shared" ref="M154:M161" si="16">K154</f>
        <v>1.08</v>
      </c>
      <c r="N154" s="77">
        <v>8428</v>
      </c>
      <c r="O154" s="79" t="s">
        <v>64</v>
      </c>
      <c r="P154" s="74">
        <f t="shared" si="14"/>
        <v>0.8428000000000001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0.51219999999999999</v>
      </c>
      <c r="F155" s="92">
        <v>3.5300000000000002E-4</v>
      </c>
      <c r="G155" s="88">
        <f t="shared" si="15"/>
        <v>0.51255300000000004</v>
      </c>
      <c r="H155" s="77">
        <v>31.41</v>
      </c>
      <c r="I155" s="79" t="s">
        <v>66</v>
      </c>
      <c r="J155" s="76">
        <f t="shared" si="10"/>
        <v>31.41</v>
      </c>
      <c r="K155" s="77">
        <v>1.2</v>
      </c>
      <c r="L155" s="79" t="s">
        <v>66</v>
      </c>
      <c r="M155" s="74">
        <f t="shared" si="16"/>
        <v>1.2</v>
      </c>
      <c r="N155" s="77">
        <v>9248</v>
      </c>
      <c r="O155" s="79" t="s">
        <v>64</v>
      </c>
      <c r="P155" s="74">
        <f t="shared" si="14"/>
        <v>0.92479999999999996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0.48849999999999999</v>
      </c>
      <c r="F156" s="92">
        <v>3.3090000000000002E-4</v>
      </c>
      <c r="G156" s="88">
        <f t="shared" si="15"/>
        <v>0.48883090000000001</v>
      </c>
      <c r="H156" s="77">
        <v>35.11</v>
      </c>
      <c r="I156" s="79" t="s">
        <v>66</v>
      </c>
      <c r="J156" s="76">
        <f t="shared" si="10"/>
        <v>35.11</v>
      </c>
      <c r="K156" s="77">
        <v>1.32</v>
      </c>
      <c r="L156" s="79" t="s">
        <v>66</v>
      </c>
      <c r="M156" s="74">
        <f t="shared" si="16"/>
        <v>1.32</v>
      </c>
      <c r="N156" s="77">
        <v>1.01</v>
      </c>
      <c r="O156" s="78" t="s">
        <v>66</v>
      </c>
      <c r="P156" s="74">
        <f t="shared" ref="P156:P167" si="17">N156</f>
        <v>1.01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0.44819999999999999</v>
      </c>
      <c r="F157" s="92">
        <v>2.945E-4</v>
      </c>
      <c r="G157" s="88">
        <f t="shared" si="15"/>
        <v>0.44849449999999996</v>
      </c>
      <c r="H157" s="77">
        <v>43</v>
      </c>
      <c r="I157" s="79" t="s">
        <v>66</v>
      </c>
      <c r="J157" s="76">
        <f t="shared" si="10"/>
        <v>43</v>
      </c>
      <c r="K157" s="77">
        <v>1.75</v>
      </c>
      <c r="L157" s="79" t="s">
        <v>66</v>
      </c>
      <c r="M157" s="74">
        <f t="shared" si="16"/>
        <v>1.75</v>
      </c>
      <c r="N157" s="77">
        <v>1.19</v>
      </c>
      <c r="O157" s="79" t="s">
        <v>66</v>
      </c>
      <c r="P157" s="74">
        <f t="shared" si="17"/>
        <v>1.19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0.4138</v>
      </c>
      <c r="F158" s="92">
        <v>2.656E-4</v>
      </c>
      <c r="G158" s="88">
        <f t="shared" si="15"/>
        <v>0.41406559999999998</v>
      </c>
      <c r="H158" s="77">
        <v>51.58</v>
      </c>
      <c r="I158" s="79" t="s">
        <v>66</v>
      </c>
      <c r="J158" s="76">
        <f t="shared" si="10"/>
        <v>51.58</v>
      </c>
      <c r="K158" s="77">
        <v>2.16</v>
      </c>
      <c r="L158" s="79" t="s">
        <v>66</v>
      </c>
      <c r="M158" s="74">
        <f t="shared" si="16"/>
        <v>2.16</v>
      </c>
      <c r="N158" s="77">
        <v>1.39</v>
      </c>
      <c r="O158" s="79" t="s">
        <v>66</v>
      </c>
      <c r="P158" s="74">
        <f t="shared" si="17"/>
        <v>1.39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0.38190000000000002</v>
      </c>
      <c r="F159" s="92">
        <v>2.421E-4</v>
      </c>
      <c r="G159" s="88">
        <f t="shared" si="15"/>
        <v>0.38214210000000004</v>
      </c>
      <c r="H159" s="77">
        <v>60.88</v>
      </c>
      <c r="I159" s="79" t="s">
        <v>66</v>
      </c>
      <c r="J159" s="76">
        <f t="shared" si="10"/>
        <v>60.88</v>
      </c>
      <c r="K159" s="77">
        <v>2.5499999999999998</v>
      </c>
      <c r="L159" s="79" t="s">
        <v>66</v>
      </c>
      <c r="M159" s="74">
        <f t="shared" si="16"/>
        <v>2.5499999999999998</v>
      </c>
      <c r="N159" s="77">
        <v>1.6</v>
      </c>
      <c r="O159" s="79" t="s">
        <v>66</v>
      </c>
      <c r="P159" s="74">
        <f t="shared" si="17"/>
        <v>1.6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0.35680000000000001</v>
      </c>
      <c r="F160" s="92">
        <v>2.2269999999999999E-4</v>
      </c>
      <c r="G160" s="88">
        <f t="shared" si="15"/>
        <v>0.35702270000000003</v>
      </c>
      <c r="H160" s="77">
        <v>70.89</v>
      </c>
      <c r="I160" s="79" t="s">
        <v>66</v>
      </c>
      <c r="J160" s="76">
        <f t="shared" si="10"/>
        <v>70.89</v>
      </c>
      <c r="K160" s="77">
        <v>2.94</v>
      </c>
      <c r="L160" s="79" t="s">
        <v>66</v>
      </c>
      <c r="M160" s="74">
        <f t="shared" si="16"/>
        <v>2.94</v>
      </c>
      <c r="N160" s="77">
        <v>1.83</v>
      </c>
      <c r="O160" s="79" t="s">
        <v>66</v>
      </c>
      <c r="P160" s="74">
        <f t="shared" si="17"/>
        <v>1.83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0.3352</v>
      </c>
      <c r="F161" s="92">
        <v>2.063E-4</v>
      </c>
      <c r="G161" s="88">
        <f t="shared" si="15"/>
        <v>0.33540629999999999</v>
      </c>
      <c r="H161" s="77">
        <v>81.58</v>
      </c>
      <c r="I161" s="79" t="s">
        <v>66</v>
      </c>
      <c r="J161" s="76">
        <f t="shared" si="10"/>
        <v>81.58</v>
      </c>
      <c r="K161" s="77">
        <v>3.33</v>
      </c>
      <c r="L161" s="79" t="s">
        <v>66</v>
      </c>
      <c r="M161" s="74">
        <f t="shared" si="16"/>
        <v>3.33</v>
      </c>
      <c r="N161" s="77">
        <v>2.06</v>
      </c>
      <c r="O161" s="79" t="s">
        <v>66</v>
      </c>
      <c r="P161" s="74">
        <f t="shared" si="17"/>
        <v>2.06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0.31640000000000001</v>
      </c>
      <c r="F162" s="92">
        <v>1.9220000000000001E-4</v>
      </c>
      <c r="G162" s="88">
        <f t="shared" si="15"/>
        <v>0.31659219999999999</v>
      </c>
      <c r="H162" s="77">
        <v>92.93</v>
      </c>
      <c r="I162" s="79" t="s">
        <v>66</v>
      </c>
      <c r="J162" s="76">
        <f t="shared" si="10"/>
        <v>92.93</v>
      </c>
      <c r="K162" s="77">
        <v>3.73</v>
      </c>
      <c r="L162" s="79" t="s">
        <v>66</v>
      </c>
      <c r="M162" s="74">
        <f t="shared" ref="M162:M198" si="18">K162</f>
        <v>3.73</v>
      </c>
      <c r="N162" s="77">
        <v>2.3199999999999998</v>
      </c>
      <c r="O162" s="79" t="s">
        <v>66</v>
      </c>
      <c r="P162" s="74">
        <f t="shared" si="17"/>
        <v>2.3199999999999998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0.29980000000000001</v>
      </c>
      <c r="F163" s="92">
        <v>1.8000000000000001E-4</v>
      </c>
      <c r="G163" s="88">
        <f t="shared" si="15"/>
        <v>0.29998000000000002</v>
      </c>
      <c r="H163" s="77">
        <v>104.93</v>
      </c>
      <c r="I163" s="79" t="s">
        <v>66</v>
      </c>
      <c r="J163" s="76">
        <f t="shared" si="10"/>
        <v>104.93</v>
      </c>
      <c r="K163" s="77">
        <v>4.13</v>
      </c>
      <c r="L163" s="79" t="s">
        <v>66</v>
      </c>
      <c r="M163" s="74">
        <f t="shared" si="18"/>
        <v>4.13</v>
      </c>
      <c r="N163" s="77">
        <v>2.58</v>
      </c>
      <c r="O163" s="79" t="s">
        <v>66</v>
      </c>
      <c r="P163" s="74">
        <f t="shared" si="17"/>
        <v>2.58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0.28499999999999998</v>
      </c>
      <c r="F164" s="92">
        <v>1.694E-4</v>
      </c>
      <c r="G164" s="88">
        <f t="shared" si="15"/>
        <v>0.28516939999999996</v>
      </c>
      <c r="H164" s="77">
        <v>117.57</v>
      </c>
      <c r="I164" s="79" t="s">
        <v>66</v>
      </c>
      <c r="J164" s="76">
        <f t="shared" si="10"/>
        <v>117.57</v>
      </c>
      <c r="K164" s="77">
        <v>4.53</v>
      </c>
      <c r="L164" s="79" t="s">
        <v>66</v>
      </c>
      <c r="M164" s="76">
        <f t="shared" si="18"/>
        <v>4.53</v>
      </c>
      <c r="N164" s="77">
        <v>2.86</v>
      </c>
      <c r="O164" s="79" t="s">
        <v>66</v>
      </c>
      <c r="P164" s="74">
        <f t="shared" si="17"/>
        <v>2.86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0.27189999999999998</v>
      </c>
      <c r="F165" s="92">
        <v>1.6000000000000001E-4</v>
      </c>
      <c r="G165" s="88">
        <f t="shared" si="15"/>
        <v>0.27205999999999997</v>
      </c>
      <c r="H165" s="77">
        <v>130.85</v>
      </c>
      <c r="I165" s="79" t="s">
        <v>66</v>
      </c>
      <c r="J165" s="76">
        <f t="shared" si="10"/>
        <v>130.85</v>
      </c>
      <c r="K165" s="77">
        <v>4.9400000000000004</v>
      </c>
      <c r="L165" s="79" t="s">
        <v>66</v>
      </c>
      <c r="M165" s="76">
        <f t="shared" si="18"/>
        <v>4.9400000000000004</v>
      </c>
      <c r="N165" s="77">
        <v>3.15</v>
      </c>
      <c r="O165" s="79" t="s">
        <v>66</v>
      </c>
      <c r="P165" s="74">
        <f t="shared" si="17"/>
        <v>3.15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0.26</v>
      </c>
      <c r="F166" s="92">
        <v>1.516E-4</v>
      </c>
      <c r="G166" s="88">
        <f t="shared" si="15"/>
        <v>0.26015159999999998</v>
      </c>
      <c r="H166" s="77">
        <v>144.75</v>
      </c>
      <c r="I166" s="79" t="s">
        <v>66</v>
      </c>
      <c r="J166" s="76">
        <f t="shared" si="10"/>
        <v>144.75</v>
      </c>
      <c r="K166" s="77">
        <v>5.35</v>
      </c>
      <c r="L166" s="79" t="s">
        <v>66</v>
      </c>
      <c r="M166" s="76">
        <f t="shared" si="18"/>
        <v>5.35</v>
      </c>
      <c r="N166" s="77">
        <v>3.46</v>
      </c>
      <c r="O166" s="79" t="s">
        <v>66</v>
      </c>
      <c r="P166" s="74">
        <f t="shared" si="17"/>
        <v>3.46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0.2492</v>
      </c>
      <c r="F167" s="92">
        <v>1.4410000000000001E-4</v>
      </c>
      <c r="G167" s="88">
        <f t="shared" si="15"/>
        <v>0.24934410000000001</v>
      </c>
      <c r="H167" s="77">
        <v>159.27000000000001</v>
      </c>
      <c r="I167" s="79" t="s">
        <v>66</v>
      </c>
      <c r="J167" s="76">
        <f t="shared" si="10"/>
        <v>159.27000000000001</v>
      </c>
      <c r="K167" s="77">
        <v>5.77</v>
      </c>
      <c r="L167" s="79" t="s">
        <v>66</v>
      </c>
      <c r="M167" s="76">
        <f t="shared" si="18"/>
        <v>5.77</v>
      </c>
      <c r="N167" s="77">
        <v>3.77</v>
      </c>
      <c r="O167" s="79" t="s">
        <v>66</v>
      </c>
      <c r="P167" s="74">
        <f t="shared" si="17"/>
        <v>3.77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0.23039999999999999</v>
      </c>
      <c r="F168" s="92">
        <v>1.3129999999999999E-4</v>
      </c>
      <c r="G168" s="88">
        <f t="shared" si="15"/>
        <v>0.23053129999999999</v>
      </c>
      <c r="H168" s="77">
        <v>190.13</v>
      </c>
      <c r="I168" s="79" t="s">
        <v>66</v>
      </c>
      <c r="J168" s="76">
        <f t="shared" si="10"/>
        <v>190.13</v>
      </c>
      <c r="K168" s="77">
        <v>7.3</v>
      </c>
      <c r="L168" s="79" t="s">
        <v>66</v>
      </c>
      <c r="M168" s="76">
        <f t="shared" si="18"/>
        <v>7.3</v>
      </c>
      <c r="N168" s="77">
        <v>4.4400000000000004</v>
      </c>
      <c r="O168" s="79" t="s">
        <v>66</v>
      </c>
      <c r="P168" s="74">
        <f t="shared" ref="P168:P170" si="19">N168</f>
        <v>4.4400000000000004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0.2109</v>
      </c>
      <c r="F169" s="92">
        <v>1.182E-4</v>
      </c>
      <c r="G169" s="88">
        <f t="shared" si="15"/>
        <v>0.21101820000000002</v>
      </c>
      <c r="H169" s="77">
        <v>232.05</v>
      </c>
      <c r="I169" s="79" t="s">
        <v>66</v>
      </c>
      <c r="J169" s="76">
        <f t="shared" si="10"/>
        <v>232.05</v>
      </c>
      <c r="K169" s="77">
        <v>9.49</v>
      </c>
      <c r="L169" s="79" t="s">
        <v>66</v>
      </c>
      <c r="M169" s="76">
        <f t="shared" si="18"/>
        <v>9.49</v>
      </c>
      <c r="N169" s="77">
        <v>5.35</v>
      </c>
      <c r="O169" s="79" t="s">
        <v>66</v>
      </c>
      <c r="P169" s="74">
        <f t="shared" si="19"/>
        <v>5.35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0.1948</v>
      </c>
      <c r="F170" s="92">
        <v>1.076E-4</v>
      </c>
      <c r="G170" s="88">
        <f t="shared" si="15"/>
        <v>0.19490760000000001</v>
      </c>
      <c r="H170" s="77">
        <v>277.64999999999998</v>
      </c>
      <c r="I170" s="79" t="s">
        <v>66</v>
      </c>
      <c r="J170" s="76">
        <f t="shared" si="10"/>
        <v>277.64999999999998</v>
      </c>
      <c r="K170" s="77">
        <v>11.57</v>
      </c>
      <c r="L170" s="79" t="s">
        <v>66</v>
      </c>
      <c r="M170" s="76">
        <f t="shared" si="18"/>
        <v>11.57</v>
      </c>
      <c r="N170" s="77">
        <v>6.32</v>
      </c>
      <c r="O170" s="79" t="s">
        <v>66</v>
      </c>
      <c r="P170" s="74">
        <f t="shared" si="19"/>
        <v>6.32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0.1812</v>
      </c>
      <c r="F171" s="92">
        <v>9.8869999999999994E-5</v>
      </c>
      <c r="G171" s="88">
        <f t="shared" si="15"/>
        <v>0.18129887</v>
      </c>
      <c r="H171" s="77">
        <v>326.85000000000002</v>
      </c>
      <c r="I171" s="79" t="s">
        <v>66</v>
      </c>
      <c r="J171" s="76">
        <f t="shared" si="10"/>
        <v>326.85000000000002</v>
      </c>
      <c r="K171" s="77">
        <v>13.59</v>
      </c>
      <c r="L171" s="79" t="s">
        <v>66</v>
      </c>
      <c r="M171" s="76">
        <f t="shared" si="18"/>
        <v>13.59</v>
      </c>
      <c r="N171" s="77">
        <v>7.36</v>
      </c>
      <c r="O171" s="79" t="s">
        <v>66</v>
      </c>
      <c r="P171" s="74">
        <f t="shared" ref="P171:P174" si="20">N171</f>
        <v>7.36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0.16950000000000001</v>
      </c>
      <c r="F172" s="92">
        <v>9.1479999999999998E-5</v>
      </c>
      <c r="G172" s="88">
        <f t="shared" si="15"/>
        <v>0.16959148000000002</v>
      </c>
      <c r="H172" s="77">
        <v>379.58</v>
      </c>
      <c r="I172" s="79" t="s">
        <v>66</v>
      </c>
      <c r="J172" s="76">
        <f t="shared" ref="J172:J178" si="21">H172</f>
        <v>379.58</v>
      </c>
      <c r="K172" s="77">
        <v>15.6</v>
      </c>
      <c r="L172" s="79" t="s">
        <v>66</v>
      </c>
      <c r="M172" s="76">
        <f t="shared" si="18"/>
        <v>15.6</v>
      </c>
      <c r="N172" s="77">
        <v>8.48</v>
      </c>
      <c r="O172" s="79" t="s">
        <v>66</v>
      </c>
      <c r="P172" s="74">
        <f t="shared" si="20"/>
        <v>8.48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0.1595</v>
      </c>
      <c r="F173" s="92">
        <v>8.5160000000000005E-5</v>
      </c>
      <c r="G173" s="88">
        <f t="shared" si="15"/>
        <v>0.15958516</v>
      </c>
      <c r="H173" s="77">
        <v>435.79</v>
      </c>
      <c r="I173" s="79" t="s">
        <v>66</v>
      </c>
      <c r="J173" s="76">
        <f t="shared" si="21"/>
        <v>435.79</v>
      </c>
      <c r="K173" s="77">
        <v>17.62</v>
      </c>
      <c r="L173" s="79" t="s">
        <v>66</v>
      </c>
      <c r="M173" s="76">
        <f t="shared" si="18"/>
        <v>17.62</v>
      </c>
      <c r="N173" s="77">
        <v>9.66</v>
      </c>
      <c r="O173" s="79" t="s">
        <v>66</v>
      </c>
      <c r="P173" s="74">
        <f t="shared" si="20"/>
        <v>9.66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0.15060000000000001</v>
      </c>
      <c r="F174" s="92">
        <v>7.9699999999999999E-5</v>
      </c>
      <c r="G174" s="88">
        <f t="shared" si="15"/>
        <v>0.1506797</v>
      </c>
      <c r="H174" s="77">
        <v>495.42</v>
      </c>
      <c r="I174" s="79" t="s">
        <v>66</v>
      </c>
      <c r="J174" s="76">
        <f t="shared" si="21"/>
        <v>495.42</v>
      </c>
      <c r="K174" s="77">
        <v>19.649999999999999</v>
      </c>
      <c r="L174" s="79" t="s">
        <v>66</v>
      </c>
      <c r="M174" s="76">
        <f t="shared" si="18"/>
        <v>19.649999999999999</v>
      </c>
      <c r="N174" s="77">
        <v>10.9</v>
      </c>
      <c r="O174" s="79" t="s">
        <v>66</v>
      </c>
      <c r="P174" s="74">
        <f t="shared" si="20"/>
        <v>10.9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0.14280000000000001</v>
      </c>
      <c r="F175" s="92">
        <v>7.4930000000000003E-5</v>
      </c>
      <c r="G175" s="88">
        <f t="shared" si="15"/>
        <v>0.14287493000000001</v>
      </c>
      <c r="H175" s="77">
        <v>558.42999999999995</v>
      </c>
      <c r="I175" s="79" t="s">
        <v>66</v>
      </c>
      <c r="J175" s="76">
        <f t="shared" si="21"/>
        <v>558.42999999999995</v>
      </c>
      <c r="K175" s="77">
        <v>21.7</v>
      </c>
      <c r="L175" s="79" t="s">
        <v>66</v>
      </c>
      <c r="M175" s="76">
        <f t="shared" si="18"/>
        <v>21.7</v>
      </c>
      <c r="N175" s="77">
        <v>12.21</v>
      </c>
      <c r="O175" s="79" t="s">
        <v>66</v>
      </c>
      <c r="P175" s="76">
        <f t="shared" ref="P175:P203" si="22">N175</f>
        <v>12.21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0.13589999999999999</v>
      </c>
      <c r="F176" s="92">
        <v>7.0720000000000001E-5</v>
      </c>
      <c r="G176" s="88">
        <f t="shared" si="15"/>
        <v>0.13597071999999999</v>
      </c>
      <c r="H176" s="77">
        <v>624.78</v>
      </c>
      <c r="I176" s="79" t="s">
        <v>66</v>
      </c>
      <c r="J176" s="76">
        <f t="shared" si="21"/>
        <v>624.78</v>
      </c>
      <c r="K176" s="77">
        <v>23.77</v>
      </c>
      <c r="L176" s="79" t="s">
        <v>66</v>
      </c>
      <c r="M176" s="76">
        <f t="shared" si="18"/>
        <v>23.77</v>
      </c>
      <c r="N176" s="77">
        <v>13.59</v>
      </c>
      <c r="O176" s="79" t="s">
        <v>66</v>
      </c>
      <c r="P176" s="76">
        <f t="shared" si="22"/>
        <v>13.59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0.124</v>
      </c>
      <c r="F177" s="92">
        <v>6.3629999999999999E-5</v>
      </c>
      <c r="G177" s="88">
        <f t="shared" si="15"/>
        <v>0.12406362999999999</v>
      </c>
      <c r="H177" s="77">
        <v>767.23</v>
      </c>
      <c r="I177" s="79" t="s">
        <v>66</v>
      </c>
      <c r="J177" s="76">
        <f t="shared" si="21"/>
        <v>767.23</v>
      </c>
      <c r="K177" s="77">
        <v>31.4</v>
      </c>
      <c r="L177" s="79" t="s">
        <v>66</v>
      </c>
      <c r="M177" s="76">
        <f t="shared" si="18"/>
        <v>31.4</v>
      </c>
      <c r="N177" s="77">
        <v>16.53</v>
      </c>
      <c r="O177" s="79" t="s">
        <v>66</v>
      </c>
      <c r="P177" s="76">
        <f t="shared" si="22"/>
        <v>16.53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0.1142</v>
      </c>
      <c r="F178" s="92">
        <v>5.7880000000000001E-5</v>
      </c>
      <c r="G178" s="88">
        <f t="shared" si="15"/>
        <v>0.11425787999999999</v>
      </c>
      <c r="H178" s="77">
        <v>922.61</v>
      </c>
      <c r="I178" s="79" t="s">
        <v>66</v>
      </c>
      <c r="J178" s="76">
        <f t="shared" si="21"/>
        <v>922.61</v>
      </c>
      <c r="K178" s="77">
        <v>38.58</v>
      </c>
      <c r="L178" s="79" t="s">
        <v>66</v>
      </c>
      <c r="M178" s="76">
        <f t="shared" si="18"/>
        <v>38.58</v>
      </c>
      <c r="N178" s="77">
        <v>19.71</v>
      </c>
      <c r="O178" s="79" t="s">
        <v>66</v>
      </c>
      <c r="P178" s="76">
        <f t="shared" si="22"/>
        <v>19.71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0.106</v>
      </c>
      <c r="F179" s="92">
        <v>5.3130000000000001E-5</v>
      </c>
      <c r="G179" s="88">
        <f t="shared" si="15"/>
        <v>0.10605313</v>
      </c>
      <c r="H179" s="77">
        <v>1.0900000000000001</v>
      </c>
      <c r="I179" s="78" t="s">
        <v>12</v>
      </c>
      <c r="J179" s="76">
        <f t="shared" ref="J179:J186" si="23">H179*1000</f>
        <v>1090</v>
      </c>
      <c r="K179" s="77">
        <v>45.58</v>
      </c>
      <c r="L179" s="79" t="s">
        <v>66</v>
      </c>
      <c r="M179" s="76">
        <f t="shared" si="18"/>
        <v>45.58</v>
      </c>
      <c r="N179" s="77">
        <v>23.13</v>
      </c>
      <c r="O179" s="79" t="s">
        <v>66</v>
      </c>
      <c r="P179" s="76">
        <f t="shared" si="22"/>
        <v>23.13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9.8989999999999995E-2</v>
      </c>
      <c r="F180" s="92">
        <v>4.9129999999999999E-5</v>
      </c>
      <c r="G180" s="88">
        <f t="shared" si="15"/>
        <v>9.9039129999999989E-2</v>
      </c>
      <c r="H180" s="77">
        <v>1.27</v>
      </c>
      <c r="I180" s="79" t="s">
        <v>12</v>
      </c>
      <c r="J180" s="76">
        <f t="shared" si="23"/>
        <v>1270</v>
      </c>
      <c r="K180" s="77">
        <v>52.53</v>
      </c>
      <c r="L180" s="79" t="s">
        <v>66</v>
      </c>
      <c r="M180" s="76">
        <f t="shared" si="18"/>
        <v>52.53</v>
      </c>
      <c r="N180" s="77">
        <v>26.78</v>
      </c>
      <c r="O180" s="79" t="s">
        <v>66</v>
      </c>
      <c r="P180" s="76">
        <f t="shared" si="22"/>
        <v>26.78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9.2950000000000005E-2</v>
      </c>
      <c r="F181" s="92">
        <v>4.5710000000000001E-5</v>
      </c>
      <c r="G181" s="88">
        <f t="shared" si="15"/>
        <v>9.2995710000000009E-2</v>
      </c>
      <c r="H181" s="77">
        <v>1.46</v>
      </c>
      <c r="I181" s="79" t="s">
        <v>12</v>
      </c>
      <c r="J181" s="76">
        <f t="shared" si="23"/>
        <v>1460</v>
      </c>
      <c r="K181" s="77">
        <v>59.49</v>
      </c>
      <c r="L181" s="79" t="s">
        <v>66</v>
      </c>
      <c r="M181" s="76">
        <f t="shared" si="18"/>
        <v>59.49</v>
      </c>
      <c r="N181" s="77">
        <v>30.67</v>
      </c>
      <c r="O181" s="79" t="s">
        <v>66</v>
      </c>
      <c r="P181" s="76">
        <f t="shared" si="22"/>
        <v>30.67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8.7679999999999994E-2</v>
      </c>
      <c r="F182" s="92">
        <v>4.2750000000000002E-5</v>
      </c>
      <c r="G182" s="88">
        <f t="shared" si="15"/>
        <v>8.7722749999999988E-2</v>
      </c>
      <c r="H182" s="77">
        <v>1.67</v>
      </c>
      <c r="I182" s="79" t="s">
        <v>12</v>
      </c>
      <c r="J182" s="76">
        <f t="shared" si="23"/>
        <v>1670</v>
      </c>
      <c r="K182" s="77">
        <v>66.5</v>
      </c>
      <c r="L182" s="79" t="s">
        <v>66</v>
      </c>
      <c r="M182" s="76">
        <f t="shared" si="18"/>
        <v>66.5</v>
      </c>
      <c r="N182" s="77">
        <v>34.78</v>
      </c>
      <c r="O182" s="79" t="s">
        <v>66</v>
      </c>
      <c r="P182" s="76">
        <f t="shared" si="22"/>
        <v>34.78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7.8909999999999994E-2</v>
      </c>
      <c r="F183" s="92">
        <v>3.79E-5</v>
      </c>
      <c r="G183" s="88">
        <f t="shared" si="15"/>
        <v>7.8947899999999988E-2</v>
      </c>
      <c r="H183" s="77">
        <v>2.11</v>
      </c>
      <c r="I183" s="79" t="s">
        <v>12</v>
      </c>
      <c r="J183" s="76">
        <f t="shared" si="23"/>
        <v>2110</v>
      </c>
      <c r="K183" s="77">
        <v>92.13</v>
      </c>
      <c r="L183" s="79" t="s">
        <v>66</v>
      </c>
      <c r="M183" s="76">
        <f t="shared" si="18"/>
        <v>92.13</v>
      </c>
      <c r="N183" s="77">
        <v>43.65</v>
      </c>
      <c r="O183" s="79" t="s">
        <v>66</v>
      </c>
      <c r="P183" s="76">
        <f t="shared" si="22"/>
        <v>43.65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7.1900000000000006E-2</v>
      </c>
      <c r="F184" s="92">
        <v>3.4069999999999997E-5</v>
      </c>
      <c r="G184" s="88">
        <f t="shared" si="15"/>
        <v>7.1934070000000003E-2</v>
      </c>
      <c r="H184" s="77">
        <v>2.6</v>
      </c>
      <c r="I184" s="79" t="s">
        <v>12</v>
      </c>
      <c r="J184" s="76">
        <f t="shared" si="23"/>
        <v>2600</v>
      </c>
      <c r="K184" s="77">
        <v>116.01</v>
      </c>
      <c r="L184" s="79" t="s">
        <v>66</v>
      </c>
      <c r="M184" s="76">
        <f t="shared" si="18"/>
        <v>116.01</v>
      </c>
      <c r="N184" s="77">
        <v>53.38</v>
      </c>
      <c r="O184" s="79" t="s">
        <v>66</v>
      </c>
      <c r="P184" s="76">
        <f t="shared" si="22"/>
        <v>53.38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6.615E-2</v>
      </c>
      <c r="F185" s="92">
        <v>3.0970000000000003E-5</v>
      </c>
      <c r="G185" s="88">
        <f t="shared" si="15"/>
        <v>6.6180970000000006E-2</v>
      </c>
      <c r="H185" s="77">
        <v>3.14</v>
      </c>
      <c r="I185" s="79" t="s">
        <v>12</v>
      </c>
      <c r="J185" s="76">
        <f t="shared" si="23"/>
        <v>3140</v>
      </c>
      <c r="K185" s="77">
        <v>139.30000000000001</v>
      </c>
      <c r="L185" s="79" t="s">
        <v>66</v>
      </c>
      <c r="M185" s="76">
        <f t="shared" si="18"/>
        <v>139.30000000000001</v>
      </c>
      <c r="N185" s="77">
        <v>63.95</v>
      </c>
      <c r="O185" s="79" t="s">
        <v>66</v>
      </c>
      <c r="P185" s="76">
        <f t="shared" si="22"/>
        <v>63.95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6.1350000000000002E-2</v>
      </c>
      <c r="F186" s="92">
        <v>2.8410000000000001E-5</v>
      </c>
      <c r="G186" s="88">
        <f t="shared" si="15"/>
        <v>6.1378410000000001E-2</v>
      </c>
      <c r="H186" s="77">
        <v>3.72</v>
      </c>
      <c r="I186" s="79" t="s">
        <v>12</v>
      </c>
      <c r="J186" s="76">
        <f t="shared" si="23"/>
        <v>3720</v>
      </c>
      <c r="K186" s="77">
        <v>162.44999999999999</v>
      </c>
      <c r="L186" s="79" t="s">
        <v>66</v>
      </c>
      <c r="M186" s="76">
        <f t="shared" si="18"/>
        <v>162.44999999999999</v>
      </c>
      <c r="N186" s="77">
        <v>75.31</v>
      </c>
      <c r="O186" s="79" t="s">
        <v>66</v>
      </c>
      <c r="P186" s="76">
        <f t="shared" si="22"/>
        <v>75.31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5.7270000000000001E-2</v>
      </c>
      <c r="F187" s="92">
        <v>2.6250000000000001E-5</v>
      </c>
      <c r="G187" s="88">
        <f t="shared" si="15"/>
        <v>5.729625E-2</v>
      </c>
      <c r="H187" s="77">
        <v>4.34</v>
      </c>
      <c r="I187" s="79" t="s">
        <v>12</v>
      </c>
      <c r="J187" s="76">
        <f t="shared" ref="J187:J191" si="24">H187*1000</f>
        <v>4340</v>
      </c>
      <c r="K187" s="77">
        <v>185.69</v>
      </c>
      <c r="L187" s="79" t="s">
        <v>66</v>
      </c>
      <c r="M187" s="76">
        <f t="shared" si="18"/>
        <v>185.69</v>
      </c>
      <c r="N187" s="77">
        <v>87.47</v>
      </c>
      <c r="O187" s="79" t="s">
        <v>66</v>
      </c>
      <c r="P187" s="76">
        <f t="shared" si="22"/>
        <v>87.47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5.3760000000000002E-2</v>
      </c>
      <c r="F188" s="92">
        <v>2.442E-5</v>
      </c>
      <c r="G188" s="88">
        <f t="shared" si="15"/>
        <v>5.3784419999999999E-2</v>
      </c>
      <c r="H188" s="77">
        <v>5.01</v>
      </c>
      <c r="I188" s="79" t="s">
        <v>12</v>
      </c>
      <c r="J188" s="76">
        <f t="shared" si="24"/>
        <v>5010</v>
      </c>
      <c r="K188" s="77">
        <v>209.13</v>
      </c>
      <c r="L188" s="79" t="s">
        <v>66</v>
      </c>
      <c r="M188" s="76">
        <f t="shared" si="18"/>
        <v>209.13</v>
      </c>
      <c r="N188" s="77">
        <v>100.4</v>
      </c>
      <c r="O188" s="79" t="s">
        <v>66</v>
      </c>
      <c r="P188" s="76">
        <f t="shared" si="22"/>
        <v>100.4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5.0709999999999998E-2</v>
      </c>
      <c r="F189" s="92">
        <v>2.283E-5</v>
      </c>
      <c r="G189" s="88">
        <f t="shared" si="15"/>
        <v>5.073283E-2</v>
      </c>
      <c r="H189" s="77">
        <v>5.72</v>
      </c>
      <c r="I189" s="79" t="s">
        <v>12</v>
      </c>
      <c r="J189" s="76">
        <f t="shared" si="24"/>
        <v>5720</v>
      </c>
      <c r="K189" s="77">
        <v>232.84</v>
      </c>
      <c r="L189" s="79" t="s">
        <v>66</v>
      </c>
      <c r="M189" s="76">
        <f t="shared" si="18"/>
        <v>232.84</v>
      </c>
      <c r="N189" s="77">
        <v>114.07</v>
      </c>
      <c r="O189" s="79" t="s">
        <v>66</v>
      </c>
      <c r="P189" s="76">
        <f t="shared" si="22"/>
        <v>114.07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4.8030000000000003E-2</v>
      </c>
      <c r="F190" s="92">
        <v>2.1440000000000001E-5</v>
      </c>
      <c r="G190" s="88">
        <f t="shared" si="15"/>
        <v>4.8051440000000001E-2</v>
      </c>
      <c r="H190" s="77">
        <v>6.47</v>
      </c>
      <c r="I190" s="79" t="s">
        <v>12</v>
      </c>
      <c r="J190" s="76">
        <f t="shared" si="24"/>
        <v>6470</v>
      </c>
      <c r="K190" s="77">
        <v>256.85000000000002</v>
      </c>
      <c r="L190" s="79" t="s">
        <v>66</v>
      </c>
      <c r="M190" s="76">
        <f t="shared" si="18"/>
        <v>256.85000000000002</v>
      </c>
      <c r="N190" s="77">
        <v>128.47999999999999</v>
      </c>
      <c r="O190" s="79" t="s">
        <v>66</v>
      </c>
      <c r="P190" s="76">
        <f t="shared" si="22"/>
        <v>128.47999999999999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4.5650000000000003E-2</v>
      </c>
      <c r="F191" s="92">
        <v>2.022E-5</v>
      </c>
      <c r="G191" s="88">
        <f t="shared" si="15"/>
        <v>4.5670220000000004E-2</v>
      </c>
      <c r="H191" s="77">
        <v>7.26</v>
      </c>
      <c r="I191" s="79" t="s">
        <v>12</v>
      </c>
      <c r="J191" s="76">
        <f t="shared" si="24"/>
        <v>7260</v>
      </c>
      <c r="K191" s="77">
        <v>281.19</v>
      </c>
      <c r="L191" s="79" t="s">
        <v>66</v>
      </c>
      <c r="M191" s="76">
        <f t="shared" si="18"/>
        <v>281.19</v>
      </c>
      <c r="N191" s="77">
        <v>143.61000000000001</v>
      </c>
      <c r="O191" s="79" t="s">
        <v>66</v>
      </c>
      <c r="P191" s="76">
        <f t="shared" si="22"/>
        <v>143.61000000000001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4.3529999999999999E-2</v>
      </c>
      <c r="F192" s="92">
        <v>1.9130000000000001E-5</v>
      </c>
      <c r="G192" s="88">
        <f t="shared" si="15"/>
        <v>4.3549129999999998E-2</v>
      </c>
      <c r="H192" s="77">
        <v>8.09</v>
      </c>
      <c r="I192" s="79" t="s">
        <v>12</v>
      </c>
      <c r="J192" s="80">
        <f t="shared" ref="J192:J223" si="25">H192*1000</f>
        <v>8090</v>
      </c>
      <c r="K192" s="77">
        <v>305.86</v>
      </c>
      <c r="L192" s="79" t="s">
        <v>66</v>
      </c>
      <c r="M192" s="76">
        <f t="shared" si="18"/>
        <v>305.86</v>
      </c>
      <c r="N192" s="77">
        <v>159.44</v>
      </c>
      <c r="O192" s="79" t="s">
        <v>66</v>
      </c>
      <c r="P192" s="76">
        <f t="shared" si="22"/>
        <v>159.44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4.163E-2</v>
      </c>
      <c r="F193" s="92">
        <v>1.8159999999999999E-5</v>
      </c>
      <c r="G193" s="88">
        <f t="shared" si="15"/>
        <v>4.1648160000000004E-2</v>
      </c>
      <c r="H193" s="77">
        <v>8.9600000000000009</v>
      </c>
      <c r="I193" s="79" t="s">
        <v>12</v>
      </c>
      <c r="J193" s="80">
        <f t="shared" si="25"/>
        <v>8960</v>
      </c>
      <c r="K193" s="77">
        <v>330.87</v>
      </c>
      <c r="L193" s="79" t="s">
        <v>66</v>
      </c>
      <c r="M193" s="76">
        <f t="shared" si="18"/>
        <v>330.87</v>
      </c>
      <c r="N193" s="77">
        <v>175.96</v>
      </c>
      <c r="O193" s="79" t="s">
        <v>66</v>
      </c>
      <c r="P193" s="76">
        <f t="shared" si="22"/>
        <v>175.96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3.8339999999999999E-2</v>
      </c>
      <c r="F194" s="92">
        <v>1.6500000000000001E-5</v>
      </c>
      <c r="G194" s="88">
        <f t="shared" si="15"/>
        <v>3.8356500000000002E-2</v>
      </c>
      <c r="H194" s="77">
        <v>10.81</v>
      </c>
      <c r="I194" s="79" t="s">
        <v>12</v>
      </c>
      <c r="J194" s="80">
        <f t="shared" si="25"/>
        <v>10810</v>
      </c>
      <c r="K194" s="77">
        <v>424.29</v>
      </c>
      <c r="L194" s="79" t="s">
        <v>66</v>
      </c>
      <c r="M194" s="76">
        <f t="shared" si="18"/>
        <v>424.29</v>
      </c>
      <c r="N194" s="77">
        <v>211.05</v>
      </c>
      <c r="O194" s="79" t="s">
        <v>66</v>
      </c>
      <c r="P194" s="76">
        <f t="shared" si="22"/>
        <v>211.05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3.5000000000000003E-2</v>
      </c>
      <c r="F195" s="92">
        <v>1.482E-5</v>
      </c>
      <c r="G195" s="88">
        <f t="shared" si="15"/>
        <v>3.5014820000000002E-2</v>
      </c>
      <c r="H195" s="77">
        <v>13.33</v>
      </c>
      <c r="I195" s="79" t="s">
        <v>12</v>
      </c>
      <c r="J195" s="80">
        <f t="shared" si="25"/>
        <v>13330</v>
      </c>
      <c r="K195" s="77">
        <v>557.39</v>
      </c>
      <c r="L195" s="79" t="s">
        <v>66</v>
      </c>
      <c r="M195" s="76">
        <f t="shared" si="18"/>
        <v>557.39</v>
      </c>
      <c r="N195" s="77">
        <v>258.57</v>
      </c>
      <c r="O195" s="79" t="s">
        <v>66</v>
      </c>
      <c r="P195" s="76">
        <f t="shared" si="22"/>
        <v>258.57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3.227E-2</v>
      </c>
      <c r="F196" s="92">
        <v>1.346E-5</v>
      </c>
      <c r="G196" s="88">
        <f t="shared" si="15"/>
        <v>3.228346E-2</v>
      </c>
      <c r="H196" s="77">
        <v>16.079999999999998</v>
      </c>
      <c r="I196" s="79" t="s">
        <v>12</v>
      </c>
      <c r="J196" s="80">
        <f t="shared" si="25"/>
        <v>16079.999999999998</v>
      </c>
      <c r="K196" s="77">
        <v>682.85</v>
      </c>
      <c r="L196" s="79" t="s">
        <v>66</v>
      </c>
      <c r="M196" s="76">
        <f t="shared" si="18"/>
        <v>682.85</v>
      </c>
      <c r="N196" s="77">
        <v>310.01</v>
      </c>
      <c r="O196" s="79" t="s">
        <v>66</v>
      </c>
      <c r="P196" s="76">
        <f t="shared" si="22"/>
        <v>310.01</v>
      </c>
    </row>
    <row r="197" spans="2:16">
      <c r="B197" s="89">
        <v>275</v>
      </c>
      <c r="C197" s="90" t="s">
        <v>65</v>
      </c>
      <c r="D197" s="74">
        <f t="shared" ref="D197:D210" si="26">B197/$C$5</f>
        <v>68.75</v>
      </c>
      <c r="E197" s="91">
        <v>0.03</v>
      </c>
      <c r="F197" s="92">
        <v>1.234E-5</v>
      </c>
      <c r="G197" s="88">
        <f t="shared" si="15"/>
        <v>3.0012339999999998E-2</v>
      </c>
      <c r="H197" s="77">
        <v>19.05</v>
      </c>
      <c r="I197" s="79" t="s">
        <v>12</v>
      </c>
      <c r="J197" s="80">
        <f t="shared" si="25"/>
        <v>19050</v>
      </c>
      <c r="K197" s="77">
        <v>805.1</v>
      </c>
      <c r="L197" s="79" t="s">
        <v>66</v>
      </c>
      <c r="M197" s="76">
        <f t="shared" si="18"/>
        <v>805.1</v>
      </c>
      <c r="N197" s="77">
        <v>365.2</v>
      </c>
      <c r="O197" s="79" t="s">
        <v>66</v>
      </c>
      <c r="P197" s="76">
        <f t="shared" si="22"/>
        <v>365.2</v>
      </c>
    </row>
    <row r="198" spans="2:16">
      <c r="B198" s="89">
        <v>300</v>
      </c>
      <c r="C198" s="90" t="s">
        <v>65</v>
      </c>
      <c r="D198" s="74">
        <f t="shared" si="26"/>
        <v>75</v>
      </c>
      <c r="E198" s="91">
        <v>2.8080000000000001E-2</v>
      </c>
      <c r="F198" s="92">
        <v>1.1399999999999999E-5</v>
      </c>
      <c r="G198" s="88">
        <f t="shared" si="15"/>
        <v>2.8091400000000002E-2</v>
      </c>
      <c r="H198" s="77">
        <v>22.24</v>
      </c>
      <c r="I198" s="79" t="s">
        <v>12</v>
      </c>
      <c r="J198" s="80">
        <f t="shared" si="25"/>
        <v>22240</v>
      </c>
      <c r="K198" s="77">
        <v>926.09</v>
      </c>
      <c r="L198" s="79" t="s">
        <v>66</v>
      </c>
      <c r="M198" s="76">
        <f t="shared" si="18"/>
        <v>926.09</v>
      </c>
      <c r="N198" s="77">
        <v>424</v>
      </c>
      <c r="O198" s="79" t="s">
        <v>66</v>
      </c>
      <c r="P198" s="76">
        <f t="shared" si="22"/>
        <v>424</v>
      </c>
    </row>
    <row r="199" spans="2:16">
      <c r="B199" s="89">
        <v>325</v>
      </c>
      <c r="C199" s="90" t="s">
        <v>65</v>
      </c>
      <c r="D199" s="74">
        <f t="shared" si="26"/>
        <v>81.25</v>
      </c>
      <c r="E199" s="91">
        <v>2.6440000000000002E-2</v>
      </c>
      <c r="F199" s="92">
        <v>1.059E-5</v>
      </c>
      <c r="G199" s="88">
        <f t="shared" si="15"/>
        <v>2.6450590000000003E-2</v>
      </c>
      <c r="H199" s="77">
        <v>25.63</v>
      </c>
      <c r="I199" s="79" t="s">
        <v>12</v>
      </c>
      <c r="J199" s="80">
        <f t="shared" si="25"/>
        <v>25630</v>
      </c>
      <c r="K199" s="77">
        <v>1.05</v>
      </c>
      <c r="L199" s="78" t="s">
        <v>12</v>
      </c>
      <c r="M199" s="76">
        <f t="shared" ref="M199:M208" si="27">K199*1000</f>
        <v>1050</v>
      </c>
      <c r="N199" s="77">
        <v>486.26</v>
      </c>
      <c r="O199" s="79" t="s">
        <v>66</v>
      </c>
      <c r="P199" s="76">
        <f t="shared" si="22"/>
        <v>486.26</v>
      </c>
    </row>
    <row r="200" spans="2:16">
      <c r="B200" s="89">
        <v>350</v>
      </c>
      <c r="C200" s="90" t="s">
        <v>65</v>
      </c>
      <c r="D200" s="74">
        <f t="shared" si="26"/>
        <v>87.5</v>
      </c>
      <c r="E200" s="91">
        <v>2.5020000000000001E-2</v>
      </c>
      <c r="F200" s="92">
        <v>9.8959999999999998E-6</v>
      </c>
      <c r="G200" s="88">
        <f t="shared" si="15"/>
        <v>2.5029895999999999E-2</v>
      </c>
      <c r="H200" s="77">
        <v>29.23</v>
      </c>
      <c r="I200" s="79" t="s">
        <v>12</v>
      </c>
      <c r="J200" s="80">
        <f t="shared" si="25"/>
        <v>29230</v>
      </c>
      <c r="K200" s="77">
        <v>1.17</v>
      </c>
      <c r="L200" s="79" t="s">
        <v>12</v>
      </c>
      <c r="M200" s="76">
        <f t="shared" si="27"/>
        <v>1170</v>
      </c>
      <c r="N200" s="77">
        <v>551.87</v>
      </c>
      <c r="O200" s="79" t="s">
        <v>66</v>
      </c>
      <c r="P200" s="76">
        <f t="shared" si="22"/>
        <v>551.87</v>
      </c>
    </row>
    <row r="201" spans="2:16">
      <c r="B201" s="89">
        <v>375</v>
      </c>
      <c r="C201" s="90" t="s">
        <v>65</v>
      </c>
      <c r="D201" s="74">
        <f t="shared" si="26"/>
        <v>93.75</v>
      </c>
      <c r="E201" s="91">
        <v>2.3769999999999999E-2</v>
      </c>
      <c r="F201" s="92">
        <v>9.2900000000000008E-6</v>
      </c>
      <c r="G201" s="88">
        <f t="shared" si="15"/>
        <v>2.3779289999999998E-2</v>
      </c>
      <c r="H201" s="77">
        <v>33.020000000000003</v>
      </c>
      <c r="I201" s="79" t="s">
        <v>12</v>
      </c>
      <c r="J201" s="80">
        <f t="shared" si="25"/>
        <v>33020</v>
      </c>
      <c r="K201" s="77">
        <v>1.29</v>
      </c>
      <c r="L201" s="79" t="s">
        <v>12</v>
      </c>
      <c r="M201" s="76">
        <f t="shared" si="27"/>
        <v>1290</v>
      </c>
      <c r="N201" s="77">
        <v>620.69000000000005</v>
      </c>
      <c r="O201" s="79" t="s">
        <v>66</v>
      </c>
      <c r="P201" s="76">
        <f t="shared" si="22"/>
        <v>620.69000000000005</v>
      </c>
    </row>
    <row r="202" spans="2:16">
      <c r="B202" s="89">
        <v>400</v>
      </c>
      <c r="C202" s="90" t="s">
        <v>65</v>
      </c>
      <c r="D202" s="74">
        <f t="shared" si="26"/>
        <v>100</v>
      </c>
      <c r="E202" s="91">
        <v>2.2669999999999999E-2</v>
      </c>
      <c r="F202" s="92">
        <v>8.7569999999999993E-6</v>
      </c>
      <c r="G202" s="88">
        <f t="shared" si="15"/>
        <v>2.2678757000000001E-2</v>
      </c>
      <c r="H202" s="77">
        <v>37</v>
      </c>
      <c r="I202" s="79" t="s">
        <v>12</v>
      </c>
      <c r="J202" s="80">
        <f t="shared" si="25"/>
        <v>37000</v>
      </c>
      <c r="K202" s="77">
        <v>1.41</v>
      </c>
      <c r="L202" s="79" t="s">
        <v>12</v>
      </c>
      <c r="M202" s="76">
        <f t="shared" si="27"/>
        <v>1410</v>
      </c>
      <c r="N202" s="77">
        <v>692.61</v>
      </c>
      <c r="O202" s="79" t="s">
        <v>66</v>
      </c>
      <c r="P202" s="76">
        <f t="shared" si="22"/>
        <v>692.61</v>
      </c>
    </row>
    <row r="203" spans="2:16">
      <c r="B203" s="89">
        <v>450</v>
      </c>
      <c r="C203" s="90" t="s">
        <v>65</v>
      </c>
      <c r="D203" s="74">
        <f t="shared" si="26"/>
        <v>112.5</v>
      </c>
      <c r="E203" s="91">
        <v>2.0809999999999999E-2</v>
      </c>
      <c r="F203" s="92">
        <v>7.8599999999999993E-6</v>
      </c>
      <c r="G203" s="88">
        <f t="shared" si="15"/>
        <v>2.0817859999999997E-2</v>
      </c>
      <c r="H203" s="77">
        <v>45.52</v>
      </c>
      <c r="I203" s="79" t="s">
        <v>12</v>
      </c>
      <c r="J203" s="80">
        <f t="shared" si="25"/>
        <v>45520</v>
      </c>
      <c r="K203" s="77">
        <v>1.86</v>
      </c>
      <c r="L203" s="79" t="s">
        <v>12</v>
      </c>
      <c r="M203" s="76">
        <f t="shared" si="27"/>
        <v>1860</v>
      </c>
      <c r="N203" s="77">
        <v>845.39</v>
      </c>
      <c r="O203" s="79" t="s">
        <v>66</v>
      </c>
      <c r="P203" s="80">
        <f t="shared" si="22"/>
        <v>845.39</v>
      </c>
    </row>
    <row r="204" spans="2:16">
      <c r="B204" s="89">
        <v>500</v>
      </c>
      <c r="C204" s="90" t="s">
        <v>65</v>
      </c>
      <c r="D204" s="74">
        <f t="shared" si="26"/>
        <v>125</v>
      </c>
      <c r="E204" s="91">
        <v>1.9310000000000001E-2</v>
      </c>
      <c r="F204" s="92">
        <v>7.1359999999999999E-6</v>
      </c>
      <c r="G204" s="88">
        <f t="shared" si="15"/>
        <v>1.9317136000000002E-2</v>
      </c>
      <c r="H204" s="77">
        <v>54.74</v>
      </c>
      <c r="I204" s="79" t="s">
        <v>12</v>
      </c>
      <c r="J204" s="80">
        <f t="shared" si="25"/>
        <v>54740</v>
      </c>
      <c r="K204" s="77">
        <v>2.2799999999999998</v>
      </c>
      <c r="L204" s="79" t="s">
        <v>12</v>
      </c>
      <c r="M204" s="76">
        <f t="shared" si="27"/>
        <v>2280</v>
      </c>
      <c r="N204" s="77">
        <v>1.01</v>
      </c>
      <c r="O204" s="78" t="s">
        <v>12</v>
      </c>
      <c r="P204" s="80">
        <f t="shared" ref="P204:P217" si="28">N204*1000</f>
        <v>1010</v>
      </c>
    </row>
    <row r="205" spans="2:16">
      <c r="B205" s="89">
        <v>550</v>
      </c>
      <c r="C205" s="90" t="s">
        <v>65</v>
      </c>
      <c r="D205" s="74">
        <f t="shared" si="26"/>
        <v>137.5</v>
      </c>
      <c r="E205" s="91">
        <v>1.806E-2</v>
      </c>
      <c r="F205" s="92">
        <v>6.5379999999999999E-6</v>
      </c>
      <c r="G205" s="88">
        <f t="shared" si="15"/>
        <v>1.8066538E-2</v>
      </c>
      <c r="H205" s="77">
        <v>64.650000000000006</v>
      </c>
      <c r="I205" s="79" t="s">
        <v>12</v>
      </c>
      <c r="J205" s="80">
        <f t="shared" si="25"/>
        <v>64650.000000000007</v>
      </c>
      <c r="K205" s="77">
        <v>2.69</v>
      </c>
      <c r="L205" s="79" t="s">
        <v>12</v>
      </c>
      <c r="M205" s="76">
        <f t="shared" si="27"/>
        <v>2690</v>
      </c>
      <c r="N205" s="77">
        <v>1.18</v>
      </c>
      <c r="O205" s="79" t="s">
        <v>12</v>
      </c>
      <c r="P205" s="80">
        <f t="shared" si="28"/>
        <v>1180</v>
      </c>
    </row>
    <row r="206" spans="2:16">
      <c r="B206" s="89">
        <v>600</v>
      </c>
      <c r="C206" s="90" t="s">
        <v>65</v>
      </c>
      <c r="D206" s="74">
        <f t="shared" si="26"/>
        <v>150</v>
      </c>
      <c r="E206" s="91">
        <v>1.7010000000000001E-2</v>
      </c>
      <c r="F206" s="92">
        <v>6.0349999999999998E-6</v>
      </c>
      <c r="G206" s="88">
        <f t="shared" si="15"/>
        <v>1.7016035000000002E-2</v>
      </c>
      <c r="H206" s="77">
        <v>75.2</v>
      </c>
      <c r="I206" s="79" t="s">
        <v>12</v>
      </c>
      <c r="J206" s="80">
        <f t="shared" si="25"/>
        <v>75200</v>
      </c>
      <c r="K206" s="77">
        <v>3.08</v>
      </c>
      <c r="L206" s="79" t="s">
        <v>12</v>
      </c>
      <c r="M206" s="76">
        <f t="shared" si="27"/>
        <v>3080</v>
      </c>
      <c r="N206" s="77">
        <v>1.37</v>
      </c>
      <c r="O206" s="79" t="s">
        <v>12</v>
      </c>
      <c r="P206" s="80">
        <f t="shared" si="28"/>
        <v>1370</v>
      </c>
    </row>
    <row r="207" spans="2:16">
      <c r="B207" s="89">
        <v>650</v>
      </c>
      <c r="C207" s="90" t="s">
        <v>65</v>
      </c>
      <c r="D207" s="74">
        <f t="shared" si="26"/>
        <v>162.5</v>
      </c>
      <c r="E207" s="91">
        <v>1.6119999999999999E-2</v>
      </c>
      <c r="F207" s="92">
        <v>5.6069999999999998E-6</v>
      </c>
      <c r="G207" s="88">
        <f t="shared" si="15"/>
        <v>1.6125607E-2</v>
      </c>
      <c r="H207" s="77">
        <v>86.36</v>
      </c>
      <c r="I207" s="79" t="s">
        <v>12</v>
      </c>
      <c r="J207" s="80">
        <f t="shared" si="25"/>
        <v>86360</v>
      </c>
      <c r="K207" s="77">
        <v>3.48</v>
      </c>
      <c r="L207" s="79" t="s">
        <v>12</v>
      </c>
      <c r="M207" s="76">
        <f t="shared" si="27"/>
        <v>3480</v>
      </c>
      <c r="N207" s="77">
        <v>1.56</v>
      </c>
      <c r="O207" s="79" t="s">
        <v>12</v>
      </c>
      <c r="P207" s="80">
        <f t="shared" si="28"/>
        <v>1560</v>
      </c>
    </row>
    <row r="208" spans="2:16">
      <c r="B208" s="89">
        <v>700</v>
      </c>
      <c r="C208" s="90" t="s">
        <v>65</v>
      </c>
      <c r="D208" s="74">
        <f t="shared" si="26"/>
        <v>175</v>
      </c>
      <c r="E208" s="91">
        <v>1.5339999999999999E-2</v>
      </c>
      <c r="F208" s="92">
        <v>5.237E-6</v>
      </c>
      <c r="G208" s="88">
        <f t="shared" si="15"/>
        <v>1.5345236999999999E-2</v>
      </c>
      <c r="H208" s="77">
        <v>98.12</v>
      </c>
      <c r="I208" s="79" t="s">
        <v>12</v>
      </c>
      <c r="J208" s="80">
        <f t="shared" si="25"/>
        <v>98120</v>
      </c>
      <c r="K208" s="77">
        <v>3.86</v>
      </c>
      <c r="L208" s="79" t="s">
        <v>12</v>
      </c>
      <c r="M208" s="76">
        <f t="shared" si="27"/>
        <v>3860</v>
      </c>
      <c r="N208" s="77">
        <v>1.76</v>
      </c>
      <c r="O208" s="79" t="s">
        <v>12</v>
      </c>
      <c r="P208" s="80">
        <f t="shared" si="28"/>
        <v>1760</v>
      </c>
    </row>
    <row r="209" spans="2:16">
      <c r="B209" s="89">
        <v>800</v>
      </c>
      <c r="C209" s="90" t="s">
        <v>65</v>
      </c>
      <c r="D209" s="74">
        <f t="shared" si="26"/>
        <v>200</v>
      </c>
      <c r="E209" s="91">
        <v>1.4080000000000001E-2</v>
      </c>
      <c r="F209" s="92">
        <v>4.6310000000000002E-6</v>
      </c>
      <c r="G209" s="88">
        <f t="shared" si="15"/>
        <v>1.4084631E-2</v>
      </c>
      <c r="H209" s="77">
        <v>123.3</v>
      </c>
      <c r="I209" s="79" t="s">
        <v>12</v>
      </c>
      <c r="J209" s="187">
        <f t="shared" si="25"/>
        <v>123300</v>
      </c>
      <c r="K209" s="77">
        <v>5.27</v>
      </c>
      <c r="L209" s="79" t="s">
        <v>12</v>
      </c>
      <c r="M209" s="76">
        <f t="shared" ref="M209:M216" si="29">K209*1000</f>
        <v>5270</v>
      </c>
      <c r="N209" s="77">
        <v>2.19</v>
      </c>
      <c r="O209" s="79" t="s">
        <v>12</v>
      </c>
      <c r="P209" s="80">
        <f t="shared" si="28"/>
        <v>2190</v>
      </c>
    </row>
    <row r="210" spans="2:16">
      <c r="B210" s="89">
        <v>900</v>
      </c>
      <c r="C210" s="90" t="s">
        <v>65</v>
      </c>
      <c r="D210" s="74">
        <f t="shared" si="26"/>
        <v>225</v>
      </c>
      <c r="E210" s="91">
        <v>1.308E-2</v>
      </c>
      <c r="F210" s="92">
        <v>4.155E-6</v>
      </c>
      <c r="G210" s="88">
        <f t="shared" si="15"/>
        <v>1.3084155E-2</v>
      </c>
      <c r="H210" s="77">
        <v>150.56</v>
      </c>
      <c r="I210" s="79" t="s">
        <v>12</v>
      </c>
      <c r="J210" s="187">
        <f t="shared" si="25"/>
        <v>150560</v>
      </c>
      <c r="K210" s="77">
        <v>6.55</v>
      </c>
      <c r="L210" s="79" t="s">
        <v>12</v>
      </c>
      <c r="M210" s="76">
        <f t="shared" si="29"/>
        <v>6550</v>
      </c>
      <c r="N210" s="77">
        <v>2.65</v>
      </c>
      <c r="O210" s="79" t="s">
        <v>12</v>
      </c>
      <c r="P210" s="80">
        <f t="shared" si="28"/>
        <v>2650</v>
      </c>
    </row>
    <row r="211" spans="2:16">
      <c r="B211" s="89">
        <v>1</v>
      </c>
      <c r="C211" s="93" t="s">
        <v>67</v>
      </c>
      <c r="D211" s="74">
        <f t="shared" ref="D211:D228" si="30">B211*1000/$C$5</f>
        <v>250</v>
      </c>
      <c r="E211" s="91">
        <v>1.2279999999999999E-2</v>
      </c>
      <c r="F211" s="92">
        <v>3.7699999999999999E-6</v>
      </c>
      <c r="G211" s="88">
        <f t="shared" si="15"/>
        <v>1.2283769999999999E-2</v>
      </c>
      <c r="H211" s="77">
        <v>179.75</v>
      </c>
      <c r="I211" s="79" t="s">
        <v>12</v>
      </c>
      <c r="J211" s="187">
        <f t="shared" si="25"/>
        <v>179750</v>
      </c>
      <c r="K211" s="77">
        <v>7.77</v>
      </c>
      <c r="L211" s="79" t="s">
        <v>12</v>
      </c>
      <c r="M211" s="76">
        <f t="shared" si="29"/>
        <v>7770</v>
      </c>
      <c r="N211" s="77">
        <v>3.13</v>
      </c>
      <c r="O211" s="79" t="s">
        <v>12</v>
      </c>
      <c r="P211" s="80">
        <f t="shared" si="28"/>
        <v>3130</v>
      </c>
    </row>
    <row r="212" spans="2:16">
      <c r="B212" s="89">
        <v>1.1000000000000001</v>
      </c>
      <c r="C212" s="90" t="s">
        <v>67</v>
      </c>
      <c r="D212" s="74">
        <f t="shared" si="30"/>
        <v>275</v>
      </c>
      <c r="E212" s="91">
        <v>1.162E-2</v>
      </c>
      <c r="F212" s="92">
        <v>3.4529999999999998E-6</v>
      </c>
      <c r="G212" s="88">
        <f t="shared" si="15"/>
        <v>1.1623453000000001E-2</v>
      </c>
      <c r="H212" s="77">
        <v>210.72</v>
      </c>
      <c r="I212" s="79" t="s">
        <v>12</v>
      </c>
      <c r="J212" s="187">
        <f t="shared" si="25"/>
        <v>210720</v>
      </c>
      <c r="K212" s="77">
        <v>8.94</v>
      </c>
      <c r="L212" s="79" t="s">
        <v>12</v>
      </c>
      <c r="M212" s="80">
        <f t="shared" si="29"/>
        <v>8940</v>
      </c>
      <c r="N212" s="77">
        <v>3.63</v>
      </c>
      <c r="O212" s="79" t="s">
        <v>12</v>
      </c>
      <c r="P212" s="80">
        <f t="shared" si="28"/>
        <v>3630</v>
      </c>
    </row>
    <row r="213" spans="2:16">
      <c r="B213" s="89">
        <v>1.2</v>
      </c>
      <c r="C213" s="90" t="s">
        <v>67</v>
      </c>
      <c r="D213" s="74">
        <f t="shared" si="30"/>
        <v>300</v>
      </c>
      <c r="E213" s="91">
        <v>1.107E-2</v>
      </c>
      <c r="F213" s="92">
        <v>3.1860000000000001E-6</v>
      </c>
      <c r="G213" s="88">
        <f t="shared" ref="G213:G228" si="31">E213+F213</f>
        <v>1.1073186E-2</v>
      </c>
      <c r="H213" s="77">
        <v>243.33</v>
      </c>
      <c r="I213" s="79" t="s">
        <v>12</v>
      </c>
      <c r="J213" s="187">
        <f t="shared" si="25"/>
        <v>243330</v>
      </c>
      <c r="K213" s="77">
        <v>10.08</v>
      </c>
      <c r="L213" s="79" t="s">
        <v>12</v>
      </c>
      <c r="M213" s="80">
        <f t="shared" si="29"/>
        <v>10080</v>
      </c>
      <c r="N213" s="77">
        <v>4.16</v>
      </c>
      <c r="O213" s="79" t="s">
        <v>12</v>
      </c>
      <c r="P213" s="80">
        <f t="shared" si="28"/>
        <v>4160</v>
      </c>
    </row>
    <row r="214" spans="2:16">
      <c r="B214" s="89">
        <v>1.3</v>
      </c>
      <c r="C214" s="90" t="s">
        <v>67</v>
      </c>
      <c r="D214" s="74">
        <f t="shared" si="30"/>
        <v>325</v>
      </c>
      <c r="E214" s="91">
        <v>1.06E-2</v>
      </c>
      <c r="F214" s="92">
        <v>2.959E-6</v>
      </c>
      <c r="G214" s="88">
        <f t="shared" si="31"/>
        <v>1.0602959E-2</v>
      </c>
      <c r="H214" s="77">
        <v>277.48</v>
      </c>
      <c r="I214" s="79" t="s">
        <v>12</v>
      </c>
      <c r="J214" s="187">
        <f t="shared" si="25"/>
        <v>277480</v>
      </c>
      <c r="K214" s="77">
        <v>11.2</v>
      </c>
      <c r="L214" s="79" t="s">
        <v>12</v>
      </c>
      <c r="M214" s="80">
        <f t="shared" si="29"/>
        <v>11200</v>
      </c>
      <c r="N214" s="77">
        <v>4.7</v>
      </c>
      <c r="O214" s="79" t="s">
        <v>12</v>
      </c>
      <c r="P214" s="80">
        <f t="shared" si="28"/>
        <v>4700</v>
      </c>
    </row>
    <row r="215" spans="2:16">
      <c r="B215" s="89">
        <v>1.4</v>
      </c>
      <c r="C215" s="90" t="s">
        <v>67</v>
      </c>
      <c r="D215" s="74">
        <f t="shared" si="30"/>
        <v>350</v>
      </c>
      <c r="E215" s="91">
        <v>1.0200000000000001E-2</v>
      </c>
      <c r="F215" s="92">
        <v>2.7630000000000001E-6</v>
      </c>
      <c r="G215" s="88">
        <f t="shared" si="31"/>
        <v>1.0202763E-2</v>
      </c>
      <c r="H215" s="77">
        <v>313.04000000000002</v>
      </c>
      <c r="I215" s="79" t="s">
        <v>12</v>
      </c>
      <c r="J215" s="187">
        <f t="shared" si="25"/>
        <v>313040</v>
      </c>
      <c r="K215" s="77">
        <v>12.31</v>
      </c>
      <c r="L215" s="79" t="s">
        <v>12</v>
      </c>
      <c r="M215" s="80">
        <f t="shared" si="29"/>
        <v>12310</v>
      </c>
      <c r="N215" s="77">
        <v>5.25</v>
      </c>
      <c r="O215" s="79" t="s">
        <v>12</v>
      </c>
      <c r="P215" s="80">
        <f t="shared" si="28"/>
        <v>5250</v>
      </c>
    </row>
    <row r="216" spans="2:16">
      <c r="B216" s="89">
        <v>1.5</v>
      </c>
      <c r="C216" s="90" t="s">
        <v>67</v>
      </c>
      <c r="D216" s="74">
        <f t="shared" si="30"/>
        <v>375</v>
      </c>
      <c r="E216" s="91">
        <v>9.8569999999999994E-3</v>
      </c>
      <c r="F216" s="92">
        <v>2.5919999999999999E-6</v>
      </c>
      <c r="G216" s="88">
        <f t="shared" si="31"/>
        <v>9.8595919999999986E-3</v>
      </c>
      <c r="H216" s="77">
        <v>349.93</v>
      </c>
      <c r="I216" s="79" t="s">
        <v>12</v>
      </c>
      <c r="J216" s="187">
        <f t="shared" si="25"/>
        <v>349930</v>
      </c>
      <c r="K216" s="77">
        <v>13.4</v>
      </c>
      <c r="L216" s="79" t="s">
        <v>12</v>
      </c>
      <c r="M216" s="80">
        <f t="shared" si="29"/>
        <v>13400</v>
      </c>
      <c r="N216" s="77">
        <v>5.82</v>
      </c>
      <c r="O216" s="79" t="s">
        <v>12</v>
      </c>
      <c r="P216" s="80">
        <f t="shared" si="28"/>
        <v>5820</v>
      </c>
    </row>
    <row r="217" spans="2:16">
      <c r="B217" s="89">
        <v>1.6</v>
      </c>
      <c r="C217" s="90" t="s">
        <v>67</v>
      </c>
      <c r="D217" s="74">
        <f t="shared" si="30"/>
        <v>400</v>
      </c>
      <c r="E217" s="91">
        <v>9.554E-3</v>
      </c>
      <c r="F217" s="92">
        <v>2.4420000000000001E-6</v>
      </c>
      <c r="G217" s="88">
        <f t="shared" si="31"/>
        <v>9.5564420000000001E-3</v>
      </c>
      <c r="H217" s="77">
        <v>388.04</v>
      </c>
      <c r="I217" s="79" t="s">
        <v>12</v>
      </c>
      <c r="J217" s="187">
        <f t="shared" si="25"/>
        <v>388040</v>
      </c>
      <c r="K217" s="77">
        <v>14.47</v>
      </c>
      <c r="L217" s="79" t="s">
        <v>12</v>
      </c>
      <c r="M217" s="80">
        <f>K217*1000</f>
        <v>14470</v>
      </c>
      <c r="N217" s="77">
        <v>6.41</v>
      </c>
      <c r="O217" s="79" t="s">
        <v>12</v>
      </c>
      <c r="P217" s="80">
        <f t="shared" si="28"/>
        <v>6410</v>
      </c>
    </row>
    <row r="218" spans="2:16">
      <c r="B218" s="89">
        <v>1.7</v>
      </c>
      <c r="C218" s="90" t="s">
        <v>67</v>
      </c>
      <c r="D218" s="74">
        <f t="shared" si="30"/>
        <v>425</v>
      </c>
      <c r="E218" s="91">
        <v>9.2890000000000004E-3</v>
      </c>
      <c r="F218" s="92">
        <v>2.3089999999999998E-6</v>
      </c>
      <c r="G218" s="88">
        <f t="shared" si="31"/>
        <v>9.2913090000000011E-3</v>
      </c>
      <c r="H218" s="77">
        <v>427.31</v>
      </c>
      <c r="I218" s="79" t="s">
        <v>12</v>
      </c>
      <c r="J218" s="187">
        <f t="shared" si="25"/>
        <v>427310</v>
      </c>
      <c r="K218" s="77">
        <v>15.53</v>
      </c>
      <c r="L218" s="79" t="s">
        <v>12</v>
      </c>
      <c r="M218" s="80">
        <f t="shared" ref="M218:M228" si="32">K218*1000</f>
        <v>15530</v>
      </c>
      <c r="N218" s="77">
        <v>7</v>
      </c>
      <c r="O218" s="79" t="s">
        <v>12</v>
      </c>
      <c r="P218" s="80">
        <f t="shared" ref="P218:P221" si="33">N218*1000</f>
        <v>7000</v>
      </c>
    </row>
    <row r="219" spans="2:16">
      <c r="B219" s="89">
        <v>1.8</v>
      </c>
      <c r="C219" s="90" t="s">
        <v>67</v>
      </c>
      <c r="D219" s="74">
        <f t="shared" si="30"/>
        <v>450</v>
      </c>
      <c r="E219" s="91">
        <v>9.0530000000000003E-3</v>
      </c>
      <c r="F219" s="92">
        <v>2.1900000000000002E-6</v>
      </c>
      <c r="G219" s="88">
        <f t="shared" si="31"/>
        <v>9.0551899999999994E-3</v>
      </c>
      <c r="H219" s="77">
        <v>467.65</v>
      </c>
      <c r="I219" s="79" t="s">
        <v>12</v>
      </c>
      <c r="J219" s="187">
        <f t="shared" si="25"/>
        <v>467650</v>
      </c>
      <c r="K219" s="77">
        <v>16.57</v>
      </c>
      <c r="L219" s="79" t="s">
        <v>12</v>
      </c>
      <c r="M219" s="80">
        <f t="shared" si="32"/>
        <v>16570</v>
      </c>
      <c r="N219" s="77">
        <v>7.6</v>
      </c>
      <c r="O219" s="79" t="s">
        <v>12</v>
      </c>
      <c r="P219" s="80">
        <f t="shared" si="33"/>
        <v>7600</v>
      </c>
    </row>
    <row r="220" spans="2:16">
      <c r="B220" s="89">
        <v>2</v>
      </c>
      <c r="C220" s="90" t="s">
        <v>67</v>
      </c>
      <c r="D220" s="74">
        <f t="shared" si="30"/>
        <v>500</v>
      </c>
      <c r="E220" s="91">
        <v>8.6560000000000005E-3</v>
      </c>
      <c r="F220" s="92">
        <v>1.9860000000000001E-6</v>
      </c>
      <c r="G220" s="88">
        <f t="shared" si="31"/>
        <v>8.6579860000000012E-3</v>
      </c>
      <c r="H220" s="77">
        <v>551.23</v>
      </c>
      <c r="I220" s="79" t="s">
        <v>12</v>
      </c>
      <c r="J220" s="187">
        <f t="shared" si="25"/>
        <v>551230</v>
      </c>
      <c r="K220" s="77">
        <v>20.41</v>
      </c>
      <c r="L220" s="79" t="s">
        <v>12</v>
      </c>
      <c r="M220" s="80">
        <f t="shared" si="32"/>
        <v>20410</v>
      </c>
      <c r="N220" s="77">
        <v>8.83</v>
      </c>
      <c r="O220" s="79" t="s">
        <v>12</v>
      </c>
      <c r="P220" s="80">
        <f t="shared" si="33"/>
        <v>8830</v>
      </c>
    </row>
    <row r="221" spans="2:16">
      <c r="B221" s="89">
        <v>2.25</v>
      </c>
      <c r="C221" s="90" t="s">
        <v>67</v>
      </c>
      <c r="D221" s="74">
        <f t="shared" si="30"/>
        <v>562.5</v>
      </c>
      <c r="E221" s="91">
        <v>8.2640000000000005E-3</v>
      </c>
      <c r="F221" s="92">
        <v>1.781E-6</v>
      </c>
      <c r="G221" s="88">
        <f t="shared" si="31"/>
        <v>8.2657809999999998E-3</v>
      </c>
      <c r="H221" s="77">
        <v>660.58</v>
      </c>
      <c r="I221" s="79" t="s">
        <v>12</v>
      </c>
      <c r="J221" s="187">
        <f t="shared" si="25"/>
        <v>660580</v>
      </c>
      <c r="K221" s="77">
        <v>25.67</v>
      </c>
      <c r="L221" s="79" t="s">
        <v>12</v>
      </c>
      <c r="M221" s="80">
        <f t="shared" si="32"/>
        <v>25670</v>
      </c>
      <c r="N221" s="77">
        <v>10.39</v>
      </c>
      <c r="O221" s="79" t="s">
        <v>12</v>
      </c>
      <c r="P221" s="80">
        <f t="shared" si="33"/>
        <v>10390</v>
      </c>
    </row>
    <row r="222" spans="2:16">
      <c r="B222" s="89">
        <v>2.5</v>
      </c>
      <c r="C222" s="90" t="s">
        <v>67</v>
      </c>
      <c r="D222" s="74">
        <f t="shared" si="30"/>
        <v>625</v>
      </c>
      <c r="E222" s="91">
        <v>7.9570000000000005E-3</v>
      </c>
      <c r="F222" s="92">
        <v>1.615E-6</v>
      </c>
      <c r="G222" s="88">
        <f t="shared" si="31"/>
        <v>7.9586150000000005E-3</v>
      </c>
      <c r="H222" s="77">
        <v>774.64</v>
      </c>
      <c r="I222" s="79" t="s">
        <v>12</v>
      </c>
      <c r="J222" s="187">
        <f t="shared" si="25"/>
        <v>774640</v>
      </c>
      <c r="K222" s="77">
        <v>30.38</v>
      </c>
      <c r="L222" s="79" t="s">
        <v>12</v>
      </c>
      <c r="M222" s="80">
        <f t="shared" si="32"/>
        <v>30380</v>
      </c>
      <c r="N222" s="77">
        <v>11.98</v>
      </c>
      <c r="O222" s="79" t="s">
        <v>12</v>
      </c>
      <c r="P222" s="80">
        <f>N222*1000</f>
        <v>11980</v>
      </c>
    </row>
    <row r="223" spans="2:16">
      <c r="B223" s="89">
        <v>2.75</v>
      </c>
      <c r="C223" s="90" t="s">
        <v>67</v>
      </c>
      <c r="D223" s="74">
        <f t="shared" si="30"/>
        <v>687.5</v>
      </c>
      <c r="E223" s="91">
        <v>7.711E-3</v>
      </c>
      <c r="F223" s="92">
        <v>1.4780000000000001E-6</v>
      </c>
      <c r="G223" s="88">
        <f t="shared" si="31"/>
        <v>7.712478E-3</v>
      </c>
      <c r="H223" s="77">
        <v>892.71</v>
      </c>
      <c r="I223" s="79" t="s">
        <v>12</v>
      </c>
      <c r="J223" s="187">
        <f t="shared" si="25"/>
        <v>892710</v>
      </c>
      <c r="K223" s="77">
        <v>34.729999999999997</v>
      </c>
      <c r="L223" s="79" t="s">
        <v>12</v>
      </c>
      <c r="M223" s="80">
        <f t="shared" si="32"/>
        <v>34730</v>
      </c>
      <c r="N223" s="77">
        <v>13.59</v>
      </c>
      <c r="O223" s="79" t="s">
        <v>12</v>
      </c>
      <c r="P223" s="80">
        <f t="shared" ref="P223:P228" si="34">N223*1000</f>
        <v>13590</v>
      </c>
    </row>
    <row r="224" spans="2:16">
      <c r="B224" s="89">
        <v>3</v>
      </c>
      <c r="C224" s="90" t="s">
        <v>67</v>
      </c>
      <c r="D224" s="74">
        <f t="shared" si="30"/>
        <v>750</v>
      </c>
      <c r="E224" s="91">
        <v>7.5110000000000003E-3</v>
      </c>
      <c r="F224" s="92">
        <v>1.364E-6</v>
      </c>
      <c r="G224" s="88">
        <f t="shared" si="31"/>
        <v>7.5123640000000005E-3</v>
      </c>
      <c r="H224" s="77">
        <v>1.01</v>
      </c>
      <c r="I224" s="78" t="s">
        <v>90</v>
      </c>
      <c r="J224" s="187">
        <f>H224*1000000</f>
        <v>1010000</v>
      </c>
      <c r="K224" s="77">
        <v>38.81</v>
      </c>
      <c r="L224" s="79" t="s">
        <v>12</v>
      </c>
      <c r="M224" s="80">
        <f t="shared" si="32"/>
        <v>38810</v>
      </c>
      <c r="N224" s="77">
        <v>15.2</v>
      </c>
      <c r="O224" s="79" t="s">
        <v>12</v>
      </c>
      <c r="P224" s="80">
        <f t="shared" si="34"/>
        <v>15200</v>
      </c>
    </row>
    <row r="225" spans="1:16">
      <c r="B225" s="89">
        <v>3.25</v>
      </c>
      <c r="C225" s="90" t="s">
        <v>67</v>
      </c>
      <c r="D225" s="74">
        <f t="shared" si="30"/>
        <v>812.5</v>
      </c>
      <c r="E225" s="91">
        <v>7.3470000000000002E-3</v>
      </c>
      <c r="F225" s="92">
        <v>1.266E-6</v>
      </c>
      <c r="G225" s="88">
        <f t="shared" si="31"/>
        <v>7.348266E-3</v>
      </c>
      <c r="H225" s="77">
        <v>1.1399999999999999</v>
      </c>
      <c r="I225" s="79" t="s">
        <v>90</v>
      </c>
      <c r="J225" s="187">
        <f t="shared" ref="J225:J228" si="35">H225*1000000</f>
        <v>1140000</v>
      </c>
      <c r="K225" s="77">
        <v>42.68</v>
      </c>
      <c r="L225" s="79" t="s">
        <v>12</v>
      </c>
      <c r="M225" s="80">
        <f t="shared" si="32"/>
        <v>42680</v>
      </c>
      <c r="N225" s="77">
        <v>16.82</v>
      </c>
      <c r="O225" s="79" t="s">
        <v>12</v>
      </c>
      <c r="P225" s="80">
        <f t="shared" si="34"/>
        <v>16820</v>
      </c>
    </row>
    <row r="226" spans="1:16">
      <c r="B226" s="89">
        <v>3.5</v>
      </c>
      <c r="C226" s="90" t="s">
        <v>67</v>
      </c>
      <c r="D226" s="74">
        <f t="shared" si="30"/>
        <v>875</v>
      </c>
      <c r="E226" s="91">
        <v>7.2100000000000003E-3</v>
      </c>
      <c r="F226" s="92">
        <v>1.1820000000000001E-6</v>
      </c>
      <c r="G226" s="88">
        <f t="shared" si="31"/>
        <v>7.211182E-3</v>
      </c>
      <c r="H226" s="77">
        <v>1.27</v>
      </c>
      <c r="I226" s="79" t="s">
        <v>90</v>
      </c>
      <c r="J226" s="187">
        <f t="shared" si="35"/>
        <v>1270000</v>
      </c>
      <c r="K226" s="77">
        <v>46.37</v>
      </c>
      <c r="L226" s="79" t="s">
        <v>12</v>
      </c>
      <c r="M226" s="80">
        <f t="shared" si="32"/>
        <v>46370</v>
      </c>
      <c r="N226" s="77">
        <v>18.43</v>
      </c>
      <c r="O226" s="79" t="s">
        <v>12</v>
      </c>
      <c r="P226" s="80">
        <f t="shared" si="34"/>
        <v>18430</v>
      </c>
    </row>
    <row r="227" spans="1:16">
      <c r="B227" s="89">
        <v>3.75</v>
      </c>
      <c r="C227" s="90" t="s">
        <v>67</v>
      </c>
      <c r="D227" s="74">
        <f t="shared" si="30"/>
        <v>937.5</v>
      </c>
      <c r="E227" s="91">
        <v>7.0959999999999999E-3</v>
      </c>
      <c r="F227" s="92">
        <v>1.108E-6</v>
      </c>
      <c r="G227" s="88">
        <f t="shared" si="31"/>
        <v>7.0971079999999995E-3</v>
      </c>
      <c r="H227" s="77">
        <v>1.4</v>
      </c>
      <c r="I227" s="79" t="s">
        <v>90</v>
      </c>
      <c r="J227" s="187">
        <f t="shared" si="35"/>
        <v>1400000</v>
      </c>
      <c r="K227" s="77">
        <v>49.9</v>
      </c>
      <c r="L227" s="79" t="s">
        <v>12</v>
      </c>
      <c r="M227" s="80">
        <f t="shared" si="32"/>
        <v>49900</v>
      </c>
      <c r="N227" s="77">
        <v>20.03</v>
      </c>
      <c r="O227" s="79" t="s">
        <v>12</v>
      </c>
      <c r="P227" s="80">
        <f t="shared" si="34"/>
        <v>20030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30"/>
        <v>1000</v>
      </c>
      <c r="E228" s="91">
        <v>6.999E-3</v>
      </c>
      <c r="F228" s="92">
        <v>1.0440000000000001E-6</v>
      </c>
      <c r="G228" s="88">
        <f t="shared" si="31"/>
        <v>7.0000440000000004E-3</v>
      </c>
      <c r="H228" s="77">
        <v>1.53</v>
      </c>
      <c r="I228" s="79" t="s">
        <v>90</v>
      </c>
      <c r="J228" s="187">
        <f t="shared" si="35"/>
        <v>1530000</v>
      </c>
      <c r="K228" s="77">
        <v>53.31</v>
      </c>
      <c r="L228" s="79" t="s">
        <v>12</v>
      </c>
      <c r="M228" s="80">
        <f t="shared" si="32"/>
        <v>53310</v>
      </c>
      <c r="N228" s="77">
        <v>21.63</v>
      </c>
      <c r="O228" s="79" t="s">
        <v>12</v>
      </c>
      <c r="P228" s="80">
        <f t="shared" si="34"/>
        <v>21630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srim4He_Au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101</v>
      </c>
      <c r="D6" s="21" t="s">
        <v>32</v>
      </c>
      <c r="F6" s="27" t="s">
        <v>100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102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109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82</v>
      </c>
      <c r="F13" s="49"/>
      <c r="G13" s="50"/>
      <c r="H13" s="50"/>
      <c r="I13" s="51"/>
      <c r="J13" s="4">
        <v>8</v>
      </c>
      <c r="K13" s="52">
        <v>54.969000000000001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207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3" t="s">
        <v>59</v>
      </c>
      <c r="F18" s="194"/>
      <c r="G18" s="195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3.0460000000000001E-3</v>
      </c>
      <c r="F20" s="87">
        <v>1.688E-3</v>
      </c>
      <c r="G20" s="88">
        <f>E20+F20</f>
        <v>4.7340000000000004E-3</v>
      </c>
      <c r="H20" s="84">
        <v>5</v>
      </c>
      <c r="I20" s="85" t="s">
        <v>64</v>
      </c>
      <c r="J20" s="97">
        <f>H20/1000/10</f>
        <v>5.0000000000000001E-4</v>
      </c>
      <c r="K20" s="84">
        <v>14</v>
      </c>
      <c r="L20" s="85" t="s">
        <v>64</v>
      </c>
      <c r="M20" s="97">
        <f t="shared" ref="M20:M83" si="0">K20/1000/10</f>
        <v>1.4E-3</v>
      </c>
      <c r="N20" s="84">
        <v>10</v>
      </c>
      <c r="O20" s="85" t="s">
        <v>64</v>
      </c>
      <c r="P20" s="97">
        <f t="shared" ref="P20:P83" si="1">N20/1000/10</f>
        <v>1E-3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3.2299999999999998E-3</v>
      </c>
      <c r="F21" s="92">
        <v>1.7899999999999999E-3</v>
      </c>
      <c r="G21" s="88">
        <f t="shared" ref="G21:G84" si="3">E21+F21</f>
        <v>5.0200000000000002E-3</v>
      </c>
      <c r="H21" s="89">
        <v>5</v>
      </c>
      <c r="I21" s="90" t="s">
        <v>64</v>
      </c>
      <c r="J21" s="74">
        <f t="shared" ref="J21:J84" si="4">H21/1000/10</f>
        <v>5.0000000000000001E-4</v>
      </c>
      <c r="K21" s="89">
        <v>15</v>
      </c>
      <c r="L21" s="90" t="s">
        <v>64</v>
      </c>
      <c r="M21" s="74">
        <f t="shared" si="0"/>
        <v>1.5E-3</v>
      </c>
      <c r="N21" s="89">
        <v>11</v>
      </c>
      <c r="O21" s="90" t="s">
        <v>64</v>
      </c>
      <c r="P21" s="74">
        <f t="shared" si="1"/>
        <v>1.0999999999999998E-3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3.405E-3</v>
      </c>
      <c r="F22" s="92">
        <v>1.884E-3</v>
      </c>
      <c r="G22" s="88">
        <f t="shared" si="3"/>
        <v>5.2890000000000003E-3</v>
      </c>
      <c r="H22" s="89">
        <v>5</v>
      </c>
      <c r="I22" s="90" t="s">
        <v>64</v>
      </c>
      <c r="J22" s="74">
        <f t="shared" si="4"/>
        <v>5.0000000000000001E-4</v>
      </c>
      <c r="K22" s="89">
        <v>16</v>
      </c>
      <c r="L22" s="90" t="s">
        <v>64</v>
      </c>
      <c r="M22" s="74">
        <f t="shared" si="0"/>
        <v>1.6000000000000001E-3</v>
      </c>
      <c r="N22" s="89">
        <v>11</v>
      </c>
      <c r="O22" s="90" t="s">
        <v>64</v>
      </c>
      <c r="P22" s="74">
        <f t="shared" si="1"/>
        <v>1.0999999999999998E-3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3.571E-3</v>
      </c>
      <c r="F23" s="92">
        <v>1.9729999999999999E-3</v>
      </c>
      <c r="G23" s="88">
        <f t="shared" si="3"/>
        <v>5.5440000000000003E-3</v>
      </c>
      <c r="H23" s="89">
        <v>6</v>
      </c>
      <c r="I23" s="90" t="s">
        <v>64</v>
      </c>
      <c r="J23" s="74">
        <f t="shared" si="4"/>
        <v>6.0000000000000006E-4</v>
      </c>
      <c r="K23" s="89">
        <v>17</v>
      </c>
      <c r="L23" s="90" t="s">
        <v>64</v>
      </c>
      <c r="M23" s="74">
        <f t="shared" si="0"/>
        <v>1.7000000000000001E-3</v>
      </c>
      <c r="N23" s="89">
        <v>12</v>
      </c>
      <c r="O23" s="90" t="s">
        <v>64</v>
      </c>
      <c r="P23" s="74">
        <f t="shared" si="1"/>
        <v>1.2000000000000001E-3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3.7299999999999998E-3</v>
      </c>
      <c r="F24" s="92">
        <v>2.0560000000000001E-3</v>
      </c>
      <c r="G24" s="88">
        <f t="shared" si="3"/>
        <v>5.7859999999999995E-3</v>
      </c>
      <c r="H24" s="89">
        <v>6</v>
      </c>
      <c r="I24" s="90" t="s">
        <v>64</v>
      </c>
      <c r="J24" s="74">
        <f t="shared" si="4"/>
        <v>6.0000000000000006E-4</v>
      </c>
      <c r="K24" s="89">
        <v>17</v>
      </c>
      <c r="L24" s="90" t="s">
        <v>64</v>
      </c>
      <c r="M24" s="74">
        <f t="shared" si="0"/>
        <v>1.7000000000000001E-3</v>
      </c>
      <c r="N24" s="89">
        <v>12</v>
      </c>
      <c r="O24" s="90" t="s">
        <v>64</v>
      </c>
      <c r="P24" s="74">
        <f t="shared" si="1"/>
        <v>1.2000000000000001E-3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3.882E-3</v>
      </c>
      <c r="F25" s="92">
        <v>2.1350000000000002E-3</v>
      </c>
      <c r="G25" s="88">
        <f t="shared" si="3"/>
        <v>6.0169999999999998E-3</v>
      </c>
      <c r="H25" s="89">
        <v>6</v>
      </c>
      <c r="I25" s="90" t="s">
        <v>64</v>
      </c>
      <c r="J25" s="74">
        <f t="shared" si="4"/>
        <v>6.0000000000000006E-4</v>
      </c>
      <c r="K25" s="89">
        <v>18</v>
      </c>
      <c r="L25" s="90" t="s">
        <v>64</v>
      </c>
      <c r="M25" s="74">
        <f t="shared" si="0"/>
        <v>1.8E-3</v>
      </c>
      <c r="N25" s="89">
        <v>13</v>
      </c>
      <c r="O25" s="90" t="s">
        <v>64</v>
      </c>
      <c r="P25" s="74">
        <f t="shared" si="1"/>
        <v>1.2999999999999999E-3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4.0289999999999996E-3</v>
      </c>
      <c r="F26" s="92">
        <v>2.2100000000000002E-3</v>
      </c>
      <c r="G26" s="88">
        <f t="shared" si="3"/>
        <v>6.2389999999999998E-3</v>
      </c>
      <c r="H26" s="89">
        <v>6</v>
      </c>
      <c r="I26" s="90" t="s">
        <v>64</v>
      </c>
      <c r="J26" s="74">
        <f t="shared" si="4"/>
        <v>6.0000000000000006E-4</v>
      </c>
      <c r="K26" s="89">
        <v>19</v>
      </c>
      <c r="L26" s="90" t="s">
        <v>64</v>
      </c>
      <c r="M26" s="74">
        <f t="shared" si="0"/>
        <v>1.9E-3</v>
      </c>
      <c r="N26" s="89">
        <v>13</v>
      </c>
      <c r="O26" s="90" t="s">
        <v>64</v>
      </c>
      <c r="P26" s="74">
        <f t="shared" si="1"/>
        <v>1.2999999999999999E-3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4.3070000000000001E-3</v>
      </c>
      <c r="F27" s="92">
        <v>2.3500000000000001E-3</v>
      </c>
      <c r="G27" s="88">
        <f t="shared" si="3"/>
        <v>6.6569999999999997E-3</v>
      </c>
      <c r="H27" s="89">
        <v>7</v>
      </c>
      <c r="I27" s="90" t="s">
        <v>64</v>
      </c>
      <c r="J27" s="74">
        <f t="shared" si="4"/>
        <v>6.9999999999999999E-4</v>
      </c>
      <c r="K27" s="89">
        <v>20</v>
      </c>
      <c r="L27" s="90" t="s">
        <v>64</v>
      </c>
      <c r="M27" s="74">
        <f t="shared" si="0"/>
        <v>2E-3</v>
      </c>
      <c r="N27" s="89">
        <v>14</v>
      </c>
      <c r="O27" s="90" t="s">
        <v>64</v>
      </c>
      <c r="P27" s="74">
        <f t="shared" si="1"/>
        <v>1.4E-3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4.568E-3</v>
      </c>
      <c r="F28" s="92">
        <v>2.4789999999999999E-3</v>
      </c>
      <c r="G28" s="88">
        <f t="shared" si="3"/>
        <v>7.0469999999999994E-3</v>
      </c>
      <c r="H28" s="89">
        <v>7</v>
      </c>
      <c r="I28" s="90" t="s">
        <v>64</v>
      </c>
      <c r="J28" s="74">
        <f t="shared" si="4"/>
        <v>6.9999999999999999E-4</v>
      </c>
      <c r="K28" s="89">
        <v>21</v>
      </c>
      <c r="L28" s="90" t="s">
        <v>64</v>
      </c>
      <c r="M28" s="74">
        <f t="shared" si="0"/>
        <v>2.1000000000000003E-3</v>
      </c>
      <c r="N28" s="89">
        <v>15</v>
      </c>
      <c r="O28" s="90" t="s">
        <v>64</v>
      </c>
      <c r="P28" s="74">
        <f t="shared" si="1"/>
        <v>1.5E-3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4.816E-3</v>
      </c>
      <c r="F29" s="92">
        <v>2.5969999999999999E-3</v>
      </c>
      <c r="G29" s="88">
        <f t="shared" si="3"/>
        <v>7.4129999999999995E-3</v>
      </c>
      <c r="H29" s="89">
        <v>8</v>
      </c>
      <c r="I29" s="90" t="s">
        <v>64</v>
      </c>
      <c r="J29" s="74">
        <f t="shared" si="4"/>
        <v>8.0000000000000004E-4</v>
      </c>
      <c r="K29" s="89">
        <v>22</v>
      </c>
      <c r="L29" s="90" t="s">
        <v>64</v>
      </c>
      <c r="M29" s="74">
        <f t="shared" si="0"/>
        <v>2.1999999999999997E-3</v>
      </c>
      <c r="N29" s="89">
        <v>16</v>
      </c>
      <c r="O29" s="90" t="s">
        <v>64</v>
      </c>
      <c r="P29" s="74">
        <f t="shared" si="1"/>
        <v>1.6000000000000001E-3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5.0509999999999999E-3</v>
      </c>
      <c r="F30" s="92">
        <v>2.7079999999999999E-3</v>
      </c>
      <c r="G30" s="88">
        <f t="shared" si="3"/>
        <v>7.7590000000000003E-3</v>
      </c>
      <c r="H30" s="89">
        <v>8</v>
      </c>
      <c r="I30" s="90" t="s">
        <v>64</v>
      </c>
      <c r="J30" s="74">
        <f t="shared" si="4"/>
        <v>8.0000000000000004E-4</v>
      </c>
      <c r="K30" s="89">
        <v>24</v>
      </c>
      <c r="L30" s="90" t="s">
        <v>64</v>
      </c>
      <c r="M30" s="74">
        <f t="shared" si="0"/>
        <v>2.4000000000000002E-3</v>
      </c>
      <c r="N30" s="89">
        <v>17</v>
      </c>
      <c r="O30" s="90" t="s">
        <v>64</v>
      </c>
      <c r="P30" s="74">
        <f t="shared" si="1"/>
        <v>1.7000000000000001E-3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5.2750000000000002E-3</v>
      </c>
      <c r="F31" s="92">
        <v>2.8110000000000001E-3</v>
      </c>
      <c r="G31" s="88">
        <f t="shared" si="3"/>
        <v>8.0859999999999994E-3</v>
      </c>
      <c r="H31" s="89">
        <v>8</v>
      </c>
      <c r="I31" s="90" t="s">
        <v>64</v>
      </c>
      <c r="J31" s="74">
        <f t="shared" si="4"/>
        <v>8.0000000000000004E-4</v>
      </c>
      <c r="K31" s="89">
        <v>25</v>
      </c>
      <c r="L31" s="90" t="s">
        <v>64</v>
      </c>
      <c r="M31" s="74">
        <f t="shared" si="0"/>
        <v>2.5000000000000001E-3</v>
      </c>
      <c r="N31" s="89">
        <v>17</v>
      </c>
      <c r="O31" s="90" t="s">
        <v>64</v>
      </c>
      <c r="P31" s="74">
        <f t="shared" si="1"/>
        <v>1.7000000000000001E-3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5.4910000000000002E-3</v>
      </c>
      <c r="F32" s="92">
        <v>2.908E-3</v>
      </c>
      <c r="G32" s="88">
        <f t="shared" si="3"/>
        <v>8.3990000000000002E-3</v>
      </c>
      <c r="H32" s="89">
        <v>9</v>
      </c>
      <c r="I32" s="90" t="s">
        <v>64</v>
      </c>
      <c r="J32" s="74">
        <f t="shared" si="4"/>
        <v>8.9999999999999998E-4</v>
      </c>
      <c r="K32" s="89">
        <v>26</v>
      </c>
      <c r="L32" s="90" t="s">
        <v>64</v>
      </c>
      <c r="M32" s="74">
        <f t="shared" si="0"/>
        <v>2.5999999999999999E-3</v>
      </c>
      <c r="N32" s="89">
        <v>18</v>
      </c>
      <c r="O32" s="90" t="s">
        <v>64</v>
      </c>
      <c r="P32" s="74">
        <f t="shared" si="1"/>
        <v>1.8E-3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5.6979999999999999E-3</v>
      </c>
      <c r="F33" s="92">
        <v>3.0000000000000001E-3</v>
      </c>
      <c r="G33" s="88">
        <f t="shared" si="3"/>
        <v>8.6980000000000009E-3</v>
      </c>
      <c r="H33" s="89">
        <v>9</v>
      </c>
      <c r="I33" s="90" t="s">
        <v>64</v>
      </c>
      <c r="J33" s="74">
        <f t="shared" si="4"/>
        <v>8.9999999999999998E-4</v>
      </c>
      <c r="K33" s="89">
        <v>27</v>
      </c>
      <c r="L33" s="90" t="s">
        <v>64</v>
      </c>
      <c r="M33" s="74">
        <f t="shared" si="0"/>
        <v>2.7000000000000001E-3</v>
      </c>
      <c r="N33" s="89">
        <v>19</v>
      </c>
      <c r="O33" s="90" t="s">
        <v>64</v>
      </c>
      <c r="P33" s="74">
        <f t="shared" si="1"/>
        <v>1.9E-3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5.8979999999999996E-3</v>
      </c>
      <c r="F34" s="92">
        <v>3.0869999999999999E-3</v>
      </c>
      <c r="G34" s="88">
        <f t="shared" si="3"/>
        <v>8.9849999999999999E-3</v>
      </c>
      <c r="H34" s="89">
        <v>10</v>
      </c>
      <c r="I34" s="90" t="s">
        <v>64</v>
      </c>
      <c r="J34" s="74">
        <f t="shared" si="4"/>
        <v>1E-3</v>
      </c>
      <c r="K34" s="89">
        <v>27</v>
      </c>
      <c r="L34" s="90" t="s">
        <v>64</v>
      </c>
      <c r="M34" s="74">
        <f t="shared" si="0"/>
        <v>2.7000000000000001E-3</v>
      </c>
      <c r="N34" s="89">
        <v>20</v>
      </c>
      <c r="O34" s="90" t="s">
        <v>64</v>
      </c>
      <c r="P34" s="74">
        <f t="shared" si="1"/>
        <v>2E-3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6.0910000000000001E-3</v>
      </c>
      <c r="F35" s="92">
        <v>3.1689999999999999E-3</v>
      </c>
      <c r="G35" s="88">
        <f t="shared" si="3"/>
        <v>9.2600000000000009E-3</v>
      </c>
      <c r="H35" s="89">
        <v>10</v>
      </c>
      <c r="I35" s="90" t="s">
        <v>64</v>
      </c>
      <c r="J35" s="74">
        <f t="shared" si="4"/>
        <v>1E-3</v>
      </c>
      <c r="K35" s="89">
        <v>28</v>
      </c>
      <c r="L35" s="90" t="s">
        <v>64</v>
      </c>
      <c r="M35" s="74">
        <f t="shared" si="0"/>
        <v>2.8E-3</v>
      </c>
      <c r="N35" s="89">
        <v>20</v>
      </c>
      <c r="O35" s="90" t="s">
        <v>64</v>
      </c>
      <c r="P35" s="74">
        <f t="shared" si="1"/>
        <v>2E-3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6.2789999999999999E-3</v>
      </c>
      <c r="F36" s="92">
        <v>3.248E-3</v>
      </c>
      <c r="G36" s="88">
        <f t="shared" si="3"/>
        <v>9.5270000000000007E-3</v>
      </c>
      <c r="H36" s="89">
        <v>10</v>
      </c>
      <c r="I36" s="90" t="s">
        <v>64</v>
      </c>
      <c r="J36" s="74">
        <f t="shared" si="4"/>
        <v>1E-3</v>
      </c>
      <c r="K36" s="89">
        <v>29</v>
      </c>
      <c r="L36" s="90" t="s">
        <v>64</v>
      </c>
      <c r="M36" s="74">
        <f t="shared" si="0"/>
        <v>2.9000000000000002E-3</v>
      </c>
      <c r="N36" s="89">
        <v>21</v>
      </c>
      <c r="O36" s="90" t="s">
        <v>64</v>
      </c>
      <c r="P36" s="74">
        <f t="shared" si="1"/>
        <v>2.1000000000000003E-3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6.4609999999999997E-3</v>
      </c>
      <c r="F37" s="92">
        <v>3.323E-3</v>
      </c>
      <c r="G37" s="88">
        <f t="shared" si="3"/>
        <v>9.7839999999999993E-3</v>
      </c>
      <c r="H37" s="89">
        <v>11</v>
      </c>
      <c r="I37" s="90" t="s">
        <v>64</v>
      </c>
      <c r="J37" s="74">
        <f t="shared" si="4"/>
        <v>1.0999999999999998E-3</v>
      </c>
      <c r="K37" s="89">
        <v>30</v>
      </c>
      <c r="L37" s="90" t="s">
        <v>64</v>
      </c>
      <c r="M37" s="74">
        <f t="shared" si="0"/>
        <v>3.0000000000000001E-3</v>
      </c>
      <c r="N37" s="89">
        <v>21</v>
      </c>
      <c r="O37" s="90" t="s">
        <v>64</v>
      </c>
      <c r="P37" s="74">
        <f t="shared" si="1"/>
        <v>2.1000000000000003E-3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6.8100000000000001E-3</v>
      </c>
      <c r="F38" s="92">
        <v>3.4629999999999999E-3</v>
      </c>
      <c r="G38" s="88">
        <f t="shared" si="3"/>
        <v>1.0273000000000001E-2</v>
      </c>
      <c r="H38" s="89">
        <v>11</v>
      </c>
      <c r="I38" s="90" t="s">
        <v>64</v>
      </c>
      <c r="J38" s="74">
        <f t="shared" si="4"/>
        <v>1.0999999999999998E-3</v>
      </c>
      <c r="K38" s="89">
        <v>32</v>
      </c>
      <c r="L38" s="90" t="s">
        <v>64</v>
      </c>
      <c r="M38" s="74">
        <f t="shared" si="0"/>
        <v>3.2000000000000002E-3</v>
      </c>
      <c r="N38" s="89">
        <v>23</v>
      </c>
      <c r="O38" s="90" t="s">
        <v>64</v>
      </c>
      <c r="P38" s="74">
        <f t="shared" si="1"/>
        <v>2.3E-3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7.2230000000000003E-3</v>
      </c>
      <c r="F39" s="92">
        <v>3.6229999999999999E-3</v>
      </c>
      <c r="G39" s="88">
        <f t="shared" si="3"/>
        <v>1.0846E-2</v>
      </c>
      <c r="H39" s="89">
        <v>12</v>
      </c>
      <c r="I39" s="90" t="s">
        <v>64</v>
      </c>
      <c r="J39" s="74">
        <f t="shared" si="4"/>
        <v>1.2000000000000001E-3</v>
      </c>
      <c r="K39" s="89">
        <v>34</v>
      </c>
      <c r="L39" s="90" t="s">
        <v>64</v>
      </c>
      <c r="M39" s="74">
        <f t="shared" si="0"/>
        <v>3.4000000000000002E-3</v>
      </c>
      <c r="N39" s="89">
        <v>24</v>
      </c>
      <c r="O39" s="90" t="s">
        <v>64</v>
      </c>
      <c r="P39" s="74">
        <f t="shared" si="1"/>
        <v>2.4000000000000002E-3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7.6140000000000001E-3</v>
      </c>
      <c r="F40" s="92">
        <v>3.7690000000000002E-3</v>
      </c>
      <c r="G40" s="88">
        <f t="shared" si="3"/>
        <v>1.1383000000000001E-2</v>
      </c>
      <c r="H40" s="89">
        <v>13</v>
      </c>
      <c r="I40" s="90" t="s">
        <v>64</v>
      </c>
      <c r="J40" s="74">
        <f t="shared" si="4"/>
        <v>1.2999999999999999E-3</v>
      </c>
      <c r="K40" s="89">
        <v>36</v>
      </c>
      <c r="L40" s="90" t="s">
        <v>64</v>
      </c>
      <c r="M40" s="74">
        <f t="shared" si="0"/>
        <v>3.5999999999999999E-3</v>
      </c>
      <c r="N40" s="89">
        <v>26</v>
      </c>
      <c r="O40" s="90" t="s">
        <v>64</v>
      </c>
      <c r="P40" s="74">
        <f t="shared" si="1"/>
        <v>2.5999999999999999E-3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7.986E-3</v>
      </c>
      <c r="F41" s="92">
        <v>3.9029999999999998E-3</v>
      </c>
      <c r="G41" s="88">
        <f t="shared" si="3"/>
        <v>1.1889E-2</v>
      </c>
      <c r="H41" s="89">
        <v>14</v>
      </c>
      <c r="I41" s="90" t="s">
        <v>64</v>
      </c>
      <c r="J41" s="74">
        <f t="shared" si="4"/>
        <v>1.4E-3</v>
      </c>
      <c r="K41" s="89">
        <v>38</v>
      </c>
      <c r="L41" s="90" t="s">
        <v>64</v>
      </c>
      <c r="M41" s="74">
        <f t="shared" si="0"/>
        <v>3.8E-3</v>
      </c>
      <c r="N41" s="89">
        <v>27</v>
      </c>
      <c r="O41" s="90" t="s">
        <v>64</v>
      </c>
      <c r="P41" s="74">
        <f t="shared" si="1"/>
        <v>2.7000000000000001E-3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8.3409999999999995E-3</v>
      </c>
      <c r="F42" s="92">
        <v>4.0270000000000002E-3</v>
      </c>
      <c r="G42" s="88">
        <f t="shared" si="3"/>
        <v>1.2368000000000001E-2</v>
      </c>
      <c r="H42" s="89">
        <v>15</v>
      </c>
      <c r="I42" s="90" t="s">
        <v>64</v>
      </c>
      <c r="J42" s="74">
        <f t="shared" si="4"/>
        <v>1.5E-3</v>
      </c>
      <c r="K42" s="89">
        <v>40</v>
      </c>
      <c r="L42" s="90" t="s">
        <v>64</v>
      </c>
      <c r="M42" s="74">
        <f t="shared" si="0"/>
        <v>4.0000000000000001E-3</v>
      </c>
      <c r="N42" s="89">
        <v>28</v>
      </c>
      <c r="O42" s="90" t="s">
        <v>64</v>
      </c>
      <c r="P42" s="74">
        <f t="shared" si="1"/>
        <v>2.8E-3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8.6809999999999995E-3</v>
      </c>
      <c r="F43" s="92">
        <v>4.1409999999999997E-3</v>
      </c>
      <c r="G43" s="88">
        <f t="shared" si="3"/>
        <v>1.2822E-2</v>
      </c>
      <c r="H43" s="89">
        <v>15</v>
      </c>
      <c r="I43" s="90" t="s">
        <v>64</v>
      </c>
      <c r="J43" s="74">
        <f t="shared" si="4"/>
        <v>1.5E-3</v>
      </c>
      <c r="K43" s="89">
        <v>41</v>
      </c>
      <c r="L43" s="90" t="s">
        <v>64</v>
      </c>
      <c r="M43" s="74">
        <f t="shared" si="0"/>
        <v>4.1000000000000003E-3</v>
      </c>
      <c r="N43" s="89">
        <v>29</v>
      </c>
      <c r="O43" s="90" t="s">
        <v>64</v>
      </c>
      <c r="P43" s="74">
        <f t="shared" si="1"/>
        <v>2.9000000000000002E-3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9.0089999999999996E-3</v>
      </c>
      <c r="F44" s="92">
        <v>4.2490000000000002E-3</v>
      </c>
      <c r="G44" s="88">
        <f t="shared" si="3"/>
        <v>1.3257999999999999E-2</v>
      </c>
      <c r="H44" s="89">
        <v>16</v>
      </c>
      <c r="I44" s="90" t="s">
        <v>64</v>
      </c>
      <c r="J44" s="74">
        <f t="shared" si="4"/>
        <v>1.6000000000000001E-3</v>
      </c>
      <c r="K44" s="89">
        <v>43</v>
      </c>
      <c r="L44" s="90" t="s">
        <v>64</v>
      </c>
      <c r="M44" s="74">
        <f t="shared" si="0"/>
        <v>4.3E-3</v>
      </c>
      <c r="N44" s="89">
        <v>31</v>
      </c>
      <c r="O44" s="90" t="s">
        <v>64</v>
      </c>
      <c r="P44" s="74">
        <f t="shared" si="1"/>
        <v>3.0999999999999999E-3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9.325E-3</v>
      </c>
      <c r="F45" s="92">
        <v>4.3489999999999996E-3</v>
      </c>
      <c r="G45" s="88">
        <f t="shared" si="3"/>
        <v>1.3673999999999999E-2</v>
      </c>
      <c r="H45" s="89">
        <v>17</v>
      </c>
      <c r="I45" s="90" t="s">
        <v>64</v>
      </c>
      <c r="J45" s="74">
        <f t="shared" si="4"/>
        <v>1.7000000000000001E-3</v>
      </c>
      <c r="K45" s="89">
        <v>45</v>
      </c>
      <c r="L45" s="90" t="s">
        <v>64</v>
      </c>
      <c r="M45" s="74">
        <f t="shared" si="0"/>
        <v>4.4999999999999997E-3</v>
      </c>
      <c r="N45" s="89">
        <v>32</v>
      </c>
      <c r="O45" s="90" t="s">
        <v>64</v>
      </c>
      <c r="P45" s="74">
        <f t="shared" si="1"/>
        <v>3.2000000000000002E-3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9.6310000000000007E-3</v>
      </c>
      <c r="F46" s="92">
        <v>4.444E-3</v>
      </c>
      <c r="G46" s="88">
        <f t="shared" si="3"/>
        <v>1.4075000000000001E-2</v>
      </c>
      <c r="H46" s="89">
        <v>18</v>
      </c>
      <c r="I46" s="90" t="s">
        <v>64</v>
      </c>
      <c r="J46" s="74">
        <f t="shared" si="4"/>
        <v>1.8E-3</v>
      </c>
      <c r="K46" s="89">
        <v>46</v>
      </c>
      <c r="L46" s="90" t="s">
        <v>64</v>
      </c>
      <c r="M46" s="74">
        <f t="shared" si="0"/>
        <v>4.5999999999999999E-3</v>
      </c>
      <c r="N46" s="89">
        <v>33</v>
      </c>
      <c r="O46" s="90" t="s">
        <v>64</v>
      </c>
      <c r="P46" s="74">
        <f t="shared" si="1"/>
        <v>3.3E-3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1.022E-2</v>
      </c>
      <c r="F47" s="92">
        <v>4.6169999999999996E-3</v>
      </c>
      <c r="G47" s="88">
        <f t="shared" si="3"/>
        <v>1.4836999999999999E-2</v>
      </c>
      <c r="H47" s="89">
        <v>19</v>
      </c>
      <c r="I47" s="90" t="s">
        <v>64</v>
      </c>
      <c r="J47" s="74">
        <f t="shared" si="4"/>
        <v>1.9E-3</v>
      </c>
      <c r="K47" s="89">
        <v>49</v>
      </c>
      <c r="L47" s="90" t="s">
        <v>64</v>
      </c>
      <c r="M47" s="74">
        <f t="shared" si="0"/>
        <v>4.8999999999999998E-3</v>
      </c>
      <c r="N47" s="89">
        <v>35</v>
      </c>
      <c r="O47" s="90" t="s">
        <v>64</v>
      </c>
      <c r="P47" s="74">
        <f t="shared" si="1"/>
        <v>3.5000000000000005E-3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1.077E-2</v>
      </c>
      <c r="F48" s="92">
        <v>4.7720000000000002E-3</v>
      </c>
      <c r="G48" s="88">
        <f t="shared" si="3"/>
        <v>1.5542E-2</v>
      </c>
      <c r="H48" s="89">
        <v>20</v>
      </c>
      <c r="I48" s="90" t="s">
        <v>64</v>
      </c>
      <c r="J48" s="74">
        <f t="shared" si="4"/>
        <v>2E-3</v>
      </c>
      <c r="K48" s="89">
        <v>52</v>
      </c>
      <c r="L48" s="90" t="s">
        <v>64</v>
      </c>
      <c r="M48" s="74">
        <f t="shared" si="0"/>
        <v>5.1999999999999998E-3</v>
      </c>
      <c r="N48" s="89">
        <v>37</v>
      </c>
      <c r="O48" s="90" t="s">
        <v>64</v>
      </c>
      <c r="P48" s="74">
        <f t="shared" si="1"/>
        <v>3.6999999999999997E-3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1.129E-2</v>
      </c>
      <c r="F49" s="92">
        <v>4.9129999999999998E-3</v>
      </c>
      <c r="G49" s="88">
        <f t="shared" si="3"/>
        <v>1.6202999999999999E-2</v>
      </c>
      <c r="H49" s="89">
        <v>22</v>
      </c>
      <c r="I49" s="90" t="s">
        <v>64</v>
      </c>
      <c r="J49" s="74">
        <f t="shared" si="4"/>
        <v>2.1999999999999997E-3</v>
      </c>
      <c r="K49" s="89">
        <v>55</v>
      </c>
      <c r="L49" s="90" t="s">
        <v>64</v>
      </c>
      <c r="M49" s="74">
        <f t="shared" si="0"/>
        <v>5.4999999999999997E-3</v>
      </c>
      <c r="N49" s="89">
        <v>39</v>
      </c>
      <c r="O49" s="90" t="s">
        <v>64</v>
      </c>
      <c r="P49" s="74">
        <f t="shared" si="1"/>
        <v>3.8999999999999998E-3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1.18E-2</v>
      </c>
      <c r="F50" s="92">
        <v>5.0410000000000003E-3</v>
      </c>
      <c r="G50" s="88">
        <f t="shared" si="3"/>
        <v>1.6841000000000002E-2</v>
      </c>
      <c r="H50" s="89">
        <v>23</v>
      </c>
      <c r="I50" s="90" t="s">
        <v>64</v>
      </c>
      <c r="J50" s="74">
        <f t="shared" si="4"/>
        <v>2.3E-3</v>
      </c>
      <c r="K50" s="89">
        <v>58</v>
      </c>
      <c r="L50" s="90" t="s">
        <v>64</v>
      </c>
      <c r="M50" s="74">
        <f t="shared" si="0"/>
        <v>5.8000000000000005E-3</v>
      </c>
      <c r="N50" s="89">
        <v>41</v>
      </c>
      <c r="O50" s="90" t="s">
        <v>64</v>
      </c>
      <c r="P50" s="74">
        <f t="shared" si="1"/>
        <v>4.1000000000000003E-3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1.2279999999999999E-2</v>
      </c>
      <c r="F51" s="92">
        <v>5.1590000000000004E-3</v>
      </c>
      <c r="G51" s="88">
        <f t="shared" si="3"/>
        <v>1.7439E-2</v>
      </c>
      <c r="H51" s="89">
        <v>24</v>
      </c>
      <c r="I51" s="90" t="s">
        <v>64</v>
      </c>
      <c r="J51" s="74">
        <f t="shared" si="4"/>
        <v>2.4000000000000002E-3</v>
      </c>
      <c r="K51" s="89">
        <v>61</v>
      </c>
      <c r="L51" s="90" t="s">
        <v>64</v>
      </c>
      <c r="M51" s="74">
        <f t="shared" si="0"/>
        <v>6.0999999999999995E-3</v>
      </c>
      <c r="N51" s="89">
        <v>43</v>
      </c>
      <c r="O51" s="90" t="s">
        <v>64</v>
      </c>
      <c r="P51" s="74">
        <f t="shared" si="1"/>
        <v>4.3E-3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1.274E-2</v>
      </c>
      <c r="F52" s="92">
        <v>5.2680000000000001E-3</v>
      </c>
      <c r="G52" s="88">
        <f t="shared" si="3"/>
        <v>1.8008E-2</v>
      </c>
      <c r="H52" s="89">
        <v>26</v>
      </c>
      <c r="I52" s="90" t="s">
        <v>64</v>
      </c>
      <c r="J52" s="74">
        <f t="shared" si="4"/>
        <v>2.5999999999999999E-3</v>
      </c>
      <c r="K52" s="89">
        <v>63</v>
      </c>
      <c r="L52" s="90" t="s">
        <v>64</v>
      </c>
      <c r="M52" s="74">
        <f t="shared" si="0"/>
        <v>6.3E-3</v>
      </c>
      <c r="N52" s="89">
        <v>45</v>
      </c>
      <c r="O52" s="90" t="s">
        <v>64</v>
      </c>
      <c r="P52" s="74">
        <f t="shared" si="1"/>
        <v>4.4999999999999997E-3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1.362E-2</v>
      </c>
      <c r="F53" s="92">
        <v>5.4619999999999998E-3</v>
      </c>
      <c r="G53" s="88">
        <f t="shared" si="3"/>
        <v>1.9082000000000002E-2</v>
      </c>
      <c r="H53" s="89">
        <v>28</v>
      </c>
      <c r="I53" s="90" t="s">
        <v>64</v>
      </c>
      <c r="J53" s="74">
        <f t="shared" si="4"/>
        <v>2.8E-3</v>
      </c>
      <c r="K53" s="89">
        <v>68</v>
      </c>
      <c r="L53" s="90" t="s">
        <v>64</v>
      </c>
      <c r="M53" s="74">
        <f t="shared" si="0"/>
        <v>6.8000000000000005E-3</v>
      </c>
      <c r="N53" s="89">
        <v>49</v>
      </c>
      <c r="O53" s="90" t="s">
        <v>64</v>
      </c>
      <c r="P53" s="74">
        <f t="shared" si="1"/>
        <v>4.8999999999999998E-3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1.4449999999999999E-2</v>
      </c>
      <c r="F54" s="92">
        <v>5.6299999999999996E-3</v>
      </c>
      <c r="G54" s="88">
        <f t="shared" si="3"/>
        <v>2.0080000000000001E-2</v>
      </c>
      <c r="H54" s="89">
        <v>31</v>
      </c>
      <c r="I54" s="90" t="s">
        <v>64</v>
      </c>
      <c r="J54" s="74">
        <f t="shared" si="4"/>
        <v>3.0999999999999999E-3</v>
      </c>
      <c r="K54" s="89">
        <v>73</v>
      </c>
      <c r="L54" s="90" t="s">
        <v>64</v>
      </c>
      <c r="M54" s="74">
        <f t="shared" si="0"/>
        <v>7.2999999999999992E-3</v>
      </c>
      <c r="N54" s="89">
        <v>53</v>
      </c>
      <c r="O54" s="90" t="s">
        <v>64</v>
      </c>
      <c r="P54" s="74">
        <f t="shared" si="1"/>
        <v>5.3E-3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1.523E-2</v>
      </c>
      <c r="F55" s="92">
        <v>5.7790000000000003E-3</v>
      </c>
      <c r="G55" s="88">
        <f t="shared" si="3"/>
        <v>2.1009E-2</v>
      </c>
      <c r="H55" s="89">
        <v>33</v>
      </c>
      <c r="I55" s="90" t="s">
        <v>64</v>
      </c>
      <c r="J55" s="74">
        <f t="shared" si="4"/>
        <v>3.3E-3</v>
      </c>
      <c r="K55" s="89">
        <v>78</v>
      </c>
      <c r="L55" s="90" t="s">
        <v>64</v>
      </c>
      <c r="M55" s="74">
        <f t="shared" si="0"/>
        <v>7.7999999999999996E-3</v>
      </c>
      <c r="N55" s="89">
        <v>56</v>
      </c>
      <c r="O55" s="90" t="s">
        <v>64</v>
      </c>
      <c r="P55" s="74">
        <f t="shared" si="1"/>
        <v>5.5999999999999999E-3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1.5970000000000002E-2</v>
      </c>
      <c r="F56" s="92">
        <v>5.9100000000000003E-3</v>
      </c>
      <c r="G56" s="88">
        <f t="shared" si="3"/>
        <v>2.1880000000000004E-2</v>
      </c>
      <c r="H56" s="89">
        <v>36</v>
      </c>
      <c r="I56" s="90" t="s">
        <v>64</v>
      </c>
      <c r="J56" s="74">
        <f t="shared" si="4"/>
        <v>3.5999999999999999E-3</v>
      </c>
      <c r="K56" s="89">
        <v>82</v>
      </c>
      <c r="L56" s="90" t="s">
        <v>64</v>
      </c>
      <c r="M56" s="74">
        <f t="shared" si="0"/>
        <v>8.2000000000000007E-3</v>
      </c>
      <c r="N56" s="89">
        <v>59</v>
      </c>
      <c r="O56" s="90" t="s">
        <v>64</v>
      </c>
      <c r="P56" s="74">
        <f t="shared" si="1"/>
        <v>5.8999999999999999E-3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1.668E-2</v>
      </c>
      <c r="F57" s="92">
        <v>6.0280000000000004E-3</v>
      </c>
      <c r="G57" s="88">
        <f t="shared" si="3"/>
        <v>2.2707999999999999E-2</v>
      </c>
      <c r="H57" s="89">
        <v>38</v>
      </c>
      <c r="I57" s="90" t="s">
        <v>64</v>
      </c>
      <c r="J57" s="74">
        <f t="shared" si="4"/>
        <v>3.8E-3</v>
      </c>
      <c r="K57" s="89">
        <v>87</v>
      </c>
      <c r="L57" s="90" t="s">
        <v>64</v>
      </c>
      <c r="M57" s="74">
        <f t="shared" si="0"/>
        <v>8.6999999999999994E-3</v>
      </c>
      <c r="N57" s="89">
        <v>63</v>
      </c>
      <c r="O57" s="90" t="s">
        <v>64</v>
      </c>
      <c r="P57" s="74">
        <f t="shared" si="1"/>
        <v>6.3E-3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1.736E-2</v>
      </c>
      <c r="F58" s="92">
        <v>6.1339999999999997E-3</v>
      </c>
      <c r="G58" s="88">
        <f t="shared" si="3"/>
        <v>2.3494000000000001E-2</v>
      </c>
      <c r="H58" s="89">
        <v>40</v>
      </c>
      <c r="I58" s="90" t="s">
        <v>64</v>
      </c>
      <c r="J58" s="74">
        <f t="shared" si="4"/>
        <v>4.0000000000000001E-3</v>
      </c>
      <c r="K58" s="89">
        <v>91</v>
      </c>
      <c r="L58" s="90" t="s">
        <v>64</v>
      </c>
      <c r="M58" s="74">
        <f t="shared" si="0"/>
        <v>9.1000000000000004E-3</v>
      </c>
      <c r="N58" s="89">
        <v>66</v>
      </c>
      <c r="O58" s="90" t="s">
        <v>64</v>
      </c>
      <c r="P58" s="74">
        <f t="shared" si="1"/>
        <v>6.6E-3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1.8020000000000001E-2</v>
      </c>
      <c r="F59" s="92">
        <v>6.2300000000000003E-3</v>
      </c>
      <c r="G59" s="88">
        <f t="shared" si="3"/>
        <v>2.4250000000000001E-2</v>
      </c>
      <c r="H59" s="89">
        <v>43</v>
      </c>
      <c r="I59" s="90" t="s">
        <v>64</v>
      </c>
      <c r="J59" s="74">
        <f t="shared" si="4"/>
        <v>4.3E-3</v>
      </c>
      <c r="K59" s="89">
        <v>95</v>
      </c>
      <c r="L59" s="90" t="s">
        <v>64</v>
      </c>
      <c r="M59" s="74">
        <f t="shared" si="0"/>
        <v>9.4999999999999998E-3</v>
      </c>
      <c r="N59" s="89">
        <v>69</v>
      </c>
      <c r="O59" s="90" t="s">
        <v>64</v>
      </c>
      <c r="P59" s="74">
        <f t="shared" si="1"/>
        <v>6.9000000000000008E-3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1.865E-2</v>
      </c>
      <c r="F60" s="92">
        <v>6.3169999999999997E-3</v>
      </c>
      <c r="G60" s="88">
        <f t="shared" si="3"/>
        <v>2.4967E-2</v>
      </c>
      <c r="H60" s="89">
        <v>45</v>
      </c>
      <c r="I60" s="90" t="s">
        <v>64</v>
      </c>
      <c r="J60" s="74">
        <f t="shared" si="4"/>
        <v>4.4999999999999997E-3</v>
      </c>
      <c r="K60" s="89">
        <v>99</v>
      </c>
      <c r="L60" s="90" t="s">
        <v>64</v>
      </c>
      <c r="M60" s="74">
        <f t="shared" si="0"/>
        <v>9.9000000000000008E-3</v>
      </c>
      <c r="N60" s="89">
        <v>72</v>
      </c>
      <c r="O60" s="90" t="s">
        <v>64</v>
      </c>
      <c r="P60" s="74">
        <f t="shared" si="1"/>
        <v>7.1999999999999998E-3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1.9259999999999999E-2</v>
      </c>
      <c r="F61" s="92">
        <v>6.3959999999999998E-3</v>
      </c>
      <c r="G61" s="88">
        <f t="shared" si="3"/>
        <v>2.5655999999999998E-2</v>
      </c>
      <c r="H61" s="89">
        <v>47</v>
      </c>
      <c r="I61" s="90" t="s">
        <v>64</v>
      </c>
      <c r="J61" s="74">
        <f t="shared" si="4"/>
        <v>4.7000000000000002E-3</v>
      </c>
      <c r="K61" s="89">
        <v>103</v>
      </c>
      <c r="L61" s="90" t="s">
        <v>64</v>
      </c>
      <c r="M61" s="74">
        <f t="shared" si="0"/>
        <v>1.03E-2</v>
      </c>
      <c r="N61" s="89">
        <v>75</v>
      </c>
      <c r="O61" s="90" t="s">
        <v>64</v>
      </c>
      <c r="P61" s="74">
        <f t="shared" si="1"/>
        <v>7.4999999999999997E-3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1.985E-2</v>
      </c>
      <c r="F62" s="92">
        <v>6.4689999999999999E-3</v>
      </c>
      <c r="G62" s="88">
        <f t="shared" si="3"/>
        <v>2.6318999999999999E-2</v>
      </c>
      <c r="H62" s="89">
        <v>49</v>
      </c>
      <c r="I62" s="90" t="s">
        <v>64</v>
      </c>
      <c r="J62" s="74">
        <f t="shared" si="4"/>
        <v>4.8999999999999998E-3</v>
      </c>
      <c r="K62" s="89">
        <v>107</v>
      </c>
      <c r="L62" s="90" t="s">
        <v>64</v>
      </c>
      <c r="M62" s="74">
        <f t="shared" si="0"/>
        <v>1.0699999999999999E-2</v>
      </c>
      <c r="N62" s="89">
        <v>78</v>
      </c>
      <c r="O62" s="90" t="s">
        <v>64</v>
      </c>
      <c r="P62" s="74">
        <f t="shared" si="1"/>
        <v>7.7999999999999996E-3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2.043E-2</v>
      </c>
      <c r="F63" s="92">
        <v>6.5360000000000001E-3</v>
      </c>
      <c r="G63" s="88">
        <f t="shared" si="3"/>
        <v>2.6966E-2</v>
      </c>
      <c r="H63" s="89">
        <v>52</v>
      </c>
      <c r="I63" s="90" t="s">
        <v>64</v>
      </c>
      <c r="J63" s="74">
        <f t="shared" si="4"/>
        <v>5.1999999999999998E-3</v>
      </c>
      <c r="K63" s="89">
        <v>111</v>
      </c>
      <c r="L63" s="90" t="s">
        <v>64</v>
      </c>
      <c r="M63" s="74">
        <f t="shared" si="0"/>
        <v>1.11E-2</v>
      </c>
      <c r="N63" s="89">
        <v>80</v>
      </c>
      <c r="O63" s="90" t="s">
        <v>64</v>
      </c>
      <c r="P63" s="74">
        <f t="shared" si="1"/>
        <v>8.0000000000000002E-3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2.154E-2</v>
      </c>
      <c r="F64" s="92">
        <v>6.6540000000000002E-3</v>
      </c>
      <c r="G64" s="88">
        <f t="shared" si="3"/>
        <v>2.8194E-2</v>
      </c>
      <c r="H64" s="89">
        <v>56</v>
      </c>
      <c r="I64" s="90" t="s">
        <v>64</v>
      </c>
      <c r="J64" s="74">
        <f t="shared" si="4"/>
        <v>5.5999999999999999E-3</v>
      </c>
      <c r="K64" s="89">
        <v>119</v>
      </c>
      <c r="L64" s="90" t="s">
        <v>64</v>
      </c>
      <c r="M64" s="74">
        <f t="shared" si="0"/>
        <v>1.1899999999999999E-2</v>
      </c>
      <c r="N64" s="89">
        <v>86</v>
      </c>
      <c r="O64" s="90" t="s">
        <v>64</v>
      </c>
      <c r="P64" s="74">
        <f t="shared" si="1"/>
        <v>8.6E-3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2.2839999999999999E-2</v>
      </c>
      <c r="F65" s="92">
        <v>6.7780000000000002E-3</v>
      </c>
      <c r="G65" s="88">
        <f t="shared" si="3"/>
        <v>2.9617999999999998E-2</v>
      </c>
      <c r="H65" s="89">
        <v>62</v>
      </c>
      <c r="I65" s="90" t="s">
        <v>64</v>
      </c>
      <c r="J65" s="74">
        <f t="shared" si="4"/>
        <v>6.1999999999999998E-3</v>
      </c>
      <c r="K65" s="89">
        <v>128</v>
      </c>
      <c r="L65" s="90" t="s">
        <v>64</v>
      </c>
      <c r="M65" s="74">
        <f t="shared" si="0"/>
        <v>1.2800000000000001E-2</v>
      </c>
      <c r="N65" s="89">
        <v>93</v>
      </c>
      <c r="O65" s="90" t="s">
        <v>64</v>
      </c>
      <c r="P65" s="74">
        <f t="shared" si="1"/>
        <v>9.2999999999999992E-3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2.4080000000000001E-2</v>
      </c>
      <c r="F66" s="92">
        <v>6.8799999999999998E-3</v>
      </c>
      <c r="G66" s="88">
        <f t="shared" si="3"/>
        <v>3.0960000000000001E-2</v>
      </c>
      <c r="H66" s="89">
        <v>67</v>
      </c>
      <c r="I66" s="90" t="s">
        <v>64</v>
      </c>
      <c r="J66" s="74">
        <f t="shared" si="4"/>
        <v>6.7000000000000002E-3</v>
      </c>
      <c r="K66" s="89">
        <v>137</v>
      </c>
      <c r="L66" s="90" t="s">
        <v>64</v>
      </c>
      <c r="M66" s="74">
        <f t="shared" si="0"/>
        <v>1.37E-2</v>
      </c>
      <c r="N66" s="89">
        <v>99</v>
      </c>
      <c r="O66" s="90" t="s">
        <v>64</v>
      </c>
      <c r="P66" s="74">
        <f t="shared" si="1"/>
        <v>9.9000000000000008E-3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2.5250000000000002E-2</v>
      </c>
      <c r="F67" s="92">
        <v>6.966E-3</v>
      </c>
      <c r="G67" s="88">
        <f t="shared" si="3"/>
        <v>3.2216000000000002E-2</v>
      </c>
      <c r="H67" s="89">
        <v>73</v>
      </c>
      <c r="I67" s="90" t="s">
        <v>64</v>
      </c>
      <c r="J67" s="74">
        <f t="shared" si="4"/>
        <v>7.2999999999999992E-3</v>
      </c>
      <c r="K67" s="89">
        <v>145</v>
      </c>
      <c r="L67" s="90" t="s">
        <v>64</v>
      </c>
      <c r="M67" s="74">
        <f t="shared" si="0"/>
        <v>1.4499999999999999E-2</v>
      </c>
      <c r="N67" s="89">
        <v>105</v>
      </c>
      <c r="O67" s="90" t="s">
        <v>64</v>
      </c>
      <c r="P67" s="74">
        <f t="shared" si="1"/>
        <v>1.0499999999999999E-2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2.6380000000000001E-2</v>
      </c>
      <c r="F68" s="92">
        <v>7.038E-3</v>
      </c>
      <c r="G68" s="88">
        <f t="shared" si="3"/>
        <v>3.3418000000000003E-2</v>
      </c>
      <c r="H68" s="89">
        <v>78</v>
      </c>
      <c r="I68" s="90" t="s">
        <v>64</v>
      </c>
      <c r="J68" s="74">
        <f t="shared" si="4"/>
        <v>7.7999999999999996E-3</v>
      </c>
      <c r="K68" s="89">
        <v>153</v>
      </c>
      <c r="L68" s="90" t="s">
        <v>64</v>
      </c>
      <c r="M68" s="74">
        <f t="shared" si="0"/>
        <v>1.5299999999999999E-2</v>
      </c>
      <c r="N68" s="89">
        <v>111</v>
      </c>
      <c r="O68" s="90" t="s">
        <v>64</v>
      </c>
      <c r="P68" s="74">
        <f t="shared" si="1"/>
        <v>1.11E-2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2.7449999999999999E-2</v>
      </c>
      <c r="F69" s="92">
        <v>7.0980000000000001E-3</v>
      </c>
      <c r="G69" s="88">
        <f t="shared" si="3"/>
        <v>3.4547999999999995E-2</v>
      </c>
      <c r="H69" s="89">
        <v>83</v>
      </c>
      <c r="I69" s="90" t="s">
        <v>64</v>
      </c>
      <c r="J69" s="74">
        <f t="shared" si="4"/>
        <v>8.3000000000000001E-3</v>
      </c>
      <c r="K69" s="89">
        <v>161</v>
      </c>
      <c r="L69" s="90" t="s">
        <v>64</v>
      </c>
      <c r="M69" s="74">
        <f t="shared" si="0"/>
        <v>1.61E-2</v>
      </c>
      <c r="N69" s="89">
        <v>117</v>
      </c>
      <c r="O69" s="90" t="s">
        <v>64</v>
      </c>
      <c r="P69" s="74">
        <f t="shared" si="1"/>
        <v>1.17E-2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2.8490000000000001E-2</v>
      </c>
      <c r="F70" s="92">
        <v>7.149E-3</v>
      </c>
      <c r="G70" s="88">
        <f t="shared" si="3"/>
        <v>3.5639000000000004E-2</v>
      </c>
      <c r="H70" s="89">
        <v>89</v>
      </c>
      <c r="I70" s="90" t="s">
        <v>64</v>
      </c>
      <c r="J70" s="74">
        <f t="shared" si="4"/>
        <v>8.8999999999999999E-3</v>
      </c>
      <c r="K70" s="89">
        <v>169</v>
      </c>
      <c r="L70" s="90" t="s">
        <v>64</v>
      </c>
      <c r="M70" s="74">
        <f t="shared" si="0"/>
        <v>1.6900000000000002E-2</v>
      </c>
      <c r="N70" s="89">
        <v>123</v>
      </c>
      <c r="O70" s="90" t="s">
        <v>64</v>
      </c>
      <c r="P70" s="74">
        <f t="shared" si="1"/>
        <v>1.23E-2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2.9489999999999999E-2</v>
      </c>
      <c r="F71" s="92">
        <v>7.1910000000000003E-3</v>
      </c>
      <c r="G71" s="88">
        <f t="shared" si="3"/>
        <v>3.6680999999999998E-2</v>
      </c>
      <c r="H71" s="89">
        <v>94</v>
      </c>
      <c r="I71" s="90" t="s">
        <v>64</v>
      </c>
      <c r="J71" s="74">
        <f t="shared" si="4"/>
        <v>9.4000000000000004E-3</v>
      </c>
      <c r="K71" s="89">
        <v>177</v>
      </c>
      <c r="L71" s="90" t="s">
        <v>64</v>
      </c>
      <c r="M71" s="74">
        <f t="shared" si="0"/>
        <v>1.77E-2</v>
      </c>
      <c r="N71" s="89">
        <v>129</v>
      </c>
      <c r="O71" s="90" t="s">
        <v>64</v>
      </c>
      <c r="P71" s="74">
        <f t="shared" si="1"/>
        <v>1.29E-2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3.0460000000000001E-2</v>
      </c>
      <c r="F72" s="92">
        <v>7.2269999999999999E-3</v>
      </c>
      <c r="G72" s="88">
        <f t="shared" si="3"/>
        <v>3.7686999999999998E-2</v>
      </c>
      <c r="H72" s="89">
        <v>99</v>
      </c>
      <c r="I72" s="90" t="s">
        <v>64</v>
      </c>
      <c r="J72" s="74">
        <f t="shared" si="4"/>
        <v>9.9000000000000008E-3</v>
      </c>
      <c r="K72" s="89">
        <v>185</v>
      </c>
      <c r="L72" s="90" t="s">
        <v>64</v>
      </c>
      <c r="M72" s="74">
        <f t="shared" si="0"/>
        <v>1.8499999999999999E-2</v>
      </c>
      <c r="N72" s="89">
        <v>135</v>
      </c>
      <c r="O72" s="90" t="s">
        <v>64</v>
      </c>
      <c r="P72" s="74">
        <f t="shared" si="1"/>
        <v>1.3500000000000002E-2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3.2300000000000002E-2</v>
      </c>
      <c r="F73" s="92">
        <v>7.28E-3</v>
      </c>
      <c r="G73" s="88">
        <f t="shared" si="3"/>
        <v>3.9580000000000004E-2</v>
      </c>
      <c r="H73" s="89">
        <v>110</v>
      </c>
      <c r="I73" s="90" t="s">
        <v>64</v>
      </c>
      <c r="J73" s="74">
        <f t="shared" si="4"/>
        <v>1.0999999999999999E-2</v>
      </c>
      <c r="K73" s="89">
        <v>199</v>
      </c>
      <c r="L73" s="90" t="s">
        <v>64</v>
      </c>
      <c r="M73" s="74">
        <f t="shared" si="0"/>
        <v>1.9900000000000001E-2</v>
      </c>
      <c r="N73" s="89">
        <v>146</v>
      </c>
      <c r="O73" s="90" t="s">
        <v>64</v>
      </c>
      <c r="P73" s="74">
        <f t="shared" si="1"/>
        <v>1.4599999999999998E-2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3.4049999999999997E-2</v>
      </c>
      <c r="F74" s="92">
        <v>7.3159999999999996E-3</v>
      </c>
      <c r="G74" s="88">
        <f t="shared" si="3"/>
        <v>4.1366E-2</v>
      </c>
      <c r="H74" s="89">
        <v>121</v>
      </c>
      <c r="I74" s="90" t="s">
        <v>64</v>
      </c>
      <c r="J74" s="74">
        <f t="shared" si="4"/>
        <v>1.21E-2</v>
      </c>
      <c r="K74" s="89">
        <v>213</v>
      </c>
      <c r="L74" s="90" t="s">
        <v>64</v>
      </c>
      <c r="M74" s="74">
        <f t="shared" si="0"/>
        <v>2.1299999999999999E-2</v>
      </c>
      <c r="N74" s="89">
        <v>156</v>
      </c>
      <c r="O74" s="90" t="s">
        <v>64</v>
      </c>
      <c r="P74" s="74">
        <f t="shared" si="1"/>
        <v>1.5599999999999999E-2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3.5709999999999999E-2</v>
      </c>
      <c r="F75" s="92">
        <v>7.3369999999999998E-3</v>
      </c>
      <c r="G75" s="88">
        <f t="shared" si="3"/>
        <v>4.3047000000000002E-2</v>
      </c>
      <c r="H75" s="89">
        <v>131</v>
      </c>
      <c r="I75" s="90" t="s">
        <v>64</v>
      </c>
      <c r="J75" s="74">
        <f t="shared" si="4"/>
        <v>1.3100000000000001E-2</v>
      </c>
      <c r="K75" s="89">
        <v>227</v>
      </c>
      <c r="L75" s="90" t="s">
        <v>64</v>
      </c>
      <c r="M75" s="74">
        <f t="shared" si="0"/>
        <v>2.2700000000000001E-2</v>
      </c>
      <c r="N75" s="89">
        <v>167</v>
      </c>
      <c r="O75" s="90" t="s">
        <v>64</v>
      </c>
      <c r="P75" s="74">
        <f t="shared" si="1"/>
        <v>1.67E-2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3.73E-2</v>
      </c>
      <c r="F76" s="92">
        <v>7.3480000000000004E-3</v>
      </c>
      <c r="G76" s="88">
        <f t="shared" si="3"/>
        <v>4.4648E-2</v>
      </c>
      <c r="H76" s="89">
        <v>142</v>
      </c>
      <c r="I76" s="90" t="s">
        <v>64</v>
      </c>
      <c r="J76" s="74">
        <f t="shared" si="4"/>
        <v>1.4199999999999999E-2</v>
      </c>
      <c r="K76" s="89">
        <v>241</v>
      </c>
      <c r="L76" s="90" t="s">
        <v>64</v>
      </c>
      <c r="M76" s="74">
        <f t="shared" si="0"/>
        <v>2.41E-2</v>
      </c>
      <c r="N76" s="89">
        <v>177</v>
      </c>
      <c r="O76" s="90" t="s">
        <v>64</v>
      </c>
      <c r="P76" s="74">
        <f t="shared" si="1"/>
        <v>1.77E-2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3.882E-2</v>
      </c>
      <c r="F77" s="92">
        <v>7.3489999999999996E-3</v>
      </c>
      <c r="G77" s="88">
        <f t="shared" si="3"/>
        <v>4.6169000000000002E-2</v>
      </c>
      <c r="H77" s="89">
        <v>153</v>
      </c>
      <c r="I77" s="90" t="s">
        <v>64</v>
      </c>
      <c r="J77" s="74">
        <f t="shared" si="4"/>
        <v>1.5299999999999999E-2</v>
      </c>
      <c r="K77" s="89">
        <v>254</v>
      </c>
      <c r="L77" s="90" t="s">
        <v>64</v>
      </c>
      <c r="M77" s="74">
        <f t="shared" si="0"/>
        <v>2.5399999999999999E-2</v>
      </c>
      <c r="N77" s="89">
        <v>187</v>
      </c>
      <c r="O77" s="90" t="s">
        <v>64</v>
      </c>
      <c r="P77" s="74">
        <f t="shared" si="1"/>
        <v>1.8700000000000001E-2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4.0289999999999999E-2</v>
      </c>
      <c r="F78" s="92">
        <v>7.3429999999999997E-3</v>
      </c>
      <c r="G78" s="88">
        <f t="shared" si="3"/>
        <v>4.7633000000000002E-2</v>
      </c>
      <c r="H78" s="89">
        <v>163</v>
      </c>
      <c r="I78" s="90" t="s">
        <v>64</v>
      </c>
      <c r="J78" s="74">
        <f t="shared" si="4"/>
        <v>1.6300000000000002E-2</v>
      </c>
      <c r="K78" s="89">
        <v>267</v>
      </c>
      <c r="L78" s="90" t="s">
        <v>64</v>
      </c>
      <c r="M78" s="74">
        <f t="shared" si="0"/>
        <v>2.6700000000000002E-2</v>
      </c>
      <c r="N78" s="89">
        <v>196</v>
      </c>
      <c r="O78" s="90" t="s">
        <v>64</v>
      </c>
      <c r="P78" s="74">
        <f t="shared" si="1"/>
        <v>1.9599999999999999E-2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4.3069999999999997E-2</v>
      </c>
      <c r="F79" s="92">
        <v>7.3150000000000003E-3</v>
      </c>
      <c r="G79" s="88">
        <f t="shared" si="3"/>
        <v>5.0384999999999999E-2</v>
      </c>
      <c r="H79" s="89">
        <v>185</v>
      </c>
      <c r="I79" s="90" t="s">
        <v>64</v>
      </c>
      <c r="J79" s="74">
        <f t="shared" si="4"/>
        <v>1.8499999999999999E-2</v>
      </c>
      <c r="K79" s="89">
        <v>291</v>
      </c>
      <c r="L79" s="90" t="s">
        <v>64</v>
      </c>
      <c r="M79" s="74">
        <f t="shared" si="0"/>
        <v>2.9099999999999997E-2</v>
      </c>
      <c r="N79" s="89">
        <v>215</v>
      </c>
      <c r="O79" s="90" t="s">
        <v>64</v>
      </c>
      <c r="P79" s="74">
        <f t="shared" si="1"/>
        <v>2.1499999999999998E-2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4.5699999999999998E-2</v>
      </c>
      <c r="F80" s="92">
        <v>7.2719999999999998E-3</v>
      </c>
      <c r="G80" s="88">
        <f t="shared" si="3"/>
        <v>5.2971999999999998E-2</v>
      </c>
      <c r="H80" s="89">
        <v>206</v>
      </c>
      <c r="I80" s="90" t="s">
        <v>64</v>
      </c>
      <c r="J80" s="74">
        <f t="shared" si="4"/>
        <v>2.06E-2</v>
      </c>
      <c r="K80" s="89">
        <v>315</v>
      </c>
      <c r="L80" s="90" t="s">
        <v>64</v>
      </c>
      <c r="M80" s="74">
        <f t="shared" si="0"/>
        <v>3.15E-2</v>
      </c>
      <c r="N80" s="89">
        <v>233</v>
      </c>
      <c r="O80" s="90" t="s">
        <v>64</v>
      </c>
      <c r="P80" s="74">
        <f t="shared" si="1"/>
        <v>2.3300000000000001E-2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4.82E-2</v>
      </c>
      <c r="F81" s="92">
        <v>7.2179999999999996E-3</v>
      </c>
      <c r="G81" s="88">
        <f t="shared" si="3"/>
        <v>5.5418000000000002E-2</v>
      </c>
      <c r="H81" s="89">
        <v>227</v>
      </c>
      <c r="I81" s="90" t="s">
        <v>64</v>
      </c>
      <c r="J81" s="74">
        <f t="shared" si="4"/>
        <v>2.2700000000000001E-2</v>
      </c>
      <c r="K81" s="89">
        <v>338</v>
      </c>
      <c r="L81" s="90" t="s">
        <v>64</v>
      </c>
      <c r="M81" s="74">
        <f t="shared" si="0"/>
        <v>3.3800000000000004E-2</v>
      </c>
      <c r="N81" s="89">
        <v>251</v>
      </c>
      <c r="O81" s="90" t="s">
        <v>64</v>
      </c>
      <c r="P81" s="74">
        <f t="shared" si="1"/>
        <v>2.5100000000000001E-2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5.058E-2</v>
      </c>
      <c r="F82" s="92">
        <v>7.156E-3</v>
      </c>
      <c r="G82" s="88">
        <f t="shared" si="3"/>
        <v>5.7736000000000003E-2</v>
      </c>
      <c r="H82" s="89">
        <v>249</v>
      </c>
      <c r="I82" s="90" t="s">
        <v>64</v>
      </c>
      <c r="J82" s="74">
        <f t="shared" si="4"/>
        <v>2.4899999999999999E-2</v>
      </c>
      <c r="K82" s="89">
        <v>361</v>
      </c>
      <c r="L82" s="90" t="s">
        <v>64</v>
      </c>
      <c r="M82" s="74">
        <f t="shared" si="0"/>
        <v>3.61E-2</v>
      </c>
      <c r="N82" s="89">
        <v>268</v>
      </c>
      <c r="O82" s="90" t="s">
        <v>64</v>
      </c>
      <c r="P82" s="74">
        <f t="shared" si="1"/>
        <v>2.6800000000000001E-2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5.2850000000000001E-2</v>
      </c>
      <c r="F83" s="92">
        <v>7.0899999999999999E-3</v>
      </c>
      <c r="G83" s="88">
        <f t="shared" si="3"/>
        <v>5.994E-2</v>
      </c>
      <c r="H83" s="89">
        <v>270</v>
      </c>
      <c r="I83" s="90" t="s">
        <v>64</v>
      </c>
      <c r="J83" s="74">
        <f t="shared" si="4"/>
        <v>2.7000000000000003E-2</v>
      </c>
      <c r="K83" s="89">
        <v>382</v>
      </c>
      <c r="L83" s="90" t="s">
        <v>64</v>
      </c>
      <c r="M83" s="74">
        <f t="shared" si="0"/>
        <v>3.8199999999999998E-2</v>
      </c>
      <c r="N83" s="89">
        <v>285</v>
      </c>
      <c r="O83" s="90" t="s">
        <v>64</v>
      </c>
      <c r="P83" s="74">
        <f t="shared" si="1"/>
        <v>2.8499999999999998E-2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5.5039999999999999E-2</v>
      </c>
      <c r="F84" s="92">
        <v>7.0200000000000002E-3</v>
      </c>
      <c r="G84" s="88">
        <f t="shared" si="3"/>
        <v>6.2059999999999997E-2</v>
      </c>
      <c r="H84" s="89">
        <v>292</v>
      </c>
      <c r="I84" s="90" t="s">
        <v>64</v>
      </c>
      <c r="J84" s="74">
        <f t="shared" si="4"/>
        <v>2.9199999999999997E-2</v>
      </c>
      <c r="K84" s="89">
        <v>403</v>
      </c>
      <c r="L84" s="90" t="s">
        <v>64</v>
      </c>
      <c r="M84" s="74">
        <f t="shared" ref="M84:M147" si="6">K84/1000/10</f>
        <v>4.0300000000000002E-2</v>
      </c>
      <c r="N84" s="89">
        <v>301</v>
      </c>
      <c r="O84" s="90" t="s">
        <v>64</v>
      </c>
      <c r="P84" s="74">
        <f t="shared" ref="P84:P147" si="7">N84/1000/10</f>
        <v>3.0099999999999998E-2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5.7140000000000003E-2</v>
      </c>
      <c r="F85" s="92">
        <v>6.9490000000000003E-3</v>
      </c>
      <c r="G85" s="88">
        <f t="shared" ref="G85:G148" si="8">E85+F85</f>
        <v>6.4089000000000007E-2</v>
      </c>
      <c r="H85" s="89">
        <v>314</v>
      </c>
      <c r="I85" s="90" t="s">
        <v>64</v>
      </c>
      <c r="J85" s="74">
        <f t="shared" ref="J85:J128" si="9">H85/1000/10</f>
        <v>3.1399999999999997E-2</v>
      </c>
      <c r="K85" s="89">
        <v>424</v>
      </c>
      <c r="L85" s="90" t="s">
        <v>64</v>
      </c>
      <c r="M85" s="74">
        <f t="shared" si="6"/>
        <v>4.24E-2</v>
      </c>
      <c r="N85" s="89">
        <v>317</v>
      </c>
      <c r="O85" s="90" t="s">
        <v>64</v>
      </c>
      <c r="P85" s="74">
        <f t="shared" si="7"/>
        <v>3.1699999999999999E-2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5.917E-2</v>
      </c>
      <c r="F86" s="92">
        <v>6.8770000000000003E-3</v>
      </c>
      <c r="G86" s="88">
        <f t="shared" si="8"/>
        <v>6.6046999999999995E-2</v>
      </c>
      <c r="H86" s="89">
        <v>335</v>
      </c>
      <c r="I86" s="90" t="s">
        <v>64</v>
      </c>
      <c r="J86" s="74">
        <f t="shared" si="9"/>
        <v>3.3500000000000002E-2</v>
      </c>
      <c r="K86" s="89">
        <v>444</v>
      </c>
      <c r="L86" s="90" t="s">
        <v>64</v>
      </c>
      <c r="M86" s="74">
        <f t="shared" si="6"/>
        <v>4.4400000000000002E-2</v>
      </c>
      <c r="N86" s="89">
        <v>333</v>
      </c>
      <c r="O86" s="90" t="s">
        <v>64</v>
      </c>
      <c r="P86" s="74">
        <f t="shared" si="7"/>
        <v>3.3300000000000003E-2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6.114E-2</v>
      </c>
      <c r="F87" s="92">
        <v>6.8040000000000002E-3</v>
      </c>
      <c r="G87" s="88">
        <f t="shared" si="8"/>
        <v>6.7944000000000004E-2</v>
      </c>
      <c r="H87" s="89">
        <v>357</v>
      </c>
      <c r="I87" s="90" t="s">
        <v>64</v>
      </c>
      <c r="J87" s="74">
        <f t="shared" si="9"/>
        <v>3.5699999999999996E-2</v>
      </c>
      <c r="K87" s="89">
        <v>463</v>
      </c>
      <c r="L87" s="90" t="s">
        <v>64</v>
      </c>
      <c r="M87" s="74">
        <f t="shared" si="6"/>
        <v>4.6300000000000001E-2</v>
      </c>
      <c r="N87" s="89">
        <v>348</v>
      </c>
      <c r="O87" s="90" t="s">
        <v>64</v>
      </c>
      <c r="P87" s="74">
        <f t="shared" si="7"/>
        <v>3.4799999999999998E-2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6.3039999999999999E-2</v>
      </c>
      <c r="F88" s="92">
        <v>6.731E-3</v>
      </c>
      <c r="G88" s="88">
        <f t="shared" si="8"/>
        <v>6.9771E-2</v>
      </c>
      <c r="H88" s="89">
        <v>379</v>
      </c>
      <c r="I88" s="90" t="s">
        <v>64</v>
      </c>
      <c r="J88" s="74">
        <f t="shared" si="9"/>
        <v>3.7900000000000003E-2</v>
      </c>
      <c r="K88" s="89">
        <v>482</v>
      </c>
      <c r="L88" s="90" t="s">
        <v>64</v>
      </c>
      <c r="M88" s="74">
        <f t="shared" si="6"/>
        <v>4.82E-2</v>
      </c>
      <c r="N88" s="89">
        <v>363</v>
      </c>
      <c r="O88" s="90" t="s">
        <v>64</v>
      </c>
      <c r="P88" s="74">
        <f t="shared" si="7"/>
        <v>3.6299999999999999E-2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6.4890000000000003E-2</v>
      </c>
      <c r="F89" s="92">
        <v>6.6579999999999999E-3</v>
      </c>
      <c r="G89" s="88">
        <f t="shared" si="8"/>
        <v>7.1548E-2</v>
      </c>
      <c r="H89" s="89">
        <v>401</v>
      </c>
      <c r="I89" s="90" t="s">
        <v>64</v>
      </c>
      <c r="J89" s="74">
        <f t="shared" si="9"/>
        <v>4.0100000000000004E-2</v>
      </c>
      <c r="K89" s="89">
        <v>501</v>
      </c>
      <c r="L89" s="90" t="s">
        <v>64</v>
      </c>
      <c r="M89" s="74">
        <f t="shared" si="6"/>
        <v>5.0099999999999999E-2</v>
      </c>
      <c r="N89" s="89">
        <v>378</v>
      </c>
      <c r="O89" s="90" t="s">
        <v>64</v>
      </c>
      <c r="P89" s="74">
        <f t="shared" si="7"/>
        <v>3.78E-2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6.8440000000000001E-2</v>
      </c>
      <c r="F90" s="92">
        <v>6.515E-3</v>
      </c>
      <c r="G90" s="88">
        <f t="shared" si="8"/>
        <v>7.4954999999999994E-2</v>
      </c>
      <c r="H90" s="89">
        <v>445</v>
      </c>
      <c r="I90" s="90" t="s">
        <v>64</v>
      </c>
      <c r="J90" s="74">
        <f t="shared" si="9"/>
        <v>4.4499999999999998E-2</v>
      </c>
      <c r="K90" s="89">
        <v>536</v>
      </c>
      <c r="L90" s="90" t="s">
        <v>64</v>
      </c>
      <c r="M90" s="74">
        <f t="shared" si="6"/>
        <v>5.3600000000000002E-2</v>
      </c>
      <c r="N90" s="89">
        <v>407</v>
      </c>
      <c r="O90" s="90" t="s">
        <v>64</v>
      </c>
      <c r="P90" s="74">
        <f t="shared" si="7"/>
        <v>4.07E-2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7.2639999999999996E-2</v>
      </c>
      <c r="F91" s="92">
        <v>6.3420000000000004E-3</v>
      </c>
      <c r="G91" s="88">
        <f t="shared" si="8"/>
        <v>7.8981999999999997E-2</v>
      </c>
      <c r="H91" s="89">
        <v>501</v>
      </c>
      <c r="I91" s="90" t="s">
        <v>64</v>
      </c>
      <c r="J91" s="74">
        <f t="shared" si="9"/>
        <v>5.0099999999999999E-2</v>
      </c>
      <c r="K91" s="89">
        <v>579</v>
      </c>
      <c r="L91" s="90" t="s">
        <v>64</v>
      </c>
      <c r="M91" s="74">
        <f t="shared" si="6"/>
        <v>5.7899999999999993E-2</v>
      </c>
      <c r="N91" s="89">
        <v>441</v>
      </c>
      <c r="O91" s="90" t="s">
        <v>64</v>
      </c>
      <c r="P91" s="74">
        <f t="shared" si="7"/>
        <v>4.41E-2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7.6600000000000001E-2</v>
      </c>
      <c r="F92" s="92">
        <v>6.1760000000000001E-3</v>
      </c>
      <c r="G92" s="88">
        <f t="shared" si="8"/>
        <v>8.2776000000000002E-2</v>
      </c>
      <c r="H92" s="89">
        <v>556</v>
      </c>
      <c r="I92" s="90" t="s">
        <v>64</v>
      </c>
      <c r="J92" s="74">
        <f t="shared" si="9"/>
        <v>5.5600000000000004E-2</v>
      </c>
      <c r="K92" s="89">
        <v>620</v>
      </c>
      <c r="L92" s="90" t="s">
        <v>64</v>
      </c>
      <c r="M92" s="74">
        <f t="shared" si="6"/>
        <v>6.2E-2</v>
      </c>
      <c r="N92" s="89">
        <v>475</v>
      </c>
      <c r="O92" s="90" t="s">
        <v>64</v>
      </c>
      <c r="P92" s="74">
        <f t="shared" si="7"/>
        <v>4.7500000000000001E-2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8.0360000000000001E-2</v>
      </c>
      <c r="F93" s="92">
        <v>6.019E-3</v>
      </c>
      <c r="G93" s="88">
        <f t="shared" si="8"/>
        <v>8.6378999999999997E-2</v>
      </c>
      <c r="H93" s="89">
        <v>612</v>
      </c>
      <c r="I93" s="90" t="s">
        <v>64</v>
      </c>
      <c r="J93" s="74">
        <f t="shared" si="9"/>
        <v>6.1199999999999997E-2</v>
      </c>
      <c r="K93" s="89">
        <v>659</v>
      </c>
      <c r="L93" s="90" t="s">
        <v>64</v>
      </c>
      <c r="M93" s="74">
        <f t="shared" si="6"/>
        <v>6.59E-2</v>
      </c>
      <c r="N93" s="89">
        <v>507</v>
      </c>
      <c r="O93" s="90" t="s">
        <v>64</v>
      </c>
      <c r="P93" s="74">
        <f t="shared" si="7"/>
        <v>5.0700000000000002E-2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8.3960000000000007E-2</v>
      </c>
      <c r="F94" s="92">
        <v>5.8690000000000001E-3</v>
      </c>
      <c r="G94" s="88">
        <f t="shared" si="8"/>
        <v>8.9829000000000006E-2</v>
      </c>
      <c r="H94" s="89">
        <v>667</v>
      </c>
      <c r="I94" s="90" t="s">
        <v>64</v>
      </c>
      <c r="J94" s="74">
        <f t="shared" si="9"/>
        <v>6.6700000000000009E-2</v>
      </c>
      <c r="K94" s="89">
        <v>697</v>
      </c>
      <c r="L94" s="90" t="s">
        <v>64</v>
      </c>
      <c r="M94" s="74">
        <f t="shared" si="6"/>
        <v>6.9699999999999998E-2</v>
      </c>
      <c r="N94" s="89">
        <v>539</v>
      </c>
      <c r="O94" s="90" t="s">
        <v>64</v>
      </c>
      <c r="P94" s="74">
        <f t="shared" si="7"/>
        <v>5.3900000000000003E-2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8.7410000000000002E-2</v>
      </c>
      <c r="F95" s="92">
        <v>5.7260000000000002E-3</v>
      </c>
      <c r="G95" s="88">
        <f t="shared" si="8"/>
        <v>9.3135999999999997E-2</v>
      </c>
      <c r="H95" s="89">
        <v>723</v>
      </c>
      <c r="I95" s="90" t="s">
        <v>64</v>
      </c>
      <c r="J95" s="74">
        <f t="shared" si="9"/>
        <v>7.2300000000000003E-2</v>
      </c>
      <c r="K95" s="89">
        <v>733</v>
      </c>
      <c r="L95" s="90" t="s">
        <v>64</v>
      </c>
      <c r="M95" s="74">
        <f t="shared" si="6"/>
        <v>7.3300000000000004E-2</v>
      </c>
      <c r="N95" s="89">
        <v>569</v>
      </c>
      <c r="O95" s="90" t="s">
        <v>64</v>
      </c>
      <c r="P95" s="74">
        <f t="shared" si="7"/>
        <v>5.6899999999999992E-2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9.0730000000000005E-2</v>
      </c>
      <c r="F96" s="92">
        <v>5.5909999999999996E-3</v>
      </c>
      <c r="G96" s="88">
        <f t="shared" si="8"/>
        <v>9.6321000000000004E-2</v>
      </c>
      <c r="H96" s="89">
        <v>779</v>
      </c>
      <c r="I96" s="90" t="s">
        <v>64</v>
      </c>
      <c r="J96" s="74">
        <f t="shared" si="9"/>
        <v>7.7899999999999997E-2</v>
      </c>
      <c r="K96" s="89">
        <v>768</v>
      </c>
      <c r="L96" s="90" t="s">
        <v>64</v>
      </c>
      <c r="M96" s="74">
        <f t="shared" si="6"/>
        <v>7.6800000000000007E-2</v>
      </c>
      <c r="N96" s="89">
        <v>599</v>
      </c>
      <c r="O96" s="90" t="s">
        <v>64</v>
      </c>
      <c r="P96" s="74">
        <f t="shared" si="7"/>
        <v>5.9899999999999995E-2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9.3939999999999996E-2</v>
      </c>
      <c r="F97" s="92">
        <v>5.463E-3</v>
      </c>
      <c r="G97" s="88">
        <f t="shared" si="8"/>
        <v>9.9402999999999991E-2</v>
      </c>
      <c r="H97" s="89">
        <v>835</v>
      </c>
      <c r="I97" s="90" t="s">
        <v>64</v>
      </c>
      <c r="J97" s="74">
        <f t="shared" si="9"/>
        <v>8.3499999999999991E-2</v>
      </c>
      <c r="K97" s="89">
        <v>802</v>
      </c>
      <c r="L97" s="90" t="s">
        <v>64</v>
      </c>
      <c r="M97" s="74">
        <f t="shared" si="6"/>
        <v>8.0200000000000007E-2</v>
      </c>
      <c r="N97" s="89">
        <v>628</v>
      </c>
      <c r="O97" s="90" t="s">
        <v>64</v>
      </c>
      <c r="P97" s="74">
        <f t="shared" si="7"/>
        <v>6.2799999999999995E-2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9.7049999999999997E-2</v>
      </c>
      <c r="F98" s="92">
        <v>5.3420000000000004E-3</v>
      </c>
      <c r="G98" s="88">
        <f t="shared" si="8"/>
        <v>0.102392</v>
      </c>
      <c r="H98" s="89">
        <v>891</v>
      </c>
      <c r="I98" s="90" t="s">
        <v>64</v>
      </c>
      <c r="J98" s="74">
        <f t="shared" si="9"/>
        <v>8.9099999999999999E-2</v>
      </c>
      <c r="K98" s="89">
        <v>834</v>
      </c>
      <c r="L98" s="90" t="s">
        <v>64</v>
      </c>
      <c r="M98" s="74">
        <f t="shared" si="6"/>
        <v>8.3400000000000002E-2</v>
      </c>
      <c r="N98" s="89">
        <v>656</v>
      </c>
      <c r="O98" s="90" t="s">
        <v>64</v>
      </c>
      <c r="P98" s="74">
        <f t="shared" si="7"/>
        <v>6.5600000000000006E-2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0.10299999999999999</v>
      </c>
      <c r="F99" s="92">
        <v>5.1159999999999999E-3</v>
      </c>
      <c r="G99" s="88">
        <f t="shared" si="8"/>
        <v>0.10811599999999999</v>
      </c>
      <c r="H99" s="89">
        <v>1002</v>
      </c>
      <c r="I99" s="90" t="s">
        <v>64</v>
      </c>
      <c r="J99" s="74">
        <f t="shared" si="9"/>
        <v>0.1002</v>
      </c>
      <c r="K99" s="89">
        <v>896</v>
      </c>
      <c r="L99" s="90" t="s">
        <v>64</v>
      </c>
      <c r="M99" s="74">
        <f t="shared" si="6"/>
        <v>8.9599999999999999E-2</v>
      </c>
      <c r="N99" s="89">
        <v>710</v>
      </c>
      <c r="O99" s="90" t="s">
        <v>64</v>
      </c>
      <c r="P99" s="74">
        <f t="shared" si="7"/>
        <v>7.0999999999999994E-2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0.1087</v>
      </c>
      <c r="F100" s="92">
        <v>4.9109999999999996E-3</v>
      </c>
      <c r="G100" s="88">
        <f t="shared" si="8"/>
        <v>0.113611</v>
      </c>
      <c r="H100" s="89">
        <v>1113</v>
      </c>
      <c r="I100" s="90" t="s">
        <v>64</v>
      </c>
      <c r="J100" s="74">
        <f t="shared" si="9"/>
        <v>0.1113</v>
      </c>
      <c r="K100" s="89">
        <v>953</v>
      </c>
      <c r="L100" s="90" t="s">
        <v>64</v>
      </c>
      <c r="M100" s="74">
        <f t="shared" si="6"/>
        <v>9.5299999999999996E-2</v>
      </c>
      <c r="N100" s="89">
        <v>762</v>
      </c>
      <c r="O100" s="90" t="s">
        <v>64</v>
      </c>
      <c r="P100" s="74">
        <f t="shared" si="7"/>
        <v>7.6200000000000004E-2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0.11409999999999999</v>
      </c>
      <c r="F101" s="92">
        <v>4.725E-3</v>
      </c>
      <c r="G101" s="88">
        <f t="shared" si="8"/>
        <v>0.11882499999999999</v>
      </c>
      <c r="H101" s="89">
        <v>1224</v>
      </c>
      <c r="I101" s="90" t="s">
        <v>64</v>
      </c>
      <c r="J101" s="74">
        <f t="shared" si="9"/>
        <v>0.12239999999999999</v>
      </c>
      <c r="K101" s="89">
        <v>1008</v>
      </c>
      <c r="L101" s="90" t="s">
        <v>64</v>
      </c>
      <c r="M101" s="74">
        <f t="shared" si="6"/>
        <v>0.1008</v>
      </c>
      <c r="N101" s="89">
        <v>811</v>
      </c>
      <c r="O101" s="90" t="s">
        <v>64</v>
      </c>
      <c r="P101" s="74">
        <f t="shared" si="7"/>
        <v>8.1100000000000005E-2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0.11940000000000001</v>
      </c>
      <c r="F102" s="92">
        <v>4.5539999999999999E-3</v>
      </c>
      <c r="G102" s="88">
        <f t="shared" si="8"/>
        <v>0.12395400000000001</v>
      </c>
      <c r="H102" s="89">
        <v>1334</v>
      </c>
      <c r="I102" s="90" t="s">
        <v>64</v>
      </c>
      <c r="J102" s="74">
        <f t="shared" si="9"/>
        <v>0.13340000000000002</v>
      </c>
      <c r="K102" s="89">
        <v>1060</v>
      </c>
      <c r="L102" s="90" t="s">
        <v>64</v>
      </c>
      <c r="M102" s="74">
        <f t="shared" si="6"/>
        <v>0.10600000000000001</v>
      </c>
      <c r="N102" s="89">
        <v>859</v>
      </c>
      <c r="O102" s="90" t="s">
        <v>64</v>
      </c>
      <c r="P102" s="74">
        <f t="shared" si="7"/>
        <v>8.5900000000000004E-2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0.1244</v>
      </c>
      <c r="F103" s="92">
        <v>4.3969999999999999E-3</v>
      </c>
      <c r="G103" s="88">
        <f t="shared" si="8"/>
        <v>0.12879699999999999</v>
      </c>
      <c r="H103" s="89">
        <v>1443</v>
      </c>
      <c r="I103" s="90" t="s">
        <v>64</v>
      </c>
      <c r="J103" s="74">
        <f t="shared" si="9"/>
        <v>0.14430000000000001</v>
      </c>
      <c r="K103" s="89">
        <v>1108</v>
      </c>
      <c r="L103" s="90" t="s">
        <v>64</v>
      </c>
      <c r="M103" s="74">
        <f t="shared" si="6"/>
        <v>0.11080000000000001</v>
      </c>
      <c r="N103" s="89">
        <v>904</v>
      </c>
      <c r="O103" s="90" t="s">
        <v>64</v>
      </c>
      <c r="P103" s="74">
        <f t="shared" si="7"/>
        <v>9.0400000000000008E-2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0.1293</v>
      </c>
      <c r="F104" s="92">
        <v>4.2529999999999998E-3</v>
      </c>
      <c r="G104" s="88">
        <f t="shared" si="8"/>
        <v>0.13355300000000001</v>
      </c>
      <c r="H104" s="89">
        <v>1551</v>
      </c>
      <c r="I104" s="90" t="s">
        <v>64</v>
      </c>
      <c r="J104" s="74">
        <f t="shared" si="9"/>
        <v>0.15509999999999999</v>
      </c>
      <c r="K104" s="89">
        <v>1155</v>
      </c>
      <c r="L104" s="90" t="s">
        <v>64</v>
      </c>
      <c r="M104" s="74">
        <f t="shared" si="6"/>
        <v>0.11550000000000001</v>
      </c>
      <c r="N104" s="89">
        <v>948</v>
      </c>
      <c r="O104" s="90" t="s">
        <v>64</v>
      </c>
      <c r="P104" s="74">
        <f t="shared" si="7"/>
        <v>9.4799999999999995E-2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0.13869999999999999</v>
      </c>
      <c r="F105" s="92">
        <v>3.9950000000000003E-3</v>
      </c>
      <c r="G105" s="88">
        <f t="shared" si="8"/>
        <v>0.14269499999999999</v>
      </c>
      <c r="H105" s="89">
        <v>1765</v>
      </c>
      <c r="I105" s="90" t="s">
        <v>64</v>
      </c>
      <c r="J105" s="74">
        <f t="shared" si="9"/>
        <v>0.17649999999999999</v>
      </c>
      <c r="K105" s="89">
        <v>1240</v>
      </c>
      <c r="L105" s="90" t="s">
        <v>64</v>
      </c>
      <c r="M105" s="74">
        <f t="shared" si="6"/>
        <v>0.124</v>
      </c>
      <c r="N105" s="89">
        <v>1031</v>
      </c>
      <c r="O105" s="90" t="s">
        <v>64</v>
      </c>
      <c r="P105" s="74">
        <f t="shared" si="7"/>
        <v>0.1031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0.14760000000000001</v>
      </c>
      <c r="F106" s="92">
        <v>3.771E-3</v>
      </c>
      <c r="G106" s="88">
        <f t="shared" si="8"/>
        <v>0.15137100000000001</v>
      </c>
      <c r="H106" s="89">
        <v>1976</v>
      </c>
      <c r="I106" s="90" t="s">
        <v>64</v>
      </c>
      <c r="J106" s="74">
        <f t="shared" si="9"/>
        <v>0.1976</v>
      </c>
      <c r="K106" s="89">
        <v>1318</v>
      </c>
      <c r="L106" s="90" t="s">
        <v>64</v>
      </c>
      <c r="M106" s="74">
        <f t="shared" si="6"/>
        <v>0.1318</v>
      </c>
      <c r="N106" s="89">
        <v>1108</v>
      </c>
      <c r="O106" s="90" t="s">
        <v>64</v>
      </c>
      <c r="P106" s="74">
        <f t="shared" si="7"/>
        <v>0.11080000000000001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0.15609999999999999</v>
      </c>
      <c r="F107" s="92">
        <v>3.5750000000000001E-3</v>
      </c>
      <c r="G107" s="88">
        <f t="shared" si="8"/>
        <v>0.15967499999999998</v>
      </c>
      <c r="H107" s="89">
        <v>2183</v>
      </c>
      <c r="I107" s="90" t="s">
        <v>64</v>
      </c>
      <c r="J107" s="74">
        <f t="shared" si="9"/>
        <v>0.21829999999999999</v>
      </c>
      <c r="K107" s="89">
        <v>1389</v>
      </c>
      <c r="L107" s="90" t="s">
        <v>64</v>
      </c>
      <c r="M107" s="74">
        <f t="shared" si="6"/>
        <v>0.1389</v>
      </c>
      <c r="N107" s="89">
        <v>1181</v>
      </c>
      <c r="O107" s="90" t="s">
        <v>64</v>
      </c>
      <c r="P107" s="74">
        <f t="shared" si="7"/>
        <v>0.11810000000000001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0.1643</v>
      </c>
      <c r="F108" s="92">
        <v>3.4020000000000001E-3</v>
      </c>
      <c r="G108" s="88">
        <f t="shared" si="8"/>
        <v>0.16770199999999999</v>
      </c>
      <c r="H108" s="89">
        <v>2386</v>
      </c>
      <c r="I108" s="90" t="s">
        <v>64</v>
      </c>
      <c r="J108" s="74">
        <f t="shared" si="9"/>
        <v>0.23860000000000001</v>
      </c>
      <c r="K108" s="89">
        <v>1455</v>
      </c>
      <c r="L108" s="90" t="s">
        <v>64</v>
      </c>
      <c r="M108" s="74">
        <f t="shared" si="6"/>
        <v>0.14550000000000002</v>
      </c>
      <c r="N108" s="89">
        <v>1249</v>
      </c>
      <c r="O108" s="90" t="s">
        <v>64</v>
      </c>
      <c r="P108" s="74">
        <f t="shared" si="7"/>
        <v>0.12490000000000001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0.1721</v>
      </c>
      <c r="F109" s="92">
        <v>3.2469999999999999E-3</v>
      </c>
      <c r="G109" s="88">
        <f t="shared" si="8"/>
        <v>0.175347</v>
      </c>
      <c r="H109" s="89">
        <v>2586</v>
      </c>
      <c r="I109" s="90" t="s">
        <v>64</v>
      </c>
      <c r="J109" s="74">
        <f t="shared" si="9"/>
        <v>0.2586</v>
      </c>
      <c r="K109" s="89">
        <v>1515</v>
      </c>
      <c r="L109" s="90" t="s">
        <v>64</v>
      </c>
      <c r="M109" s="74">
        <f t="shared" si="6"/>
        <v>0.1515</v>
      </c>
      <c r="N109" s="89">
        <v>1313</v>
      </c>
      <c r="O109" s="90" t="s">
        <v>64</v>
      </c>
      <c r="P109" s="74">
        <f t="shared" si="7"/>
        <v>0.1313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0.17960000000000001</v>
      </c>
      <c r="F110" s="92">
        <v>3.1080000000000001E-3</v>
      </c>
      <c r="G110" s="88">
        <f t="shared" si="8"/>
        <v>0.18270800000000001</v>
      </c>
      <c r="H110" s="89">
        <v>2782</v>
      </c>
      <c r="I110" s="90" t="s">
        <v>64</v>
      </c>
      <c r="J110" s="74">
        <f t="shared" si="9"/>
        <v>0.2782</v>
      </c>
      <c r="K110" s="89">
        <v>1571</v>
      </c>
      <c r="L110" s="90" t="s">
        <v>64</v>
      </c>
      <c r="M110" s="74">
        <f t="shared" si="6"/>
        <v>0.15709999999999999</v>
      </c>
      <c r="N110" s="89">
        <v>1374</v>
      </c>
      <c r="O110" s="90" t="s">
        <v>64</v>
      </c>
      <c r="P110" s="74">
        <f t="shared" si="7"/>
        <v>0.13740000000000002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0.18690000000000001</v>
      </c>
      <c r="F111" s="92">
        <v>2.9819999999999998E-3</v>
      </c>
      <c r="G111" s="88">
        <f t="shared" si="8"/>
        <v>0.18988200000000002</v>
      </c>
      <c r="H111" s="89">
        <v>2975</v>
      </c>
      <c r="I111" s="90" t="s">
        <v>64</v>
      </c>
      <c r="J111" s="74">
        <f t="shared" si="9"/>
        <v>0.29749999999999999</v>
      </c>
      <c r="K111" s="89">
        <v>1624</v>
      </c>
      <c r="L111" s="90" t="s">
        <v>64</v>
      </c>
      <c r="M111" s="74">
        <f t="shared" si="6"/>
        <v>0.16240000000000002</v>
      </c>
      <c r="N111" s="89">
        <v>1432</v>
      </c>
      <c r="O111" s="90" t="s">
        <v>64</v>
      </c>
      <c r="P111" s="74">
        <f t="shared" si="7"/>
        <v>0.14319999999999999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0.19389999999999999</v>
      </c>
      <c r="F112" s="92">
        <v>2.8670000000000002E-3</v>
      </c>
      <c r="G112" s="88">
        <f t="shared" si="8"/>
        <v>0.196767</v>
      </c>
      <c r="H112" s="89">
        <v>3164</v>
      </c>
      <c r="I112" s="90" t="s">
        <v>64</v>
      </c>
      <c r="J112" s="74">
        <f t="shared" si="9"/>
        <v>0.31640000000000001</v>
      </c>
      <c r="K112" s="89">
        <v>1673</v>
      </c>
      <c r="L112" s="90" t="s">
        <v>64</v>
      </c>
      <c r="M112" s="74">
        <f t="shared" si="6"/>
        <v>0.1673</v>
      </c>
      <c r="N112" s="89">
        <v>1486</v>
      </c>
      <c r="O112" s="90" t="s">
        <v>64</v>
      </c>
      <c r="P112" s="74">
        <f t="shared" si="7"/>
        <v>0.14860000000000001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0.20069999999999999</v>
      </c>
      <c r="F113" s="92">
        <v>2.7629999999999998E-3</v>
      </c>
      <c r="G113" s="88">
        <f t="shared" si="8"/>
        <v>0.20346299999999998</v>
      </c>
      <c r="H113" s="89">
        <v>3351</v>
      </c>
      <c r="I113" s="90" t="s">
        <v>64</v>
      </c>
      <c r="J113" s="74">
        <f t="shared" si="9"/>
        <v>0.33510000000000001</v>
      </c>
      <c r="K113" s="89">
        <v>1718</v>
      </c>
      <c r="L113" s="90" t="s">
        <v>64</v>
      </c>
      <c r="M113" s="74">
        <f t="shared" si="6"/>
        <v>0.17180000000000001</v>
      </c>
      <c r="N113" s="89">
        <v>1539</v>
      </c>
      <c r="O113" s="90" t="s">
        <v>64</v>
      </c>
      <c r="P113" s="74">
        <f t="shared" si="7"/>
        <v>0.15389999999999998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0.2072</v>
      </c>
      <c r="F114" s="92">
        <v>2.666E-3</v>
      </c>
      <c r="G114" s="88">
        <f t="shared" si="8"/>
        <v>0.209866</v>
      </c>
      <c r="H114" s="89">
        <v>3534</v>
      </c>
      <c r="I114" s="90" t="s">
        <v>64</v>
      </c>
      <c r="J114" s="74">
        <f t="shared" si="9"/>
        <v>0.35339999999999999</v>
      </c>
      <c r="K114" s="89">
        <v>1761</v>
      </c>
      <c r="L114" s="90" t="s">
        <v>64</v>
      </c>
      <c r="M114" s="74">
        <f t="shared" si="6"/>
        <v>0.17609999999999998</v>
      </c>
      <c r="N114" s="89">
        <v>1588</v>
      </c>
      <c r="O114" s="90" t="s">
        <v>64</v>
      </c>
      <c r="P114" s="74">
        <f t="shared" si="7"/>
        <v>0.1588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0.2135</v>
      </c>
      <c r="F115" s="92">
        <v>2.578E-3</v>
      </c>
      <c r="G115" s="88">
        <f t="shared" si="8"/>
        <v>0.21607799999999999</v>
      </c>
      <c r="H115" s="89">
        <v>3715</v>
      </c>
      <c r="I115" s="90" t="s">
        <v>64</v>
      </c>
      <c r="J115" s="74">
        <f t="shared" si="9"/>
        <v>0.3715</v>
      </c>
      <c r="K115" s="89">
        <v>1802</v>
      </c>
      <c r="L115" s="90" t="s">
        <v>64</v>
      </c>
      <c r="M115" s="74">
        <f t="shared" si="6"/>
        <v>0.1802</v>
      </c>
      <c r="N115" s="89">
        <v>1636</v>
      </c>
      <c r="O115" s="90" t="s">
        <v>64</v>
      </c>
      <c r="P115" s="74">
        <f t="shared" si="7"/>
        <v>0.1636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0.22559999999999999</v>
      </c>
      <c r="F116" s="92">
        <v>2.4190000000000001E-3</v>
      </c>
      <c r="G116" s="88">
        <f t="shared" si="8"/>
        <v>0.228019</v>
      </c>
      <c r="H116" s="89">
        <v>4069</v>
      </c>
      <c r="I116" s="90" t="s">
        <v>64</v>
      </c>
      <c r="J116" s="74">
        <f t="shared" si="9"/>
        <v>0.40689999999999998</v>
      </c>
      <c r="K116" s="89">
        <v>1877</v>
      </c>
      <c r="L116" s="90" t="s">
        <v>64</v>
      </c>
      <c r="M116" s="74">
        <f t="shared" si="6"/>
        <v>0.18770000000000001</v>
      </c>
      <c r="N116" s="89">
        <v>1726</v>
      </c>
      <c r="O116" s="90" t="s">
        <v>64</v>
      </c>
      <c r="P116" s="74">
        <f t="shared" si="7"/>
        <v>0.1726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0.2397</v>
      </c>
      <c r="F117" s="92">
        <v>2.2499999999999998E-3</v>
      </c>
      <c r="G117" s="88">
        <f t="shared" si="8"/>
        <v>0.24195</v>
      </c>
      <c r="H117" s="89">
        <v>4497</v>
      </c>
      <c r="I117" s="90" t="s">
        <v>64</v>
      </c>
      <c r="J117" s="74">
        <f t="shared" si="9"/>
        <v>0.44969999999999999</v>
      </c>
      <c r="K117" s="89">
        <v>1960</v>
      </c>
      <c r="L117" s="90" t="s">
        <v>64</v>
      </c>
      <c r="M117" s="74">
        <f t="shared" si="6"/>
        <v>0.19600000000000001</v>
      </c>
      <c r="N117" s="89">
        <v>1829</v>
      </c>
      <c r="O117" s="90" t="s">
        <v>64</v>
      </c>
      <c r="P117" s="74">
        <f t="shared" si="7"/>
        <v>0.18290000000000001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0.25269999999999998</v>
      </c>
      <c r="F118" s="92">
        <v>2.1069999999999999E-3</v>
      </c>
      <c r="G118" s="88">
        <f t="shared" si="8"/>
        <v>0.25480700000000001</v>
      </c>
      <c r="H118" s="89">
        <v>4912</v>
      </c>
      <c r="I118" s="90" t="s">
        <v>64</v>
      </c>
      <c r="J118" s="74">
        <f t="shared" si="9"/>
        <v>0.49119999999999997</v>
      </c>
      <c r="K118" s="89">
        <v>2033</v>
      </c>
      <c r="L118" s="90" t="s">
        <v>64</v>
      </c>
      <c r="M118" s="74">
        <f t="shared" si="6"/>
        <v>0.20329999999999998</v>
      </c>
      <c r="N118" s="89">
        <v>1923</v>
      </c>
      <c r="O118" s="90" t="s">
        <v>64</v>
      </c>
      <c r="P118" s="74">
        <f t="shared" si="7"/>
        <v>0.1923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0.26469999999999999</v>
      </c>
      <c r="F119" s="92">
        <v>1.9819999999999998E-3</v>
      </c>
      <c r="G119" s="88">
        <f t="shared" si="8"/>
        <v>0.26668199999999997</v>
      </c>
      <c r="H119" s="89">
        <v>5315</v>
      </c>
      <c r="I119" s="90" t="s">
        <v>64</v>
      </c>
      <c r="J119" s="74">
        <f t="shared" si="9"/>
        <v>0.53150000000000008</v>
      </c>
      <c r="K119" s="89">
        <v>2100</v>
      </c>
      <c r="L119" s="90" t="s">
        <v>64</v>
      </c>
      <c r="M119" s="74">
        <f t="shared" si="6"/>
        <v>0.21000000000000002</v>
      </c>
      <c r="N119" s="89">
        <v>2011</v>
      </c>
      <c r="O119" s="90" t="s">
        <v>64</v>
      </c>
      <c r="P119" s="74">
        <f t="shared" si="7"/>
        <v>0.2011</v>
      </c>
    </row>
    <row r="120" spans="1:16">
      <c r="B120" s="89">
        <v>300</v>
      </c>
      <c r="C120" s="90" t="s">
        <v>63</v>
      </c>
      <c r="D120" s="74">
        <f t="shared" ref="D120:D132" si="10">B120/1000/$C$5</f>
        <v>7.4999999999999997E-2</v>
      </c>
      <c r="E120" s="91">
        <v>0.27579999999999999</v>
      </c>
      <c r="F120" s="92">
        <v>1.874E-3</v>
      </c>
      <c r="G120" s="88">
        <f t="shared" si="8"/>
        <v>0.27767399999999998</v>
      </c>
      <c r="H120" s="89">
        <v>5708</v>
      </c>
      <c r="I120" s="90" t="s">
        <v>64</v>
      </c>
      <c r="J120" s="74">
        <f t="shared" si="9"/>
        <v>0.57079999999999997</v>
      </c>
      <c r="K120" s="89">
        <v>2160</v>
      </c>
      <c r="L120" s="90" t="s">
        <v>64</v>
      </c>
      <c r="M120" s="74">
        <f t="shared" si="6"/>
        <v>0.21600000000000003</v>
      </c>
      <c r="N120" s="89">
        <v>2091</v>
      </c>
      <c r="O120" s="90" t="s">
        <v>64</v>
      </c>
      <c r="P120" s="74">
        <f t="shared" si="7"/>
        <v>0.20910000000000001</v>
      </c>
    </row>
    <row r="121" spans="1:16">
      <c r="B121" s="89">
        <v>325</v>
      </c>
      <c r="C121" s="90" t="s">
        <v>63</v>
      </c>
      <c r="D121" s="74">
        <f t="shared" si="10"/>
        <v>8.1250000000000003E-2</v>
      </c>
      <c r="E121" s="91">
        <v>0.28599999999999998</v>
      </c>
      <c r="F121" s="92">
        <v>1.7780000000000001E-3</v>
      </c>
      <c r="G121" s="88">
        <f t="shared" si="8"/>
        <v>0.28777799999999998</v>
      </c>
      <c r="H121" s="89">
        <v>6091</v>
      </c>
      <c r="I121" s="90" t="s">
        <v>64</v>
      </c>
      <c r="J121" s="74">
        <f t="shared" si="9"/>
        <v>0.60909999999999997</v>
      </c>
      <c r="K121" s="89">
        <v>2214</v>
      </c>
      <c r="L121" s="90" t="s">
        <v>64</v>
      </c>
      <c r="M121" s="74">
        <f t="shared" si="6"/>
        <v>0.22139999999999999</v>
      </c>
      <c r="N121" s="89">
        <v>2167</v>
      </c>
      <c r="O121" s="90" t="s">
        <v>64</v>
      </c>
      <c r="P121" s="74">
        <f t="shared" si="7"/>
        <v>0.21669999999999998</v>
      </c>
    </row>
    <row r="122" spans="1:16">
      <c r="B122" s="89">
        <v>350</v>
      </c>
      <c r="C122" s="90" t="s">
        <v>63</v>
      </c>
      <c r="D122" s="74">
        <f t="shared" si="10"/>
        <v>8.7499999999999994E-2</v>
      </c>
      <c r="E122" s="91">
        <v>0.29549999999999998</v>
      </c>
      <c r="F122" s="92">
        <v>1.6930000000000001E-3</v>
      </c>
      <c r="G122" s="88">
        <f t="shared" si="8"/>
        <v>0.29719299999999998</v>
      </c>
      <c r="H122" s="89">
        <v>6466</v>
      </c>
      <c r="I122" s="90" t="s">
        <v>64</v>
      </c>
      <c r="J122" s="74">
        <f t="shared" si="9"/>
        <v>0.64660000000000006</v>
      </c>
      <c r="K122" s="89">
        <v>2265</v>
      </c>
      <c r="L122" s="90" t="s">
        <v>64</v>
      </c>
      <c r="M122" s="74">
        <f t="shared" si="6"/>
        <v>0.22650000000000001</v>
      </c>
      <c r="N122" s="89">
        <v>2238</v>
      </c>
      <c r="O122" s="90" t="s">
        <v>64</v>
      </c>
      <c r="P122" s="74">
        <f t="shared" si="7"/>
        <v>0.2238</v>
      </c>
    </row>
    <row r="123" spans="1:16">
      <c r="B123" s="89">
        <v>375</v>
      </c>
      <c r="C123" s="90" t="s">
        <v>63</v>
      </c>
      <c r="D123" s="74">
        <f t="shared" si="10"/>
        <v>9.375E-2</v>
      </c>
      <c r="E123" s="91">
        <v>0.30420000000000003</v>
      </c>
      <c r="F123" s="92">
        <v>1.616E-3</v>
      </c>
      <c r="G123" s="88">
        <f t="shared" si="8"/>
        <v>0.30581600000000003</v>
      </c>
      <c r="H123" s="89">
        <v>6834</v>
      </c>
      <c r="I123" s="90" t="s">
        <v>64</v>
      </c>
      <c r="J123" s="76">
        <f t="shared" si="9"/>
        <v>0.68340000000000001</v>
      </c>
      <c r="K123" s="89">
        <v>2311</v>
      </c>
      <c r="L123" s="90" t="s">
        <v>64</v>
      </c>
      <c r="M123" s="74">
        <f t="shared" si="6"/>
        <v>0.2311</v>
      </c>
      <c r="N123" s="89">
        <v>2305</v>
      </c>
      <c r="O123" s="90" t="s">
        <v>64</v>
      </c>
      <c r="P123" s="74">
        <f t="shared" si="7"/>
        <v>0.23050000000000001</v>
      </c>
    </row>
    <row r="124" spans="1:16">
      <c r="B124" s="89">
        <v>400</v>
      </c>
      <c r="C124" s="90" t="s">
        <v>63</v>
      </c>
      <c r="D124" s="74">
        <f t="shared" si="10"/>
        <v>0.1</v>
      </c>
      <c r="E124" s="91">
        <v>0.31219999999999998</v>
      </c>
      <c r="F124" s="92">
        <v>1.547E-3</v>
      </c>
      <c r="G124" s="88">
        <f t="shared" si="8"/>
        <v>0.313747</v>
      </c>
      <c r="H124" s="89">
        <v>7195</v>
      </c>
      <c r="I124" s="90" t="s">
        <v>64</v>
      </c>
      <c r="J124" s="76">
        <f t="shared" si="9"/>
        <v>0.71950000000000003</v>
      </c>
      <c r="K124" s="89">
        <v>2354</v>
      </c>
      <c r="L124" s="90" t="s">
        <v>64</v>
      </c>
      <c r="M124" s="74">
        <f t="shared" si="6"/>
        <v>0.2354</v>
      </c>
      <c r="N124" s="89">
        <v>2369</v>
      </c>
      <c r="O124" s="90" t="s">
        <v>64</v>
      </c>
      <c r="P124" s="74">
        <f t="shared" si="7"/>
        <v>0.23690000000000003</v>
      </c>
    </row>
    <row r="125" spans="1:16">
      <c r="B125" s="77">
        <v>450</v>
      </c>
      <c r="C125" s="79" t="s">
        <v>63</v>
      </c>
      <c r="D125" s="74">
        <f t="shared" si="10"/>
        <v>0.1125</v>
      </c>
      <c r="E125" s="91">
        <v>0.32629999999999998</v>
      </c>
      <c r="F125" s="92">
        <v>1.4270000000000001E-3</v>
      </c>
      <c r="G125" s="88">
        <f t="shared" si="8"/>
        <v>0.32772699999999999</v>
      </c>
      <c r="H125" s="89">
        <v>7901</v>
      </c>
      <c r="I125" s="90" t="s">
        <v>64</v>
      </c>
      <c r="J125" s="76">
        <f t="shared" si="9"/>
        <v>0.79010000000000002</v>
      </c>
      <c r="K125" s="89">
        <v>2434</v>
      </c>
      <c r="L125" s="90" t="s">
        <v>64</v>
      </c>
      <c r="M125" s="74">
        <f t="shared" si="6"/>
        <v>0.24340000000000001</v>
      </c>
      <c r="N125" s="89">
        <v>2487</v>
      </c>
      <c r="O125" s="90" t="s">
        <v>64</v>
      </c>
      <c r="P125" s="74">
        <f t="shared" si="7"/>
        <v>0.2487</v>
      </c>
    </row>
    <row r="126" spans="1:16">
      <c r="B126" s="77">
        <v>500</v>
      </c>
      <c r="C126" s="79" t="s">
        <v>63</v>
      </c>
      <c r="D126" s="74">
        <f t="shared" si="10"/>
        <v>0.125</v>
      </c>
      <c r="E126" s="91">
        <v>0.33810000000000001</v>
      </c>
      <c r="F126" s="92">
        <v>1.3270000000000001E-3</v>
      </c>
      <c r="G126" s="88">
        <f t="shared" si="8"/>
        <v>0.33942700000000003</v>
      </c>
      <c r="H126" s="77">
        <v>8589</v>
      </c>
      <c r="I126" s="79" t="s">
        <v>64</v>
      </c>
      <c r="J126" s="76">
        <f t="shared" si="9"/>
        <v>0.8589</v>
      </c>
      <c r="K126" s="77">
        <v>2504</v>
      </c>
      <c r="L126" s="79" t="s">
        <v>64</v>
      </c>
      <c r="M126" s="74">
        <f t="shared" si="6"/>
        <v>0.25040000000000001</v>
      </c>
      <c r="N126" s="77">
        <v>2596</v>
      </c>
      <c r="O126" s="79" t="s">
        <v>64</v>
      </c>
      <c r="P126" s="74">
        <f t="shared" si="7"/>
        <v>0.2596</v>
      </c>
    </row>
    <row r="127" spans="1:16">
      <c r="B127" s="77">
        <v>550</v>
      </c>
      <c r="C127" s="79" t="s">
        <v>63</v>
      </c>
      <c r="D127" s="74">
        <f t="shared" si="10"/>
        <v>0.13750000000000001</v>
      </c>
      <c r="E127" s="91">
        <v>0.34789999999999999</v>
      </c>
      <c r="F127" s="92">
        <v>1.2409999999999999E-3</v>
      </c>
      <c r="G127" s="88">
        <f t="shared" si="8"/>
        <v>0.34914099999999998</v>
      </c>
      <c r="H127" s="77">
        <v>9264</v>
      </c>
      <c r="I127" s="79" t="s">
        <v>64</v>
      </c>
      <c r="J127" s="76">
        <f t="shared" si="9"/>
        <v>0.92639999999999989</v>
      </c>
      <c r="K127" s="77">
        <v>2568</v>
      </c>
      <c r="L127" s="79" t="s">
        <v>64</v>
      </c>
      <c r="M127" s="74">
        <f t="shared" si="6"/>
        <v>0.25680000000000003</v>
      </c>
      <c r="N127" s="77">
        <v>2697</v>
      </c>
      <c r="O127" s="79" t="s">
        <v>64</v>
      </c>
      <c r="P127" s="74">
        <f t="shared" si="7"/>
        <v>0.2697</v>
      </c>
    </row>
    <row r="128" spans="1:16">
      <c r="A128" s="94"/>
      <c r="B128" s="89">
        <v>600</v>
      </c>
      <c r="C128" s="90" t="s">
        <v>63</v>
      </c>
      <c r="D128" s="74">
        <f t="shared" si="10"/>
        <v>0.15</v>
      </c>
      <c r="E128" s="91">
        <v>0.35589999999999999</v>
      </c>
      <c r="F128" s="92">
        <v>1.1670000000000001E-3</v>
      </c>
      <c r="G128" s="88">
        <f t="shared" si="8"/>
        <v>0.35706699999999997</v>
      </c>
      <c r="H128" s="89">
        <v>9927</v>
      </c>
      <c r="I128" s="90" t="s">
        <v>64</v>
      </c>
      <c r="J128" s="76">
        <f t="shared" si="9"/>
        <v>0.99269999999999992</v>
      </c>
      <c r="K128" s="77">
        <v>2626</v>
      </c>
      <c r="L128" s="79" t="s">
        <v>64</v>
      </c>
      <c r="M128" s="74">
        <f t="shared" si="6"/>
        <v>0.2626</v>
      </c>
      <c r="N128" s="77">
        <v>2792</v>
      </c>
      <c r="O128" s="79" t="s">
        <v>64</v>
      </c>
      <c r="P128" s="74">
        <f t="shared" si="7"/>
        <v>0.2792</v>
      </c>
    </row>
    <row r="129" spans="1:16">
      <c r="A129" s="94"/>
      <c r="B129" s="89">
        <v>650</v>
      </c>
      <c r="C129" s="90" t="s">
        <v>63</v>
      </c>
      <c r="D129" s="74">
        <f t="shared" si="10"/>
        <v>0.16250000000000001</v>
      </c>
      <c r="E129" s="91">
        <v>0.3624</v>
      </c>
      <c r="F129" s="92">
        <v>1.1019999999999999E-3</v>
      </c>
      <c r="G129" s="88">
        <f t="shared" si="8"/>
        <v>0.36350199999999999</v>
      </c>
      <c r="H129" s="89">
        <v>1.06</v>
      </c>
      <c r="I129" s="93" t="s">
        <v>66</v>
      </c>
      <c r="J129" s="76">
        <f t="shared" ref="J129:J171" si="11">H129</f>
        <v>1.06</v>
      </c>
      <c r="K129" s="77">
        <v>2680</v>
      </c>
      <c r="L129" s="79" t="s">
        <v>64</v>
      </c>
      <c r="M129" s="74">
        <f t="shared" si="6"/>
        <v>0.26800000000000002</v>
      </c>
      <c r="N129" s="77">
        <v>2882</v>
      </c>
      <c r="O129" s="79" t="s">
        <v>64</v>
      </c>
      <c r="P129" s="74">
        <f t="shared" si="7"/>
        <v>0.28820000000000001</v>
      </c>
    </row>
    <row r="130" spans="1:16">
      <c r="A130" s="94"/>
      <c r="B130" s="89">
        <v>700</v>
      </c>
      <c r="C130" s="90" t="s">
        <v>63</v>
      </c>
      <c r="D130" s="74">
        <f t="shared" si="10"/>
        <v>0.17499999999999999</v>
      </c>
      <c r="E130" s="91">
        <v>0.36749999999999999</v>
      </c>
      <c r="F130" s="92">
        <v>1.0449999999999999E-3</v>
      </c>
      <c r="G130" s="88">
        <f t="shared" si="8"/>
        <v>0.36854500000000001</v>
      </c>
      <c r="H130" s="89">
        <v>1.1200000000000001</v>
      </c>
      <c r="I130" s="90" t="s">
        <v>66</v>
      </c>
      <c r="J130" s="76">
        <f t="shared" si="11"/>
        <v>1.1200000000000001</v>
      </c>
      <c r="K130" s="77">
        <v>2730</v>
      </c>
      <c r="L130" s="79" t="s">
        <v>64</v>
      </c>
      <c r="M130" s="74">
        <f t="shared" si="6"/>
        <v>0.27300000000000002</v>
      </c>
      <c r="N130" s="77">
        <v>2968</v>
      </c>
      <c r="O130" s="79" t="s">
        <v>64</v>
      </c>
      <c r="P130" s="74">
        <f t="shared" si="7"/>
        <v>0.29680000000000001</v>
      </c>
    </row>
    <row r="131" spans="1:16">
      <c r="A131" s="94"/>
      <c r="B131" s="89">
        <v>800</v>
      </c>
      <c r="C131" s="90" t="s">
        <v>63</v>
      </c>
      <c r="D131" s="74">
        <f t="shared" si="10"/>
        <v>0.2</v>
      </c>
      <c r="E131" s="91">
        <v>0.3745</v>
      </c>
      <c r="F131" s="92">
        <v>9.4810000000000001E-4</v>
      </c>
      <c r="G131" s="88">
        <f t="shared" si="8"/>
        <v>0.37544810000000001</v>
      </c>
      <c r="H131" s="89">
        <v>1.25</v>
      </c>
      <c r="I131" s="90" t="s">
        <v>66</v>
      </c>
      <c r="J131" s="76">
        <f t="shared" si="11"/>
        <v>1.25</v>
      </c>
      <c r="K131" s="77">
        <v>2824</v>
      </c>
      <c r="L131" s="79" t="s">
        <v>64</v>
      </c>
      <c r="M131" s="74">
        <f t="shared" si="6"/>
        <v>0.28239999999999998</v>
      </c>
      <c r="N131" s="77">
        <v>3130</v>
      </c>
      <c r="O131" s="79" t="s">
        <v>64</v>
      </c>
      <c r="P131" s="74">
        <f t="shared" si="7"/>
        <v>0.313</v>
      </c>
    </row>
    <row r="132" spans="1:16">
      <c r="A132" s="94"/>
      <c r="B132" s="89">
        <v>900</v>
      </c>
      <c r="C132" s="90" t="s">
        <v>63</v>
      </c>
      <c r="D132" s="74">
        <f t="shared" si="10"/>
        <v>0.22500000000000001</v>
      </c>
      <c r="E132" s="91">
        <v>0.378</v>
      </c>
      <c r="F132" s="92">
        <v>8.6939999999999999E-4</v>
      </c>
      <c r="G132" s="88">
        <f t="shared" si="8"/>
        <v>0.37886940000000002</v>
      </c>
      <c r="H132" s="89">
        <v>1.38</v>
      </c>
      <c r="I132" s="90" t="s">
        <v>66</v>
      </c>
      <c r="J132" s="76">
        <f t="shared" si="11"/>
        <v>1.38</v>
      </c>
      <c r="K132" s="77">
        <v>2910</v>
      </c>
      <c r="L132" s="79" t="s">
        <v>64</v>
      </c>
      <c r="M132" s="74">
        <f t="shared" si="6"/>
        <v>0.29100000000000004</v>
      </c>
      <c r="N132" s="77">
        <v>3281</v>
      </c>
      <c r="O132" s="79" t="s">
        <v>64</v>
      </c>
      <c r="P132" s="74">
        <f t="shared" si="7"/>
        <v>0.3281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0.379</v>
      </c>
      <c r="F133" s="92">
        <v>8.0400000000000003E-4</v>
      </c>
      <c r="G133" s="88">
        <f t="shared" si="8"/>
        <v>0.37980400000000003</v>
      </c>
      <c r="H133" s="89">
        <v>1.51</v>
      </c>
      <c r="I133" s="90" t="s">
        <v>66</v>
      </c>
      <c r="J133" s="76">
        <f t="shared" si="11"/>
        <v>1.51</v>
      </c>
      <c r="K133" s="77">
        <v>2989</v>
      </c>
      <c r="L133" s="79" t="s">
        <v>64</v>
      </c>
      <c r="M133" s="74">
        <f t="shared" si="6"/>
        <v>0.2989</v>
      </c>
      <c r="N133" s="77">
        <v>3425</v>
      </c>
      <c r="O133" s="79" t="s">
        <v>64</v>
      </c>
      <c r="P133" s="74">
        <f t="shared" si="7"/>
        <v>0.34249999999999997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0.37809999999999999</v>
      </c>
      <c r="F134" s="92">
        <v>7.4859999999999998E-4</v>
      </c>
      <c r="G134" s="88">
        <f t="shared" si="8"/>
        <v>0.37884859999999998</v>
      </c>
      <c r="H134" s="89">
        <v>1.64</v>
      </c>
      <c r="I134" s="90" t="s">
        <v>66</v>
      </c>
      <c r="J134" s="76">
        <f t="shared" si="11"/>
        <v>1.64</v>
      </c>
      <c r="K134" s="77">
        <v>3064</v>
      </c>
      <c r="L134" s="79" t="s">
        <v>64</v>
      </c>
      <c r="M134" s="74">
        <f t="shared" si="6"/>
        <v>0.30640000000000001</v>
      </c>
      <c r="N134" s="77">
        <v>3564</v>
      </c>
      <c r="O134" s="79" t="s">
        <v>64</v>
      </c>
      <c r="P134" s="74">
        <f t="shared" si="7"/>
        <v>0.35639999999999999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0.37590000000000001</v>
      </c>
      <c r="F135" s="92">
        <v>7.0109999999999997E-4</v>
      </c>
      <c r="G135" s="88">
        <f t="shared" si="8"/>
        <v>0.37660110000000002</v>
      </c>
      <c r="H135" s="89">
        <v>1.77</v>
      </c>
      <c r="I135" s="90" t="s">
        <v>66</v>
      </c>
      <c r="J135" s="76">
        <f t="shared" si="11"/>
        <v>1.77</v>
      </c>
      <c r="K135" s="77">
        <v>3135</v>
      </c>
      <c r="L135" s="79" t="s">
        <v>64</v>
      </c>
      <c r="M135" s="74">
        <f t="shared" si="6"/>
        <v>0.3135</v>
      </c>
      <c r="N135" s="77">
        <v>3699</v>
      </c>
      <c r="O135" s="79" t="s">
        <v>64</v>
      </c>
      <c r="P135" s="74">
        <f t="shared" si="7"/>
        <v>0.36990000000000001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0.37269999999999998</v>
      </c>
      <c r="F136" s="92">
        <v>6.5970000000000004E-4</v>
      </c>
      <c r="G136" s="88">
        <f t="shared" si="8"/>
        <v>0.37335969999999996</v>
      </c>
      <c r="H136" s="89">
        <v>1.9</v>
      </c>
      <c r="I136" s="90" t="s">
        <v>66</v>
      </c>
      <c r="J136" s="76">
        <f t="shared" si="11"/>
        <v>1.9</v>
      </c>
      <c r="K136" s="77">
        <v>3204</v>
      </c>
      <c r="L136" s="79" t="s">
        <v>64</v>
      </c>
      <c r="M136" s="74">
        <f t="shared" si="6"/>
        <v>0.32040000000000002</v>
      </c>
      <c r="N136" s="77">
        <v>3831</v>
      </c>
      <c r="O136" s="79" t="s">
        <v>64</v>
      </c>
      <c r="P136" s="74">
        <f t="shared" si="7"/>
        <v>0.3831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0.36880000000000002</v>
      </c>
      <c r="F137" s="92">
        <v>6.2350000000000003E-4</v>
      </c>
      <c r="G137" s="88">
        <f t="shared" si="8"/>
        <v>0.36942350000000002</v>
      </c>
      <c r="H137" s="89">
        <v>2.0299999999999998</v>
      </c>
      <c r="I137" s="90" t="s">
        <v>66</v>
      </c>
      <c r="J137" s="76">
        <f t="shared" si="11"/>
        <v>2.0299999999999998</v>
      </c>
      <c r="K137" s="77">
        <v>3270</v>
      </c>
      <c r="L137" s="79" t="s">
        <v>64</v>
      </c>
      <c r="M137" s="74">
        <f t="shared" si="6"/>
        <v>0.32700000000000001</v>
      </c>
      <c r="N137" s="77">
        <v>3961</v>
      </c>
      <c r="O137" s="79" t="s">
        <v>64</v>
      </c>
      <c r="P137" s="74">
        <f t="shared" si="7"/>
        <v>0.39610000000000001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0.3644</v>
      </c>
      <c r="F138" s="92">
        <v>5.9130000000000001E-4</v>
      </c>
      <c r="G138" s="88">
        <f t="shared" si="8"/>
        <v>0.36499130000000002</v>
      </c>
      <c r="H138" s="89">
        <v>2.17</v>
      </c>
      <c r="I138" s="90" t="s">
        <v>66</v>
      </c>
      <c r="J138" s="76">
        <f t="shared" si="11"/>
        <v>2.17</v>
      </c>
      <c r="K138" s="77">
        <v>3335</v>
      </c>
      <c r="L138" s="79" t="s">
        <v>64</v>
      </c>
      <c r="M138" s="74">
        <f t="shared" si="6"/>
        <v>0.33350000000000002</v>
      </c>
      <c r="N138" s="77">
        <v>4090</v>
      </c>
      <c r="O138" s="79" t="s">
        <v>64</v>
      </c>
      <c r="P138" s="74">
        <f t="shared" si="7"/>
        <v>0.40899999999999997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0.35980000000000001</v>
      </c>
      <c r="F139" s="92">
        <v>5.6269999999999996E-4</v>
      </c>
      <c r="G139" s="88">
        <f t="shared" si="8"/>
        <v>0.36036270000000004</v>
      </c>
      <c r="H139" s="89">
        <v>2.2999999999999998</v>
      </c>
      <c r="I139" s="90" t="s">
        <v>66</v>
      </c>
      <c r="J139" s="76">
        <f t="shared" si="11"/>
        <v>2.2999999999999998</v>
      </c>
      <c r="K139" s="77">
        <v>3399</v>
      </c>
      <c r="L139" s="79" t="s">
        <v>64</v>
      </c>
      <c r="M139" s="74">
        <f t="shared" si="6"/>
        <v>0.33989999999999998</v>
      </c>
      <c r="N139" s="77">
        <v>4217</v>
      </c>
      <c r="O139" s="79" t="s">
        <v>64</v>
      </c>
      <c r="P139" s="74">
        <f t="shared" si="7"/>
        <v>0.42169999999999996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0.35489999999999999</v>
      </c>
      <c r="F140" s="92">
        <v>5.3689999999999999E-4</v>
      </c>
      <c r="G140" s="88">
        <f t="shared" si="8"/>
        <v>0.3554369</v>
      </c>
      <c r="H140" s="89">
        <v>2.44</v>
      </c>
      <c r="I140" s="90" t="s">
        <v>66</v>
      </c>
      <c r="J140" s="76">
        <f t="shared" si="11"/>
        <v>2.44</v>
      </c>
      <c r="K140" s="77">
        <v>3461</v>
      </c>
      <c r="L140" s="79" t="s">
        <v>64</v>
      </c>
      <c r="M140" s="74">
        <f t="shared" si="6"/>
        <v>0.34609999999999996</v>
      </c>
      <c r="N140" s="77">
        <v>4345</v>
      </c>
      <c r="O140" s="79" t="s">
        <v>64</v>
      </c>
      <c r="P140" s="74">
        <f t="shared" si="7"/>
        <v>0.4345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0.35</v>
      </c>
      <c r="F141" s="92">
        <v>5.1360000000000002E-4</v>
      </c>
      <c r="G141" s="88">
        <f t="shared" si="8"/>
        <v>0.35051359999999998</v>
      </c>
      <c r="H141" s="77">
        <v>2.59</v>
      </c>
      <c r="I141" s="79" t="s">
        <v>66</v>
      </c>
      <c r="J141" s="76">
        <f t="shared" si="11"/>
        <v>2.59</v>
      </c>
      <c r="K141" s="77">
        <v>3523</v>
      </c>
      <c r="L141" s="79" t="s">
        <v>64</v>
      </c>
      <c r="M141" s="74">
        <f t="shared" si="6"/>
        <v>0.3523</v>
      </c>
      <c r="N141" s="77">
        <v>4472</v>
      </c>
      <c r="O141" s="79" t="s">
        <v>64</v>
      </c>
      <c r="P141" s="74">
        <f t="shared" si="7"/>
        <v>0.44720000000000004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0.34</v>
      </c>
      <c r="F142" s="92">
        <v>4.7310000000000001E-4</v>
      </c>
      <c r="G142" s="88">
        <f t="shared" si="8"/>
        <v>0.34047310000000003</v>
      </c>
      <c r="H142" s="77">
        <v>2.88</v>
      </c>
      <c r="I142" s="79" t="s">
        <v>66</v>
      </c>
      <c r="J142" s="76">
        <f t="shared" si="11"/>
        <v>2.88</v>
      </c>
      <c r="K142" s="77">
        <v>3657</v>
      </c>
      <c r="L142" s="79" t="s">
        <v>64</v>
      </c>
      <c r="M142" s="74">
        <f t="shared" si="6"/>
        <v>0.36570000000000003</v>
      </c>
      <c r="N142" s="77">
        <v>4726</v>
      </c>
      <c r="O142" s="79" t="s">
        <v>64</v>
      </c>
      <c r="P142" s="74">
        <f t="shared" si="7"/>
        <v>0.47260000000000002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0.32779999999999998</v>
      </c>
      <c r="F143" s="92">
        <v>4.3130000000000002E-4</v>
      </c>
      <c r="G143" s="88">
        <f t="shared" si="8"/>
        <v>0.3282313</v>
      </c>
      <c r="H143" s="77">
        <v>3.25</v>
      </c>
      <c r="I143" s="79" t="s">
        <v>66</v>
      </c>
      <c r="J143" s="76">
        <f t="shared" si="11"/>
        <v>3.25</v>
      </c>
      <c r="K143" s="77">
        <v>3830</v>
      </c>
      <c r="L143" s="79" t="s">
        <v>64</v>
      </c>
      <c r="M143" s="74">
        <f t="shared" si="6"/>
        <v>0.38300000000000001</v>
      </c>
      <c r="N143" s="77">
        <v>5047</v>
      </c>
      <c r="O143" s="79" t="s">
        <v>64</v>
      </c>
      <c r="P143" s="74">
        <f t="shared" si="7"/>
        <v>0.50469999999999993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0.31619999999999998</v>
      </c>
      <c r="F144" s="92">
        <v>3.968E-4</v>
      </c>
      <c r="G144" s="88">
        <f t="shared" si="8"/>
        <v>0.31659679999999996</v>
      </c>
      <c r="H144" s="77">
        <v>3.64</v>
      </c>
      <c r="I144" s="79" t="s">
        <v>66</v>
      </c>
      <c r="J144" s="76">
        <f t="shared" si="11"/>
        <v>3.64</v>
      </c>
      <c r="K144" s="77">
        <v>4003</v>
      </c>
      <c r="L144" s="79" t="s">
        <v>64</v>
      </c>
      <c r="M144" s="74">
        <f t="shared" si="6"/>
        <v>0.40029999999999999</v>
      </c>
      <c r="N144" s="77">
        <v>5373</v>
      </c>
      <c r="O144" s="79" t="s">
        <v>64</v>
      </c>
      <c r="P144" s="74">
        <f t="shared" si="7"/>
        <v>0.5373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0.30530000000000002</v>
      </c>
      <c r="F145" s="92">
        <v>3.679E-4</v>
      </c>
      <c r="G145" s="88">
        <f t="shared" si="8"/>
        <v>0.30566789999999999</v>
      </c>
      <c r="H145" s="77">
        <v>4.05</v>
      </c>
      <c r="I145" s="79" t="s">
        <v>66</v>
      </c>
      <c r="J145" s="76">
        <f t="shared" si="11"/>
        <v>4.05</v>
      </c>
      <c r="K145" s="77">
        <v>4177</v>
      </c>
      <c r="L145" s="79" t="s">
        <v>64</v>
      </c>
      <c r="M145" s="74">
        <f t="shared" si="6"/>
        <v>0.41769999999999996</v>
      </c>
      <c r="N145" s="77">
        <v>5704</v>
      </c>
      <c r="O145" s="79" t="s">
        <v>64</v>
      </c>
      <c r="P145" s="74">
        <f t="shared" si="7"/>
        <v>0.57040000000000002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0.29509999999999997</v>
      </c>
      <c r="F146" s="92">
        <v>3.4319999999999999E-4</v>
      </c>
      <c r="G146" s="88">
        <f t="shared" si="8"/>
        <v>0.29544319999999996</v>
      </c>
      <c r="H146" s="77">
        <v>4.47</v>
      </c>
      <c r="I146" s="79" t="s">
        <v>66</v>
      </c>
      <c r="J146" s="76">
        <f t="shared" si="11"/>
        <v>4.47</v>
      </c>
      <c r="K146" s="77">
        <v>4354</v>
      </c>
      <c r="L146" s="79" t="s">
        <v>64</v>
      </c>
      <c r="M146" s="74">
        <f t="shared" si="6"/>
        <v>0.43540000000000001</v>
      </c>
      <c r="N146" s="77">
        <v>6043</v>
      </c>
      <c r="O146" s="79" t="s">
        <v>64</v>
      </c>
      <c r="P146" s="74">
        <f t="shared" si="7"/>
        <v>0.60430000000000006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0.28560000000000002</v>
      </c>
      <c r="F147" s="92">
        <v>3.2190000000000002E-4</v>
      </c>
      <c r="G147" s="88">
        <f t="shared" si="8"/>
        <v>0.28592190000000001</v>
      </c>
      <c r="H147" s="77">
        <v>4.9000000000000004</v>
      </c>
      <c r="I147" s="79" t="s">
        <v>66</v>
      </c>
      <c r="J147" s="76">
        <f t="shared" si="11"/>
        <v>4.9000000000000004</v>
      </c>
      <c r="K147" s="77">
        <v>4534</v>
      </c>
      <c r="L147" s="79" t="s">
        <v>64</v>
      </c>
      <c r="M147" s="74">
        <f t="shared" si="6"/>
        <v>0.45339999999999997</v>
      </c>
      <c r="N147" s="77">
        <v>6389</v>
      </c>
      <c r="O147" s="79" t="s">
        <v>64</v>
      </c>
      <c r="P147" s="74">
        <f t="shared" si="7"/>
        <v>0.63890000000000002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0.27689999999999998</v>
      </c>
      <c r="F148" s="92">
        <v>3.032E-4</v>
      </c>
      <c r="G148" s="88">
        <f t="shared" si="8"/>
        <v>0.27720319999999998</v>
      </c>
      <c r="H148" s="77">
        <v>5.35</v>
      </c>
      <c r="I148" s="79" t="s">
        <v>66</v>
      </c>
      <c r="J148" s="76">
        <f t="shared" si="11"/>
        <v>5.35</v>
      </c>
      <c r="K148" s="77">
        <v>4716</v>
      </c>
      <c r="L148" s="79" t="s">
        <v>64</v>
      </c>
      <c r="M148" s="74">
        <f t="shared" ref="M148:M157" si="13">K148/1000/10</f>
        <v>0.47160000000000002</v>
      </c>
      <c r="N148" s="77">
        <v>6742</v>
      </c>
      <c r="O148" s="79" t="s">
        <v>64</v>
      </c>
      <c r="P148" s="74">
        <f t="shared" ref="P148:P153" si="14">N148/1000/10</f>
        <v>0.67420000000000002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0.26869999999999999</v>
      </c>
      <c r="F149" s="92">
        <v>2.8679999999999998E-4</v>
      </c>
      <c r="G149" s="88">
        <f t="shared" ref="G149:G212" si="15">E149+F149</f>
        <v>0.26898679999999997</v>
      </c>
      <c r="H149" s="77">
        <v>5.82</v>
      </c>
      <c r="I149" s="79" t="s">
        <v>66</v>
      </c>
      <c r="J149" s="76">
        <f t="shared" si="11"/>
        <v>5.82</v>
      </c>
      <c r="K149" s="77">
        <v>4901</v>
      </c>
      <c r="L149" s="79" t="s">
        <v>64</v>
      </c>
      <c r="M149" s="74">
        <f t="shared" si="13"/>
        <v>0.49009999999999998</v>
      </c>
      <c r="N149" s="77">
        <v>7103</v>
      </c>
      <c r="O149" s="79" t="s">
        <v>64</v>
      </c>
      <c r="P149" s="74">
        <f t="shared" si="14"/>
        <v>0.71029999999999993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0.2611</v>
      </c>
      <c r="F150" s="92">
        <v>2.722E-4</v>
      </c>
      <c r="G150" s="88">
        <f t="shared" si="15"/>
        <v>0.2613722</v>
      </c>
      <c r="H150" s="77">
        <v>6.29</v>
      </c>
      <c r="I150" s="79" t="s">
        <v>66</v>
      </c>
      <c r="J150" s="76">
        <f t="shared" si="11"/>
        <v>6.29</v>
      </c>
      <c r="K150" s="77">
        <v>5090</v>
      </c>
      <c r="L150" s="79" t="s">
        <v>64</v>
      </c>
      <c r="M150" s="74">
        <f t="shared" si="13"/>
        <v>0.50900000000000001</v>
      </c>
      <c r="N150" s="77">
        <v>7472</v>
      </c>
      <c r="O150" s="79" t="s">
        <v>64</v>
      </c>
      <c r="P150" s="74">
        <f t="shared" si="14"/>
        <v>0.74720000000000009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0.24740000000000001</v>
      </c>
      <c r="F151" s="92">
        <v>2.4729999999999999E-4</v>
      </c>
      <c r="G151" s="88">
        <f t="shared" si="15"/>
        <v>0.24764730000000001</v>
      </c>
      <c r="H151" s="77">
        <v>7.29</v>
      </c>
      <c r="I151" s="79" t="s">
        <v>66</v>
      </c>
      <c r="J151" s="76">
        <f t="shared" si="11"/>
        <v>7.29</v>
      </c>
      <c r="K151" s="77">
        <v>5563</v>
      </c>
      <c r="L151" s="79" t="s">
        <v>64</v>
      </c>
      <c r="M151" s="74">
        <f t="shared" si="13"/>
        <v>0.55630000000000002</v>
      </c>
      <c r="N151" s="77">
        <v>8235</v>
      </c>
      <c r="O151" s="79" t="s">
        <v>64</v>
      </c>
      <c r="P151" s="74">
        <f t="shared" si="14"/>
        <v>0.8234999999999999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0.2354</v>
      </c>
      <c r="F152" s="92">
        <v>2.2690000000000001E-4</v>
      </c>
      <c r="G152" s="88">
        <f t="shared" si="15"/>
        <v>0.2356269</v>
      </c>
      <c r="H152" s="77">
        <v>8.34</v>
      </c>
      <c r="I152" s="79" t="s">
        <v>66</v>
      </c>
      <c r="J152" s="76">
        <f t="shared" si="11"/>
        <v>8.34</v>
      </c>
      <c r="K152" s="77">
        <v>6045</v>
      </c>
      <c r="L152" s="79" t="s">
        <v>64</v>
      </c>
      <c r="M152" s="74">
        <f t="shared" si="13"/>
        <v>0.60450000000000004</v>
      </c>
      <c r="N152" s="77">
        <v>9028</v>
      </c>
      <c r="O152" s="79" t="s">
        <v>64</v>
      </c>
      <c r="P152" s="74">
        <f t="shared" si="14"/>
        <v>0.90280000000000005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0.22489999999999999</v>
      </c>
      <c r="F153" s="92">
        <v>2.0990000000000001E-4</v>
      </c>
      <c r="G153" s="88">
        <f t="shared" si="15"/>
        <v>0.2251099</v>
      </c>
      <c r="H153" s="77">
        <v>9.4499999999999993</v>
      </c>
      <c r="I153" s="79" t="s">
        <v>66</v>
      </c>
      <c r="J153" s="76">
        <f t="shared" si="11"/>
        <v>9.4499999999999993</v>
      </c>
      <c r="K153" s="77">
        <v>6537</v>
      </c>
      <c r="L153" s="79" t="s">
        <v>64</v>
      </c>
      <c r="M153" s="74">
        <f t="shared" si="13"/>
        <v>0.65369999999999995</v>
      </c>
      <c r="N153" s="77">
        <v>9853</v>
      </c>
      <c r="O153" s="79" t="s">
        <v>64</v>
      </c>
      <c r="P153" s="74">
        <f t="shared" si="14"/>
        <v>0.98529999999999995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0.2155</v>
      </c>
      <c r="F154" s="92">
        <v>1.9540000000000001E-4</v>
      </c>
      <c r="G154" s="88">
        <f t="shared" si="15"/>
        <v>0.21569540000000001</v>
      </c>
      <c r="H154" s="77">
        <v>10.61</v>
      </c>
      <c r="I154" s="79" t="s">
        <v>66</v>
      </c>
      <c r="J154" s="76">
        <f t="shared" si="11"/>
        <v>10.61</v>
      </c>
      <c r="K154" s="77">
        <v>7038</v>
      </c>
      <c r="L154" s="79" t="s">
        <v>64</v>
      </c>
      <c r="M154" s="74">
        <f t="shared" si="13"/>
        <v>0.70379999999999998</v>
      </c>
      <c r="N154" s="77">
        <v>1.07</v>
      </c>
      <c r="O154" s="78" t="s">
        <v>66</v>
      </c>
      <c r="P154" s="74">
        <f t="shared" ref="P154:P166" si="16">N154</f>
        <v>1.07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0.20699999999999999</v>
      </c>
      <c r="F155" s="92">
        <v>1.829E-4</v>
      </c>
      <c r="G155" s="88">
        <f t="shared" si="15"/>
        <v>0.2071829</v>
      </c>
      <c r="H155" s="77">
        <v>11.81</v>
      </c>
      <c r="I155" s="79" t="s">
        <v>66</v>
      </c>
      <c r="J155" s="76">
        <f t="shared" si="11"/>
        <v>11.81</v>
      </c>
      <c r="K155" s="77">
        <v>7549</v>
      </c>
      <c r="L155" s="79" t="s">
        <v>64</v>
      </c>
      <c r="M155" s="74">
        <f t="shared" si="13"/>
        <v>0.75490000000000002</v>
      </c>
      <c r="N155" s="77">
        <v>1.1599999999999999</v>
      </c>
      <c r="O155" s="79" t="s">
        <v>66</v>
      </c>
      <c r="P155" s="74">
        <f t="shared" si="16"/>
        <v>1.1599999999999999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0.19939999999999999</v>
      </c>
      <c r="F156" s="92">
        <v>1.7200000000000001E-4</v>
      </c>
      <c r="G156" s="88">
        <f t="shared" si="15"/>
        <v>0.199572</v>
      </c>
      <c r="H156" s="77">
        <v>13.07</v>
      </c>
      <c r="I156" s="79" t="s">
        <v>66</v>
      </c>
      <c r="J156" s="76">
        <f t="shared" si="11"/>
        <v>13.07</v>
      </c>
      <c r="K156" s="77">
        <v>8068</v>
      </c>
      <c r="L156" s="79" t="s">
        <v>64</v>
      </c>
      <c r="M156" s="74">
        <f t="shared" si="13"/>
        <v>0.80679999999999996</v>
      </c>
      <c r="N156" s="77">
        <v>1.25</v>
      </c>
      <c r="O156" s="79" t="s">
        <v>66</v>
      </c>
      <c r="P156" s="74">
        <f t="shared" si="16"/>
        <v>1.25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0.18629999999999999</v>
      </c>
      <c r="F157" s="92">
        <v>1.539E-4</v>
      </c>
      <c r="G157" s="88">
        <f t="shared" si="15"/>
        <v>0.18645390000000001</v>
      </c>
      <c r="H157" s="77">
        <v>15.71</v>
      </c>
      <c r="I157" s="79" t="s">
        <v>66</v>
      </c>
      <c r="J157" s="76">
        <f t="shared" si="11"/>
        <v>15.71</v>
      </c>
      <c r="K157" s="77">
        <v>9497</v>
      </c>
      <c r="L157" s="79" t="s">
        <v>64</v>
      </c>
      <c r="M157" s="74">
        <f t="shared" si="13"/>
        <v>0.94969999999999999</v>
      </c>
      <c r="N157" s="77">
        <v>1.44</v>
      </c>
      <c r="O157" s="79" t="s">
        <v>66</v>
      </c>
      <c r="P157" s="74">
        <f t="shared" si="16"/>
        <v>1.44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0.17610000000000001</v>
      </c>
      <c r="F158" s="92">
        <v>1.395E-4</v>
      </c>
      <c r="G158" s="88">
        <f t="shared" si="15"/>
        <v>0.17623949999999999</v>
      </c>
      <c r="H158" s="77">
        <v>18.53</v>
      </c>
      <c r="I158" s="79" t="s">
        <v>66</v>
      </c>
      <c r="J158" s="76">
        <f t="shared" si="11"/>
        <v>18.53</v>
      </c>
      <c r="K158" s="77">
        <v>1.0900000000000001</v>
      </c>
      <c r="L158" s="78" t="s">
        <v>66</v>
      </c>
      <c r="M158" s="74">
        <f t="shared" ref="M158:M168" si="17">K158</f>
        <v>1.0900000000000001</v>
      </c>
      <c r="N158" s="77">
        <v>1.64</v>
      </c>
      <c r="O158" s="79" t="s">
        <v>66</v>
      </c>
      <c r="P158" s="74">
        <f t="shared" si="16"/>
        <v>1.64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0.16639999999999999</v>
      </c>
      <c r="F159" s="92">
        <v>1.2769999999999999E-4</v>
      </c>
      <c r="G159" s="88">
        <f t="shared" si="15"/>
        <v>0.1665277</v>
      </c>
      <c r="H159" s="77">
        <v>21.51</v>
      </c>
      <c r="I159" s="79" t="s">
        <v>66</v>
      </c>
      <c r="J159" s="76">
        <f t="shared" si="11"/>
        <v>21.51</v>
      </c>
      <c r="K159" s="77">
        <v>1.23</v>
      </c>
      <c r="L159" s="79" t="s">
        <v>66</v>
      </c>
      <c r="M159" s="74">
        <f t="shared" si="17"/>
        <v>1.23</v>
      </c>
      <c r="N159" s="77">
        <v>1.85</v>
      </c>
      <c r="O159" s="79" t="s">
        <v>66</v>
      </c>
      <c r="P159" s="74">
        <f t="shared" si="16"/>
        <v>1.85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0.158</v>
      </c>
      <c r="F160" s="92">
        <v>1.1790000000000001E-4</v>
      </c>
      <c r="G160" s="88">
        <f t="shared" si="15"/>
        <v>0.15811790000000001</v>
      </c>
      <c r="H160" s="77">
        <v>24.67</v>
      </c>
      <c r="I160" s="79" t="s">
        <v>66</v>
      </c>
      <c r="J160" s="76">
        <f t="shared" si="11"/>
        <v>24.67</v>
      </c>
      <c r="K160" s="77">
        <v>1.37</v>
      </c>
      <c r="L160" s="79" t="s">
        <v>66</v>
      </c>
      <c r="M160" s="74">
        <f t="shared" si="17"/>
        <v>1.37</v>
      </c>
      <c r="N160" s="77">
        <v>2.0699999999999998</v>
      </c>
      <c r="O160" s="79" t="s">
        <v>66</v>
      </c>
      <c r="P160" s="74">
        <f t="shared" si="16"/>
        <v>2.0699999999999998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0.15060000000000001</v>
      </c>
      <c r="F161" s="92">
        <v>1.0959999999999999E-4</v>
      </c>
      <c r="G161" s="88">
        <f t="shared" si="15"/>
        <v>0.1507096</v>
      </c>
      <c r="H161" s="77">
        <v>27.98</v>
      </c>
      <c r="I161" s="79" t="s">
        <v>66</v>
      </c>
      <c r="J161" s="76">
        <f t="shared" si="11"/>
        <v>27.98</v>
      </c>
      <c r="K161" s="77">
        <v>1.52</v>
      </c>
      <c r="L161" s="79" t="s">
        <v>66</v>
      </c>
      <c r="M161" s="74">
        <f t="shared" si="17"/>
        <v>1.52</v>
      </c>
      <c r="N161" s="77">
        <v>2.29</v>
      </c>
      <c r="O161" s="79" t="s">
        <v>66</v>
      </c>
      <c r="P161" s="74">
        <f t="shared" si="16"/>
        <v>2.29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0.14399999999999999</v>
      </c>
      <c r="F162" s="92">
        <v>1.024E-4</v>
      </c>
      <c r="G162" s="88">
        <f t="shared" si="15"/>
        <v>0.14410239999999999</v>
      </c>
      <c r="H162" s="77">
        <v>31.45</v>
      </c>
      <c r="I162" s="79" t="s">
        <v>66</v>
      </c>
      <c r="J162" s="76">
        <f t="shared" si="11"/>
        <v>31.45</v>
      </c>
      <c r="K162" s="77">
        <v>1.66</v>
      </c>
      <c r="L162" s="79" t="s">
        <v>66</v>
      </c>
      <c r="M162" s="74">
        <f t="shared" si="17"/>
        <v>1.66</v>
      </c>
      <c r="N162" s="77">
        <v>2.5299999999999998</v>
      </c>
      <c r="O162" s="79" t="s">
        <v>66</v>
      </c>
      <c r="P162" s="74">
        <f t="shared" si="16"/>
        <v>2.5299999999999998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0.1381</v>
      </c>
      <c r="F163" s="92">
        <v>9.6169999999999996E-5</v>
      </c>
      <c r="G163" s="88">
        <f t="shared" si="15"/>
        <v>0.13819617000000001</v>
      </c>
      <c r="H163" s="77">
        <v>35.08</v>
      </c>
      <c r="I163" s="79" t="s">
        <v>66</v>
      </c>
      <c r="J163" s="76">
        <f t="shared" si="11"/>
        <v>35.08</v>
      </c>
      <c r="K163" s="77">
        <v>1.81</v>
      </c>
      <c r="L163" s="79" t="s">
        <v>66</v>
      </c>
      <c r="M163" s="74">
        <f t="shared" si="17"/>
        <v>1.81</v>
      </c>
      <c r="N163" s="77">
        <v>2.77</v>
      </c>
      <c r="O163" s="79" t="s">
        <v>66</v>
      </c>
      <c r="P163" s="74">
        <f t="shared" si="16"/>
        <v>2.77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0.13270000000000001</v>
      </c>
      <c r="F164" s="92">
        <v>9.0699999999999996E-5</v>
      </c>
      <c r="G164" s="88">
        <f t="shared" si="15"/>
        <v>0.13279070000000001</v>
      </c>
      <c r="H164" s="77">
        <v>38.86</v>
      </c>
      <c r="I164" s="79" t="s">
        <v>66</v>
      </c>
      <c r="J164" s="76">
        <f t="shared" si="11"/>
        <v>38.86</v>
      </c>
      <c r="K164" s="77">
        <v>1.96</v>
      </c>
      <c r="L164" s="79" t="s">
        <v>66</v>
      </c>
      <c r="M164" s="74">
        <f t="shared" si="17"/>
        <v>1.96</v>
      </c>
      <c r="N164" s="77">
        <v>3.02</v>
      </c>
      <c r="O164" s="79" t="s">
        <v>66</v>
      </c>
      <c r="P164" s="74">
        <f t="shared" si="16"/>
        <v>3.02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0.1278</v>
      </c>
      <c r="F165" s="92">
        <v>8.5859999999999994E-5</v>
      </c>
      <c r="G165" s="88">
        <f t="shared" si="15"/>
        <v>0.12788585999999999</v>
      </c>
      <c r="H165" s="77">
        <v>42.79</v>
      </c>
      <c r="I165" s="79" t="s">
        <v>66</v>
      </c>
      <c r="J165" s="76">
        <f t="shared" si="11"/>
        <v>42.79</v>
      </c>
      <c r="K165" s="77">
        <v>2.11</v>
      </c>
      <c r="L165" s="79" t="s">
        <v>66</v>
      </c>
      <c r="M165" s="74">
        <f t="shared" si="17"/>
        <v>2.11</v>
      </c>
      <c r="N165" s="77">
        <v>3.28</v>
      </c>
      <c r="O165" s="79" t="s">
        <v>66</v>
      </c>
      <c r="P165" s="74">
        <f t="shared" si="16"/>
        <v>3.28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0.1234</v>
      </c>
      <c r="F166" s="92">
        <v>8.1539999999999995E-5</v>
      </c>
      <c r="G166" s="88">
        <f t="shared" si="15"/>
        <v>0.12348154</v>
      </c>
      <c r="H166" s="77">
        <v>46.87</v>
      </c>
      <c r="I166" s="79" t="s">
        <v>66</v>
      </c>
      <c r="J166" s="76">
        <f t="shared" si="11"/>
        <v>46.87</v>
      </c>
      <c r="K166" s="77">
        <v>2.27</v>
      </c>
      <c r="L166" s="79" t="s">
        <v>66</v>
      </c>
      <c r="M166" s="74">
        <f t="shared" si="17"/>
        <v>2.27</v>
      </c>
      <c r="N166" s="77">
        <v>3.54</v>
      </c>
      <c r="O166" s="79" t="s">
        <v>66</v>
      </c>
      <c r="P166" s="74">
        <f t="shared" si="16"/>
        <v>3.54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0.1193</v>
      </c>
      <c r="F167" s="92">
        <v>7.7659999999999998E-5</v>
      </c>
      <c r="G167" s="88">
        <f t="shared" si="15"/>
        <v>0.11937766</v>
      </c>
      <c r="H167" s="77">
        <v>51.09</v>
      </c>
      <c r="I167" s="79" t="s">
        <v>66</v>
      </c>
      <c r="J167" s="76">
        <f t="shared" si="11"/>
        <v>51.09</v>
      </c>
      <c r="K167" s="77">
        <v>2.42</v>
      </c>
      <c r="L167" s="79" t="s">
        <v>66</v>
      </c>
      <c r="M167" s="74">
        <f t="shared" si="17"/>
        <v>2.42</v>
      </c>
      <c r="N167" s="77">
        <v>3.82</v>
      </c>
      <c r="O167" s="79" t="s">
        <v>66</v>
      </c>
      <c r="P167" s="74">
        <f t="shared" ref="P167:P207" si="18">N167</f>
        <v>3.82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0.112</v>
      </c>
      <c r="F168" s="92">
        <v>7.0970000000000007E-5</v>
      </c>
      <c r="G168" s="88">
        <f t="shared" si="15"/>
        <v>0.11207097000000001</v>
      </c>
      <c r="H168" s="77">
        <v>59.96</v>
      </c>
      <c r="I168" s="79" t="s">
        <v>66</v>
      </c>
      <c r="J168" s="76">
        <f t="shared" si="11"/>
        <v>59.96</v>
      </c>
      <c r="K168" s="77">
        <v>2.88</v>
      </c>
      <c r="L168" s="79" t="s">
        <v>66</v>
      </c>
      <c r="M168" s="74">
        <f t="shared" si="17"/>
        <v>2.88</v>
      </c>
      <c r="N168" s="77">
        <v>4.38</v>
      </c>
      <c r="O168" s="79" t="s">
        <v>66</v>
      </c>
      <c r="P168" s="74">
        <f t="shared" si="18"/>
        <v>4.38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0.1043</v>
      </c>
      <c r="F169" s="92">
        <v>6.4159999999999996E-5</v>
      </c>
      <c r="G169" s="88">
        <f t="shared" si="15"/>
        <v>0.10436416</v>
      </c>
      <c r="H169" s="77">
        <v>71.819999999999993</v>
      </c>
      <c r="I169" s="79" t="s">
        <v>66</v>
      </c>
      <c r="J169" s="76">
        <f t="shared" si="11"/>
        <v>71.819999999999993</v>
      </c>
      <c r="K169" s="77">
        <v>3.51</v>
      </c>
      <c r="L169" s="79" t="s">
        <v>66</v>
      </c>
      <c r="M169" s="74">
        <f t="shared" ref="M169:M208" si="19">K169</f>
        <v>3.51</v>
      </c>
      <c r="N169" s="77">
        <v>5.13</v>
      </c>
      <c r="O169" s="79" t="s">
        <v>66</v>
      </c>
      <c r="P169" s="74">
        <f t="shared" si="18"/>
        <v>5.13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9.7699999999999995E-2</v>
      </c>
      <c r="F170" s="92">
        <v>5.8610000000000003E-5</v>
      </c>
      <c r="G170" s="88">
        <f t="shared" si="15"/>
        <v>9.7758609999999996E-2</v>
      </c>
      <c r="H170" s="77">
        <v>84.52</v>
      </c>
      <c r="I170" s="79" t="s">
        <v>66</v>
      </c>
      <c r="J170" s="76">
        <f t="shared" si="11"/>
        <v>84.52</v>
      </c>
      <c r="K170" s="77">
        <v>4.13</v>
      </c>
      <c r="L170" s="79" t="s">
        <v>66</v>
      </c>
      <c r="M170" s="74">
        <f t="shared" si="19"/>
        <v>4.13</v>
      </c>
      <c r="N170" s="77">
        <v>5.93</v>
      </c>
      <c r="O170" s="79" t="s">
        <v>66</v>
      </c>
      <c r="P170" s="74">
        <f t="shared" si="18"/>
        <v>5.93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9.2050000000000007E-2</v>
      </c>
      <c r="F171" s="92">
        <v>5.3990000000000003E-5</v>
      </c>
      <c r="G171" s="88">
        <f t="shared" si="15"/>
        <v>9.2103990000000011E-2</v>
      </c>
      <c r="H171" s="77">
        <v>98.05</v>
      </c>
      <c r="I171" s="79" t="s">
        <v>66</v>
      </c>
      <c r="J171" s="76">
        <f t="shared" si="11"/>
        <v>98.05</v>
      </c>
      <c r="K171" s="77">
        <v>4.75</v>
      </c>
      <c r="L171" s="79" t="s">
        <v>66</v>
      </c>
      <c r="M171" s="74">
        <f t="shared" si="19"/>
        <v>4.75</v>
      </c>
      <c r="N171" s="77">
        <v>6.76</v>
      </c>
      <c r="O171" s="79" t="s">
        <v>66</v>
      </c>
      <c r="P171" s="76">
        <f t="shared" si="18"/>
        <v>6.76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8.7120000000000003E-2</v>
      </c>
      <c r="F172" s="92">
        <v>5.0080000000000002E-5</v>
      </c>
      <c r="G172" s="88">
        <f t="shared" si="15"/>
        <v>8.7170079999999997E-2</v>
      </c>
      <c r="H172" s="77">
        <v>112.37</v>
      </c>
      <c r="I172" s="79" t="s">
        <v>66</v>
      </c>
      <c r="J172" s="76">
        <f t="shared" ref="J172:J186" si="20">H172</f>
        <v>112.37</v>
      </c>
      <c r="K172" s="77">
        <v>5.36</v>
      </c>
      <c r="L172" s="79" t="s">
        <v>66</v>
      </c>
      <c r="M172" s="76">
        <f t="shared" si="19"/>
        <v>5.36</v>
      </c>
      <c r="N172" s="77">
        <v>7.63</v>
      </c>
      <c r="O172" s="79" t="s">
        <v>66</v>
      </c>
      <c r="P172" s="76">
        <f t="shared" si="18"/>
        <v>7.63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8.2780000000000006E-2</v>
      </c>
      <c r="F173" s="92">
        <v>4.6730000000000002E-5</v>
      </c>
      <c r="G173" s="88">
        <f t="shared" si="15"/>
        <v>8.2826730000000001E-2</v>
      </c>
      <c r="H173" s="77">
        <v>127.48</v>
      </c>
      <c r="I173" s="79" t="s">
        <v>66</v>
      </c>
      <c r="J173" s="76">
        <f t="shared" si="20"/>
        <v>127.48</v>
      </c>
      <c r="K173" s="77">
        <v>5.98</v>
      </c>
      <c r="L173" s="79" t="s">
        <v>66</v>
      </c>
      <c r="M173" s="76">
        <f t="shared" si="19"/>
        <v>5.98</v>
      </c>
      <c r="N173" s="77">
        <v>8.5500000000000007</v>
      </c>
      <c r="O173" s="79" t="s">
        <v>66</v>
      </c>
      <c r="P173" s="76">
        <f t="shared" si="18"/>
        <v>8.5500000000000007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7.8920000000000004E-2</v>
      </c>
      <c r="F174" s="92">
        <v>4.3829999999999999E-5</v>
      </c>
      <c r="G174" s="88">
        <f t="shared" si="15"/>
        <v>7.8963829999999999E-2</v>
      </c>
      <c r="H174" s="77">
        <v>143.36000000000001</v>
      </c>
      <c r="I174" s="79" t="s">
        <v>66</v>
      </c>
      <c r="J174" s="76">
        <f t="shared" si="20"/>
        <v>143.36000000000001</v>
      </c>
      <c r="K174" s="77">
        <v>6.61</v>
      </c>
      <c r="L174" s="79" t="s">
        <v>66</v>
      </c>
      <c r="M174" s="76">
        <f t="shared" si="19"/>
        <v>6.61</v>
      </c>
      <c r="N174" s="77">
        <v>9.5</v>
      </c>
      <c r="O174" s="79" t="s">
        <v>66</v>
      </c>
      <c r="P174" s="76">
        <f t="shared" si="18"/>
        <v>9.5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7.5459999999999999E-2</v>
      </c>
      <c r="F175" s="92">
        <v>4.1279999999999998E-5</v>
      </c>
      <c r="G175" s="88">
        <f t="shared" si="15"/>
        <v>7.5501280000000004E-2</v>
      </c>
      <c r="H175" s="77">
        <v>159.99</v>
      </c>
      <c r="I175" s="79" t="s">
        <v>66</v>
      </c>
      <c r="J175" s="76">
        <f t="shared" si="20"/>
        <v>159.99</v>
      </c>
      <c r="K175" s="77">
        <v>7.24</v>
      </c>
      <c r="L175" s="79" t="s">
        <v>66</v>
      </c>
      <c r="M175" s="76">
        <f t="shared" si="19"/>
        <v>7.24</v>
      </c>
      <c r="N175" s="77">
        <v>10.48</v>
      </c>
      <c r="O175" s="79" t="s">
        <v>66</v>
      </c>
      <c r="P175" s="76">
        <f t="shared" si="18"/>
        <v>10.48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7.2340000000000002E-2</v>
      </c>
      <c r="F176" s="92">
        <v>3.9029999999999997E-5</v>
      </c>
      <c r="G176" s="88">
        <f t="shared" si="15"/>
        <v>7.2379029999999997E-2</v>
      </c>
      <c r="H176" s="77">
        <v>177.36</v>
      </c>
      <c r="I176" s="79" t="s">
        <v>66</v>
      </c>
      <c r="J176" s="76">
        <f t="shared" si="20"/>
        <v>177.36</v>
      </c>
      <c r="K176" s="77">
        <v>7.88</v>
      </c>
      <c r="L176" s="79" t="s">
        <v>66</v>
      </c>
      <c r="M176" s="76">
        <f t="shared" si="19"/>
        <v>7.88</v>
      </c>
      <c r="N176" s="77">
        <v>11.51</v>
      </c>
      <c r="O176" s="79" t="s">
        <v>66</v>
      </c>
      <c r="P176" s="76">
        <f t="shared" si="18"/>
        <v>11.51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6.6930000000000003E-2</v>
      </c>
      <c r="F177" s="92">
        <v>3.523E-5</v>
      </c>
      <c r="G177" s="88">
        <f t="shared" si="15"/>
        <v>6.6965230000000001E-2</v>
      </c>
      <c r="H177" s="77">
        <v>214.27</v>
      </c>
      <c r="I177" s="79" t="s">
        <v>66</v>
      </c>
      <c r="J177" s="76">
        <f t="shared" si="20"/>
        <v>214.27</v>
      </c>
      <c r="K177" s="77">
        <v>9.89</v>
      </c>
      <c r="L177" s="79" t="s">
        <v>66</v>
      </c>
      <c r="M177" s="76">
        <f t="shared" si="19"/>
        <v>9.89</v>
      </c>
      <c r="N177" s="77">
        <v>13.67</v>
      </c>
      <c r="O177" s="79" t="s">
        <v>66</v>
      </c>
      <c r="P177" s="76">
        <f t="shared" si="18"/>
        <v>13.67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6.2379999999999998E-2</v>
      </c>
      <c r="F178" s="92">
        <v>3.2140000000000001E-5</v>
      </c>
      <c r="G178" s="88">
        <f t="shared" si="15"/>
        <v>6.2412139999999998E-2</v>
      </c>
      <c r="H178" s="77">
        <v>254.03</v>
      </c>
      <c r="I178" s="79" t="s">
        <v>66</v>
      </c>
      <c r="J178" s="76">
        <f t="shared" si="20"/>
        <v>254.03</v>
      </c>
      <c r="K178" s="77">
        <v>11.83</v>
      </c>
      <c r="L178" s="79" t="s">
        <v>66</v>
      </c>
      <c r="M178" s="76">
        <f t="shared" si="19"/>
        <v>11.83</v>
      </c>
      <c r="N178" s="77">
        <v>15.96</v>
      </c>
      <c r="O178" s="79" t="s">
        <v>66</v>
      </c>
      <c r="P178" s="76">
        <f t="shared" si="18"/>
        <v>15.96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5.8500000000000003E-2</v>
      </c>
      <c r="F179" s="92">
        <v>2.957E-5</v>
      </c>
      <c r="G179" s="88">
        <f t="shared" si="15"/>
        <v>5.8529570000000003E-2</v>
      </c>
      <c r="H179" s="77">
        <v>296.57</v>
      </c>
      <c r="I179" s="79" t="s">
        <v>66</v>
      </c>
      <c r="J179" s="76">
        <f t="shared" si="20"/>
        <v>296.57</v>
      </c>
      <c r="K179" s="77">
        <v>13.74</v>
      </c>
      <c r="L179" s="79" t="s">
        <v>66</v>
      </c>
      <c r="M179" s="76">
        <f t="shared" si="19"/>
        <v>13.74</v>
      </c>
      <c r="N179" s="77">
        <v>18.39</v>
      </c>
      <c r="O179" s="79" t="s">
        <v>66</v>
      </c>
      <c r="P179" s="76">
        <f t="shared" si="18"/>
        <v>18.39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5.5140000000000002E-2</v>
      </c>
      <c r="F180" s="92">
        <v>2.7399999999999999E-5</v>
      </c>
      <c r="G180" s="88">
        <f t="shared" si="15"/>
        <v>5.5167399999999998E-2</v>
      </c>
      <c r="H180" s="77">
        <v>341.82</v>
      </c>
      <c r="I180" s="79" t="s">
        <v>66</v>
      </c>
      <c r="J180" s="76">
        <f t="shared" si="20"/>
        <v>341.82</v>
      </c>
      <c r="K180" s="77">
        <v>15.65</v>
      </c>
      <c r="L180" s="79" t="s">
        <v>66</v>
      </c>
      <c r="M180" s="76">
        <f t="shared" si="19"/>
        <v>15.65</v>
      </c>
      <c r="N180" s="77">
        <v>20.95</v>
      </c>
      <c r="O180" s="79" t="s">
        <v>66</v>
      </c>
      <c r="P180" s="76">
        <f t="shared" si="18"/>
        <v>20.95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5.2200000000000003E-2</v>
      </c>
      <c r="F181" s="92">
        <v>2.5550000000000001E-5</v>
      </c>
      <c r="G181" s="88">
        <f t="shared" si="15"/>
        <v>5.2225550000000003E-2</v>
      </c>
      <c r="H181" s="77">
        <v>389.72</v>
      </c>
      <c r="I181" s="79" t="s">
        <v>66</v>
      </c>
      <c r="J181" s="76">
        <f t="shared" si="20"/>
        <v>389.72</v>
      </c>
      <c r="K181" s="77">
        <v>17.57</v>
      </c>
      <c r="L181" s="79" t="s">
        <v>66</v>
      </c>
      <c r="M181" s="76">
        <f t="shared" si="19"/>
        <v>17.57</v>
      </c>
      <c r="N181" s="77">
        <v>23.64</v>
      </c>
      <c r="O181" s="79" t="s">
        <v>66</v>
      </c>
      <c r="P181" s="76">
        <f t="shared" si="18"/>
        <v>23.64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4.9599999999999998E-2</v>
      </c>
      <c r="F182" s="92">
        <v>2.3940000000000001E-5</v>
      </c>
      <c r="G182" s="88">
        <f t="shared" si="15"/>
        <v>4.9623939999999998E-2</v>
      </c>
      <c r="H182" s="77">
        <v>440.24</v>
      </c>
      <c r="I182" s="79" t="s">
        <v>66</v>
      </c>
      <c r="J182" s="76">
        <f t="shared" si="20"/>
        <v>440.24</v>
      </c>
      <c r="K182" s="77">
        <v>19.510000000000002</v>
      </c>
      <c r="L182" s="79" t="s">
        <v>66</v>
      </c>
      <c r="M182" s="76">
        <f t="shared" si="19"/>
        <v>19.510000000000002</v>
      </c>
      <c r="N182" s="77">
        <v>26.45</v>
      </c>
      <c r="O182" s="79" t="s">
        <v>66</v>
      </c>
      <c r="P182" s="76">
        <f t="shared" si="18"/>
        <v>26.45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4.5220000000000003E-2</v>
      </c>
      <c r="F183" s="92">
        <v>2.1290000000000001E-5</v>
      </c>
      <c r="G183" s="88">
        <f t="shared" si="15"/>
        <v>4.5241290000000003E-2</v>
      </c>
      <c r="H183" s="77">
        <v>548.83000000000004</v>
      </c>
      <c r="I183" s="79" t="s">
        <v>66</v>
      </c>
      <c r="J183" s="76">
        <f t="shared" si="20"/>
        <v>548.83000000000004</v>
      </c>
      <c r="K183" s="77">
        <v>25.81</v>
      </c>
      <c r="L183" s="79" t="s">
        <v>66</v>
      </c>
      <c r="M183" s="76">
        <f t="shared" si="19"/>
        <v>25.81</v>
      </c>
      <c r="N183" s="77">
        <v>32.450000000000003</v>
      </c>
      <c r="O183" s="79" t="s">
        <v>66</v>
      </c>
      <c r="P183" s="76">
        <f t="shared" si="18"/>
        <v>32.450000000000003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4.1640000000000003E-2</v>
      </c>
      <c r="F184" s="92">
        <v>1.9190000000000001E-5</v>
      </c>
      <c r="G184" s="88">
        <f t="shared" si="15"/>
        <v>4.1659190000000006E-2</v>
      </c>
      <c r="H184" s="77">
        <v>667.37</v>
      </c>
      <c r="I184" s="79" t="s">
        <v>66</v>
      </c>
      <c r="J184" s="76">
        <f t="shared" si="20"/>
        <v>667.37</v>
      </c>
      <c r="K184" s="77">
        <v>31.81</v>
      </c>
      <c r="L184" s="79" t="s">
        <v>66</v>
      </c>
      <c r="M184" s="76">
        <f t="shared" si="19"/>
        <v>31.81</v>
      </c>
      <c r="N184" s="77">
        <v>38.909999999999997</v>
      </c>
      <c r="O184" s="79" t="s">
        <v>66</v>
      </c>
      <c r="P184" s="76">
        <f t="shared" si="18"/>
        <v>38.909999999999997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3.8670000000000003E-2</v>
      </c>
      <c r="F185" s="92">
        <v>1.7479999999999999E-5</v>
      </c>
      <c r="G185" s="88">
        <f t="shared" si="15"/>
        <v>3.8687480000000003E-2</v>
      </c>
      <c r="H185" s="77">
        <v>795.57</v>
      </c>
      <c r="I185" s="79" t="s">
        <v>66</v>
      </c>
      <c r="J185" s="76">
        <f t="shared" si="20"/>
        <v>795.57</v>
      </c>
      <c r="K185" s="77">
        <v>37.700000000000003</v>
      </c>
      <c r="L185" s="79" t="s">
        <v>66</v>
      </c>
      <c r="M185" s="76">
        <f t="shared" si="19"/>
        <v>37.700000000000003</v>
      </c>
      <c r="N185" s="77">
        <v>45.82</v>
      </c>
      <c r="O185" s="79" t="s">
        <v>66</v>
      </c>
      <c r="P185" s="76">
        <f t="shared" si="18"/>
        <v>45.82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3.6150000000000002E-2</v>
      </c>
      <c r="F186" s="92">
        <v>1.607E-5</v>
      </c>
      <c r="G186" s="88">
        <f t="shared" si="15"/>
        <v>3.6166070000000002E-2</v>
      </c>
      <c r="H186" s="77">
        <v>933.18</v>
      </c>
      <c r="I186" s="79" t="s">
        <v>66</v>
      </c>
      <c r="J186" s="76">
        <f t="shared" si="20"/>
        <v>933.18</v>
      </c>
      <c r="K186" s="77">
        <v>43.58</v>
      </c>
      <c r="L186" s="79" t="s">
        <v>66</v>
      </c>
      <c r="M186" s="76">
        <f t="shared" si="19"/>
        <v>43.58</v>
      </c>
      <c r="N186" s="77">
        <v>53.18</v>
      </c>
      <c r="O186" s="79" t="s">
        <v>66</v>
      </c>
      <c r="P186" s="76">
        <f t="shared" si="18"/>
        <v>53.18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3.3989999999999999E-2</v>
      </c>
      <c r="F187" s="92">
        <v>1.488E-5</v>
      </c>
      <c r="G187" s="88">
        <f t="shared" si="15"/>
        <v>3.4004880000000001E-2</v>
      </c>
      <c r="H187" s="77">
        <v>1.08</v>
      </c>
      <c r="I187" s="78" t="s">
        <v>12</v>
      </c>
      <c r="J187" s="76">
        <f t="shared" ref="J187:J195" si="21">H187*1000</f>
        <v>1080</v>
      </c>
      <c r="K187" s="77">
        <v>49.51</v>
      </c>
      <c r="L187" s="79" t="s">
        <v>66</v>
      </c>
      <c r="M187" s="76">
        <f t="shared" si="19"/>
        <v>49.51</v>
      </c>
      <c r="N187" s="77">
        <v>60.96</v>
      </c>
      <c r="O187" s="79" t="s">
        <v>66</v>
      </c>
      <c r="P187" s="76">
        <f t="shared" si="18"/>
        <v>60.96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3.2099999999999997E-2</v>
      </c>
      <c r="F188" s="92">
        <v>1.3859999999999999E-5</v>
      </c>
      <c r="G188" s="88">
        <f t="shared" si="15"/>
        <v>3.2113859999999994E-2</v>
      </c>
      <c r="H188" s="77">
        <v>1.24</v>
      </c>
      <c r="I188" s="79" t="s">
        <v>12</v>
      </c>
      <c r="J188" s="76">
        <f t="shared" si="21"/>
        <v>1240</v>
      </c>
      <c r="K188" s="77">
        <v>55.5</v>
      </c>
      <c r="L188" s="79" t="s">
        <v>66</v>
      </c>
      <c r="M188" s="76">
        <f t="shared" si="19"/>
        <v>55.5</v>
      </c>
      <c r="N188" s="77">
        <v>69.150000000000006</v>
      </c>
      <c r="O188" s="79" t="s">
        <v>66</v>
      </c>
      <c r="P188" s="76">
        <f t="shared" si="18"/>
        <v>69.150000000000006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3.0450000000000001E-2</v>
      </c>
      <c r="F189" s="92">
        <v>1.2979999999999999E-5</v>
      </c>
      <c r="G189" s="88">
        <f t="shared" si="15"/>
        <v>3.0462980000000001E-2</v>
      </c>
      <c r="H189" s="77">
        <v>1.4</v>
      </c>
      <c r="I189" s="79" t="s">
        <v>12</v>
      </c>
      <c r="J189" s="76">
        <f t="shared" si="21"/>
        <v>1400</v>
      </c>
      <c r="K189" s="77">
        <v>61.58</v>
      </c>
      <c r="L189" s="79" t="s">
        <v>66</v>
      </c>
      <c r="M189" s="76">
        <f t="shared" si="19"/>
        <v>61.58</v>
      </c>
      <c r="N189" s="77">
        <v>77.75</v>
      </c>
      <c r="O189" s="79" t="s">
        <v>66</v>
      </c>
      <c r="P189" s="76">
        <f t="shared" si="18"/>
        <v>77.75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2.8989999999999998E-2</v>
      </c>
      <c r="F190" s="92">
        <v>1.221E-5</v>
      </c>
      <c r="G190" s="88">
        <f t="shared" si="15"/>
        <v>2.9002209999999997E-2</v>
      </c>
      <c r="H190" s="77">
        <v>1.57</v>
      </c>
      <c r="I190" s="79" t="s">
        <v>12</v>
      </c>
      <c r="J190" s="76">
        <f t="shared" si="21"/>
        <v>1570</v>
      </c>
      <c r="K190" s="77">
        <v>67.739999999999995</v>
      </c>
      <c r="L190" s="79" t="s">
        <v>66</v>
      </c>
      <c r="M190" s="76">
        <f t="shared" si="19"/>
        <v>67.739999999999995</v>
      </c>
      <c r="N190" s="77">
        <v>86.75</v>
      </c>
      <c r="O190" s="79" t="s">
        <v>66</v>
      </c>
      <c r="P190" s="76">
        <f t="shared" si="18"/>
        <v>86.75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2.768E-2</v>
      </c>
      <c r="F191" s="92">
        <v>1.153E-5</v>
      </c>
      <c r="G191" s="88">
        <f t="shared" si="15"/>
        <v>2.7691529999999999E-2</v>
      </c>
      <c r="H191" s="77">
        <v>1.76</v>
      </c>
      <c r="I191" s="79" t="s">
        <v>12</v>
      </c>
      <c r="J191" s="76">
        <f t="shared" si="21"/>
        <v>1760</v>
      </c>
      <c r="K191" s="77">
        <v>74.010000000000005</v>
      </c>
      <c r="L191" s="79" t="s">
        <v>66</v>
      </c>
      <c r="M191" s="76">
        <f t="shared" si="19"/>
        <v>74.010000000000005</v>
      </c>
      <c r="N191" s="77">
        <v>96.12</v>
      </c>
      <c r="O191" s="79" t="s">
        <v>66</v>
      </c>
      <c r="P191" s="76">
        <f t="shared" si="18"/>
        <v>96.12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2.6509999999999999E-2</v>
      </c>
      <c r="F192" s="92">
        <v>1.092E-5</v>
      </c>
      <c r="G192" s="88">
        <f t="shared" si="15"/>
        <v>2.652092E-2</v>
      </c>
      <c r="H192" s="77">
        <v>1.95</v>
      </c>
      <c r="I192" s="79" t="s">
        <v>12</v>
      </c>
      <c r="J192" s="76">
        <f t="shared" si="21"/>
        <v>1950</v>
      </c>
      <c r="K192" s="77">
        <v>80.37</v>
      </c>
      <c r="L192" s="79" t="s">
        <v>66</v>
      </c>
      <c r="M192" s="76">
        <f t="shared" si="19"/>
        <v>80.37</v>
      </c>
      <c r="N192" s="77">
        <v>105.87</v>
      </c>
      <c r="O192" s="79" t="s">
        <v>66</v>
      </c>
      <c r="P192" s="76">
        <f t="shared" si="18"/>
        <v>105.87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2.545E-2</v>
      </c>
      <c r="F193" s="92">
        <v>1.0380000000000001E-5</v>
      </c>
      <c r="G193" s="88">
        <f t="shared" si="15"/>
        <v>2.5460380000000001E-2</v>
      </c>
      <c r="H193" s="77">
        <v>2.14</v>
      </c>
      <c r="I193" s="79" t="s">
        <v>12</v>
      </c>
      <c r="J193" s="76">
        <f t="shared" si="21"/>
        <v>2140</v>
      </c>
      <c r="K193" s="77">
        <v>86.83</v>
      </c>
      <c r="L193" s="79" t="s">
        <v>66</v>
      </c>
      <c r="M193" s="76">
        <f t="shared" si="19"/>
        <v>86.83</v>
      </c>
      <c r="N193" s="77">
        <v>115.99</v>
      </c>
      <c r="O193" s="79" t="s">
        <v>66</v>
      </c>
      <c r="P193" s="76">
        <f t="shared" si="18"/>
        <v>115.99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2.3599999999999999E-2</v>
      </c>
      <c r="F194" s="92">
        <v>9.4469999999999995E-6</v>
      </c>
      <c r="G194" s="88">
        <f t="shared" si="15"/>
        <v>2.3609446999999999E-2</v>
      </c>
      <c r="H194" s="77">
        <v>2.56</v>
      </c>
      <c r="I194" s="79" t="s">
        <v>12</v>
      </c>
      <c r="J194" s="76">
        <f t="shared" si="21"/>
        <v>2560</v>
      </c>
      <c r="K194" s="77">
        <v>108.42</v>
      </c>
      <c r="L194" s="79" t="s">
        <v>66</v>
      </c>
      <c r="M194" s="76">
        <f t="shared" si="19"/>
        <v>108.42</v>
      </c>
      <c r="N194" s="77">
        <v>137.31</v>
      </c>
      <c r="O194" s="79" t="s">
        <v>66</v>
      </c>
      <c r="P194" s="76">
        <f t="shared" si="18"/>
        <v>137.31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2.1700000000000001E-2</v>
      </c>
      <c r="F195" s="92">
        <v>8.5040000000000002E-6</v>
      </c>
      <c r="G195" s="88">
        <f t="shared" si="15"/>
        <v>2.1708504E-2</v>
      </c>
      <c r="H195" s="77">
        <v>3.13</v>
      </c>
      <c r="I195" s="79" t="s">
        <v>12</v>
      </c>
      <c r="J195" s="76">
        <f t="shared" si="21"/>
        <v>3130</v>
      </c>
      <c r="K195" s="77">
        <v>138.91999999999999</v>
      </c>
      <c r="L195" s="79" t="s">
        <v>66</v>
      </c>
      <c r="M195" s="76">
        <f t="shared" si="19"/>
        <v>138.91999999999999</v>
      </c>
      <c r="N195" s="77">
        <v>165.9</v>
      </c>
      <c r="O195" s="79" t="s">
        <v>66</v>
      </c>
      <c r="P195" s="76">
        <f t="shared" si="18"/>
        <v>165.9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2.0129999999999999E-2</v>
      </c>
      <c r="F196" s="92">
        <v>7.7389999999999999E-6</v>
      </c>
      <c r="G196" s="88">
        <f t="shared" si="15"/>
        <v>2.0137738999999998E-2</v>
      </c>
      <c r="H196" s="77">
        <v>3.75</v>
      </c>
      <c r="I196" s="79" t="s">
        <v>12</v>
      </c>
      <c r="J196" s="76">
        <f t="shared" ref="J196:J201" si="22">H196*1000</f>
        <v>3750</v>
      </c>
      <c r="K196" s="77">
        <v>168.07</v>
      </c>
      <c r="L196" s="79" t="s">
        <v>66</v>
      </c>
      <c r="M196" s="76">
        <f t="shared" si="19"/>
        <v>168.07</v>
      </c>
      <c r="N196" s="77">
        <v>196.56</v>
      </c>
      <c r="O196" s="79" t="s">
        <v>66</v>
      </c>
      <c r="P196" s="76">
        <f t="shared" si="18"/>
        <v>196.56</v>
      </c>
    </row>
    <row r="197" spans="2:16">
      <c r="B197" s="89">
        <v>275</v>
      </c>
      <c r="C197" s="90" t="s">
        <v>65</v>
      </c>
      <c r="D197" s="74">
        <f t="shared" ref="D197:D210" si="23">B197/$C$5</f>
        <v>68.75</v>
      </c>
      <c r="E197" s="91">
        <v>1.882E-2</v>
      </c>
      <c r="F197" s="92">
        <v>7.1060000000000002E-6</v>
      </c>
      <c r="G197" s="88">
        <f t="shared" si="15"/>
        <v>1.8827106E-2</v>
      </c>
      <c r="H197" s="77">
        <v>4.41</v>
      </c>
      <c r="I197" s="79" t="s">
        <v>12</v>
      </c>
      <c r="J197" s="76">
        <f t="shared" si="22"/>
        <v>4410</v>
      </c>
      <c r="K197" s="77">
        <v>196.69</v>
      </c>
      <c r="L197" s="79" t="s">
        <v>66</v>
      </c>
      <c r="M197" s="76">
        <f t="shared" si="19"/>
        <v>196.69</v>
      </c>
      <c r="N197" s="77">
        <v>229.18</v>
      </c>
      <c r="O197" s="79" t="s">
        <v>66</v>
      </c>
      <c r="P197" s="76">
        <f t="shared" si="18"/>
        <v>229.18</v>
      </c>
    </row>
    <row r="198" spans="2:16">
      <c r="B198" s="89">
        <v>300</v>
      </c>
      <c r="C198" s="90" t="s">
        <v>65</v>
      </c>
      <c r="D198" s="74">
        <f t="shared" si="23"/>
        <v>75</v>
      </c>
      <c r="E198" s="91">
        <v>1.77E-2</v>
      </c>
      <c r="F198" s="92">
        <v>6.5729999999999996E-6</v>
      </c>
      <c r="G198" s="88">
        <f t="shared" si="15"/>
        <v>1.7706573E-2</v>
      </c>
      <c r="H198" s="77">
        <v>5.12</v>
      </c>
      <c r="I198" s="79" t="s">
        <v>12</v>
      </c>
      <c r="J198" s="76">
        <f t="shared" si="22"/>
        <v>5120</v>
      </c>
      <c r="K198" s="77">
        <v>225.16</v>
      </c>
      <c r="L198" s="79" t="s">
        <v>66</v>
      </c>
      <c r="M198" s="76">
        <f t="shared" si="19"/>
        <v>225.16</v>
      </c>
      <c r="N198" s="77">
        <v>263.68</v>
      </c>
      <c r="O198" s="79" t="s">
        <v>66</v>
      </c>
      <c r="P198" s="76">
        <f t="shared" si="18"/>
        <v>263.68</v>
      </c>
    </row>
    <row r="199" spans="2:16">
      <c r="B199" s="89">
        <v>325</v>
      </c>
      <c r="C199" s="90" t="s">
        <v>65</v>
      </c>
      <c r="D199" s="74">
        <f t="shared" si="23"/>
        <v>81.25</v>
      </c>
      <c r="E199" s="91">
        <v>1.6729999999999998E-2</v>
      </c>
      <c r="F199" s="92">
        <v>6.117E-6</v>
      </c>
      <c r="G199" s="88">
        <f t="shared" si="15"/>
        <v>1.6736116999999998E-2</v>
      </c>
      <c r="H199" s="77">
        <v>5.86</v>
      </c>
      <c r="I199" s="79" t="s">
        <v>12</v>
      </c>
      <c r="J199" s="76">
        <f t="shared" si="22"/>
        <v>5860</v>
      </c>
      <c r="K199" s="77">
        <v>253.69</v>
      </c>
      <c r="L199" s="79" t="s">
        <v>66</v>
      </c>
      <c r="M199" s="76">
        <f t="shared" si="19"/>
        <v>253.69</v>
      </c>
      <c r="N199" s="77">
        <v>299.99</v>
      </c>
      <c r="O199" s="79" t="s">
        <v>66</v>
      </c>
      <c r="P199" s="76">
        <f t="shared" si="18"/>
        <v>299.99</v>
      </c>
    </row>
    <row r="200" spans="2:16">
      <c r="B200" s="89">
        <v>350</v>
      </c>
      <c r="C200" s="90" t="s">
        <v>65</v>
      </c>
      <c r="D200" s="74">
        <f t="shared" si="23"/>
        <v>87.5</v>
      </c>
      <c r="E200" s="91">
        <v>1.5890000000000001E-2</v>
      </c>
      <c r="F200" s="92">
        <v>5.7230000000000001E-6</v>
      </c>
      <c r="G200" s="88">
        <f t="shared" si="15"/>
        <v>1.5895723E-2</v>
      </c>
      <c r="H200" s="77">
        <v>6.65</v>
      </c>
      <c r="I200" s="79" t="s">
        <v>12</v>
      </c>
      <c r="J200" s="76">
        <f t="shared" si="22"/>
        <v>6650</v>
      </c>
      <c r="K200" s="77">
        <v>282.37</v>
      </c>
      <c r="L200" s="79" t="s">
        <v>66</v>
      </c>
      <c r="M200" s="76">
        <f t="shared" si="19"/>
        <v>282.37</v>
      </c>
      <c r="N200" s="77">
        <v>338.04</v>
      </c>
      <c r="O200" s="79" t="s">
        <v>66</v>
      </c>
      <c r="P200" s="76">
        <f t="shared" si="18"/>
        <v>338.04</v>
      </c>
    </row>
    <row r="201" spans="2:16">
      <c r="B201" s="89">
        <v>375</v>
      </c>
      <c r="C201" s="90" t="s">
        <v>65</v>
      </c>
      <c r="D201" s="74">
        <f t="shared" si="23"/>
        <v>93.75</v>
      </c>
      <c r="E201" s="91">
        <v>1.515E-2</v>
      </c>
      <c r="F201" s="92">
        <v>5.3789999999999997E-6</v>
      </c>
      <c r="G201" s="88">
        <f t="shared" si="15"/>
        <v>1.5155379E-2</v>
      </c>
      <c r="H201" s="77">
        <v>7.48</v>
      </c>
      <c r="I201" s="79" t="s">
        <v>12</v>
      </c>
      <c r="J201" s="76">
        <f t="shared" si="22"/>
        <v>7480</v>
      </c>
      <c r="K201" s="77">
        <v>311.27999999999997</v>
      </c>
      <c r="L201" s="79" t="s">
        <v>66</v>
      </c>
      <c r="M201" s="76">
        <f t="shared" si="19"/>
        <v>311.27999999999997</v>
      </c>
      <c r="N201" s="77">
        <v>377.75</v>
      </c>
      <c r="O201" s="79" t="s">
        <v>66</v>
      </c>
      <c r="P201" s="76">
        <f t="shared" si="18"/>
        <v>377.75</v>
      </c>
    </row>
    <row r="202" spans="2:16">
      <c r="B202" s="89">
        <v>400</v>
      </c>
      <c r="C202" s="90" t="s">
        <v>65</v>
      </c>
      <c r="D202" s="74">
        <f t="shared" si="23"/>
        <v>100</v>
      </c>
      <c r="E202" s="91">
        <v>1.4489999999999999E-2</v>
      </c>
      <c r="F202" s="92">
        <v>5.0760000000000002E-6</v>
      </c>
      <c r="G202" s="88">
        <f t="shared" si="15"/>
        <v>1.4495075999999999E-2</v>
      </c>
      <c r="H202" s="77">
        <v>8.35</v>
      </c>
      <c r="I202" s="79" t="s">
        <v>12</v>
      </c>
      <c r="J202" s="80">
        <f t="shared" ref="J202:J228" si="24">H202*1000</f>
        <v>8350</v>
      </c>
      <c r="K202" s="77">
        <v>340.45</v>
      </c>
      <c r="L202" s="79" t="s">
        <v>66</v>
      </c>
      <c r="M202" s="76">
        <f t="shared" si="19"/>
        <v>340.45</v>
      </c>
      <c r="N202" s="77">
        <v>419.07</v>
      </c>
      <c r="O202" s="79" t="s">
        <v>66</v>
      </c>
      <c r="P202" s="76">
        <f t="shared" si="18"/>
        <v>419.07</v>
      </c>
    </row>
    <row r="203" spans="2:16">
      <c r="B203" s="89">
        <v>450</v>
      </c>
      <c r="C203" s="90" t="s">
        <v>65</v>
      </c>
      <c r="D203" s="74">
        <f t="shared" si="23"/>
        <v>112.5</v>
      </c>
      <c r="E203" s="91">
        <v>1.338E-2</v>
      </c>
      <c r="F203" s="92">
        <v>4.5650000000000003E-6</v>
      </c>
      <c r="G203" s="88">
        <f t="shared" si="15"/>
        <v>1.3384564999999999E-2</v>
      </c>
      <c r="H203" s="77">
        <v>10.199999999999999</v>
      </c>
      <c r="I203" s="79" t="s">
        <v>12</v>
      </c>
      <c r="J203" s="80">
        <f t="shared" si="24"/>
        <v>10200</v>
      </c>
      <c r="K203" s="77">
        <v>439.95</v>
      </c>
      <c r="L203" s="79" t="s">
        <v>66</v>
      </c>
      <c r="M203" s="76">
        <f t="shared" si="19"/>
        <v>439.95</v>
      </c>
      <c r="N203" s="77">
        <v>506.32</v>
      </c>
      <c r="O203" s="79" t="s">
        <v>66</v>
      </c>
      <c r="P203" s="76">
        <f t="shared" si="18"/>
        <v>506.32</v>
      </c>
    </row>
    <row r="204" spans="2:16">
      <c r="B204" s="89">
        <v>500</v>
      </c>
      <c r="C204" s="90" t="s">
        <v>65</v>
      </c>
      <c r="D204" s="74">
        <f t="shared" si="23"/>
        <v>125</v>
      </c>
      <c r="E204" s="91">
        <v>1.247E-2</v>
      </c>
      <c r="F204" s="92">
        <v>4.1509999999999997E-6</v>
      </c>
      <c r="G204" s="88">
        <f t="shared" si="15"/>
        <v>1.2474151000000001E-2</v>
      </c>
      <c r="H204" s="77">
        <v>12.2</v>
      </c>
      <c r="I204" s="79" t="s">
        <v>12</v>
      </c>
      <c r="J204" s="80">
        <f t="shared" si="24"/>
        <v>12200</v>
      </c>
      <c r="K204" s="77">
        <v>533.63</v>
      </c>
      <c r="L204" s="79" t="s">
        <v>66</v>
      </c>
      <c r="M204" s="76">
        <f t="shared" si="19"/>
        <v>533.63</v>
      </c>
      <c r="N204" s="77">
        <v>599.32000000000005</v>
      </c>
      <c r="O204" s="79" t="s">
        <v>66</v>
      </c>
      <c r="P204" s="76">
        <f t="shared" si="18"/>
        <v>599.32000000000005</v>
      </c>
    </row>
    <row r="205" spans="2:16">
      <c r="B205" s="89">
        <v>550</v>
      </c>
      <c r="C205" s="90" t="s">
        <v>65</v>
      </c>
      <c r="D205" s="74">
        <f t="shared" si="23"/>
        <v>137.5</v>
      </c>
      <c r="E205" s="91">
        <v>1.171E-2</v>
      </c>
      <c r="F205" s="92">
        <v>3.8089999999999999E-6</v>
      </c>
      <c r="G205" s="88">
        <f t="shared" si="15"/>
        <v>1.1713809E-2</v>
      </c>
      <c r="H205" s="77">
        <v>14.33</v>
      </c>
      <c r="I205" s="79" t="s">
        <v>12</v>
      </c>
      <c r="J205" s="80">
        <f t="shared" si="24"/>
        <v>14330</v>
      </c>
      <c r="K205" s="77">
        <v>624.53</v>
      </c>
      <c r="L205" s="79" t="s">
        <v>66</v>
      </c>
      <c r="M205" s="76">
        <f t="shared" si="19"/>
        <v>624.53</v>
      </c>
      <c r="N205" s="77">
        <v>697.67</v>
      </c>
      <c r="O205" s="79" t="s">
        <v>66</v>
      </c>
      <c r="P205" s="76">
        <f t="shared" si="18"/>
        <v>697.67</v>
      </c>
    </row>
    <row r="206" spans="2:16">
      <c r="B206" s="89">
        <v>600</v>
      </c>
      <c r="C206" s="90" t="s">
        <v>65</v>
      </c>
      <c r="D206" s="74">
        <f t="shared" si="23"/>
        <v>150</v>
      </c>
      <c r="E206" s="91">
        <v>1.106E-2</v>
      </c>
      <c r="F206" s="92">
        <v>3.5209999999999998E-6</v>
      </c>
      <c r="G206" s="88">
        <f t="shared" si="15"/>
        <v>1.1063521E-2</v>
      </c>
      <c r="H206" s="77">
        <v>16.600000000000001</v>
      </c>
      <c r="I206" s="79" t="s">
        <v>12</v>
      </c>
      <c r="J206" s="80">
        <f t="shared" si="24"/>
        <v>16600</v>
      </c>
      <c r="K206" s="77">
        <v>714.01</v>
      </c>
      <c r="L206" s="79" t="s">
        <v>66</v>
      </c>
      <c r="M206" s="76">
        <f t="shared" si="19"/>
        <v>714.01</v>
      </c>
      <c r="N206" s="77">
        <v>801.02</v>
      </c>
      <c r="O206" s="79" t="s">
        <v>66</v>
      </c>
      <c r="P206" s="76">
        <f t="shared" si="18"/>
        <v>801.02</v>
      </c>
    </row>
    <row r="207" spans="2:16">
      <c r="B207" s="89">
        <v>650</v>
      </c>
      <c r="C207" s="90" t="s">
        <v>65</v>
      </c>
      <c r="D207" s="74">
        <f t="shared" si="23"/>
        <v>162.5</v>
      </c>
      <c r="E207" s="91">
        <v>1.051E-2</v>
      </c>
      <c r="F207" s="92">
        <v>3.275E-6</v>
      </c>
      <c r="G207" s="88">
        <f t="shared" si="15"/>
        <v>1.0513275000000001E-2</v>
      </c>
      <c r="H207" s="77">
        <v>18.989999999999998</v>
      </c>
      <c r="I207" s="79" t="s">
        <v>12</v>
      </c>
      <c r="J207" s="80">
        <f t="shared" si="24"/>
        <v>18990</v>
      </c>
      <c r="K207" s="77">
        <v>802.79</v>
      </c>
      <c r="L207" s="79" t="s">
        <v>66</v>
      </c>
      <c r="M207" s="76">
        <f t="shared" si="19"/>
        <v>802.79</v>
      </c>
      <c r="N207" s="77">
        <v>909.02</v>
      </c>
      <c r="O207" s="79" t="s">
        <v>66</v>
      </c>
      <c r="P207" s="76">
        <f t="shared" si="18"/>
        <v>909.02</v>
      </c>
    </row>
    <row r="208" spans="2:16">
      <c r="B208" s="89">
        <v>700</v>
      </c>
      <c r="C208" s="90" t="s">
        <v>65</v>
      </c>
      <c r="D208" s="74">
        <f t="shared" si="23"/>
        <v>175</v>
      </c>
      <c r="E208" s="91">
        <v>1.0030000000000001E-2</v>
      </c>
      <c r="F208" s="92">
        <v>3.0630000000000002E-6</v>
      </c>
      <c r="G208" s="88">
        <f t="shared" si="15"/>
        <v>1.0033063E-2</v>
      </c>
      <c r="H208" s="77">
        <v>21.5</v>
      </c>
      <c r="I208" s="79" t="s">
        <v>12</v>
      </c>
      <c r="J208" s="80">
        <f t="shared" si="24"/>
        <v>21500</v>
      </c>
      <c r="K208" s="77">
        <v>891.23</v>
      </c>
      <c r="L208" s="79" t="s">
        <v>66</v>
      </c>
      <c r="M208" s="76">
        <f t="shared" si="19"/>
        <v>891.23</v>
      </c>
      <c r="N208" s="77">
        <v>1.02</v>
      </c>
      <c r="O208" s="78" t="s">
        <v>12</v>
      </c>
      <c r="P208" s="80">
        <f t="shared" ref="P208:P221" si="25">N208*1000</f>
        <v>1020</v>
      </c>
    </row>
    <row r="209" spans="2:16">
      <c r="B209" s="89">
        <v>800</v>
      </c>
      <c r="C209" s="90" t="s">
        <v>65</v>
      </c>
      <c r="D209" s="74">
        <f t="shared" si="23"/>
        <v>200</v>
      </c>
      <c r="E209" s="91">
        <v>9.2479999999999993E-3</v>
      </c>
      <c r="F209" s="92">
        <v>2.7140000000000002E-6</v>
      </c>
      <c r="G209" s="88">
        <f t="shared" si="15"/>
        <v>9.2507139999999984E-3</v>
      </c>
      <c r="H209" s="77">
        <v>26.85</v>
      </c>
      <c r="I209" s="79" t="s">
        <v>12</v>
      </c>
      <c r="J209" s="80">
        <f t="shared" si="24"/>
        <v>26850</v>
      </c>
      <c r="K209" s="77">
        <v>1.19</v>
      </c>
      <c r="L209" s="78" t="s">
        <v>12</v>
      </c>
      <c r="M209" s="80">
        <f t="shared" ref="M209:M217" si="26">K209*1000</f>
        <v>1190</v>
      </c>
      <c r="N209" s="77">
        <v>1.26</v>
      </c>
      <c r="O209" s="79" t="s">
        <v>12</v>
      </c>
      <c r="P209" s="80">
        <f t="shared" si="25"/>
        <v>1260</v>
      </c>
    </row>
    <row r="210" spans="2:16">
      <c r="B210" s="89">
        <v>900</v>
      </c>
      <c r="C210" s="90" t="s">
        <v>65</v>
      </c>
      <c r="D210" s="74">
        <f t="shared" si="23"/>
        <v>225</v>
      </c>
      <c r="E210" s="91">
        <v>8.6269999999999993E-3</v>
      </c>
      <c r="F210" s="92">
        <v>2.4389999999999999E-6</v>
      </c>
      <c r="G210" s="88">
        <f t="shared" si="15"/>
        <v>8.6294389999999992E-3</v>
      </c>
      <c r="H210" s="77">
        <v>32.630000000000003</v>
      </c>
      <c r="I210" s="79" t="s">
        <v>12</v>
      </c>
      <c r="J210" s="80">
        <f t="shared" si="24"/>
        <v>32630.000000000004</v>
      </c>
      <c r="K210" s="77">
        <v>1.47</v>
      </c>
      <c r="L210" s="79" t="s">
        <v>12</v>
      </c>
      <c r="M210" s="80">
        <f t="shared" si="26"/>
        <v>1470</v>
      </c>
      <c r="N210" s="77">
        <v>1.51</v>
      </c>
      <c r="O210" s="79" t="s">
        <v>12</v>
      </c>
      <c r="P210" s="80">
        <f t="shared" si="25"/>
        <v>1510</v>
      </c>
    </row>
    <row r="211" spans="2:16">
      <c r="B211" s="89">
        <v>1</v>
      </c>
      <c r="C211" s="93" t="s">
        <v>67</v>
      </c>
      <c r="D211" s="74">
        <f t="shared" ref="D211:D228" si="27">B211*1000/$C$5</f>
        <v>250</v>
      </c>
      <c r="E211" s="91">
        <v>8.1259999999999995E-3</v>
      </c>
      <c r="F211" s="92">
        <v>2.216E-6</v>
      </c>
      <c r="G211" s="88">
        <f t="shared" si="15"/>
        <v>8.1282159999999989E-3</v>
      </c>
      <c r="H211" s="77">
        <v>38.79</v>
      </c>
      <c r="I211" s="79" t="s">
        <v>12</v>
      </c>
      <c r="J211" s="80">
        <f t="shared" si="24"/>
        <v>38790</v>
      </c>
      <c r="K211" s="77">
        <v>1.74</v>
      </c>
      <c r="L211" s="79" t="s">
        <v>12</v>
      </c>
      <c r="M211" s="80">
        <f t="shared" si="26"/>
        <v>1740</v>
      </c>
      <c r="N211" s="77">
        <v>1.77</v>
      </c>
      <c r="O211" s="79" t="s">
        <v>12</v>
      </c>
      <c r="P211" s="80">
        <f t="shared" si="25"/>
        <v>1770</v>
      </c>
    </row>
    <row r="212" spans="2:16">
      <c r="B212" s="89">
        <v>1.1000000000000001</v>
      </c>
      <c r="C212" s="90" t="s">
        <v>67</v>
      </c>
      <c r="D212" s="74">
        <f t="shared" si="27"/>
        <v>275</v>
      </c>
      <c r="E212" s="91">
        <v>7.7120000000000001E-3</v>
      </c>
      <c r="F212" s="92">
        <v>2.0320000000000002E-6</v>
      </c>
      <c r="G212" s="88">
        <f t="shared" si="15"/>
        <v>7.714032E-3</v>
      </c>
      <c r="H212" s="77">
        <v>45.3</v>
      </c>
      <c r="I212" s="79" t="s">
        <v>12</v>
      </c>
      <c r="J212" s="80">
        <f t="shared" si="24"/>
        <v>45300</v>
      </c>
      <c r="K212" s="77">
        <v>1.99</v>
      </c>
      <c r="L212" s="79" t="s">
        <v>12</v>
      </c>
      <c r="M212" s="80">
        <f t="shared" si="26"/>
        <v>1990</v>
      </c>
      <c r="N212" s="77">
        <v>2.0499999999999998</v>
      </c>
      <c r="O212" s="79" t="s">
        <v>12</v>
      </c>
      <c r="P212" s="80">
        <f t="shared" si="25"/>
        <v>2050</v>
      </c>
    </row>
    <row r="213" spans="2:16">
      <c r="B213" s="89">
        <v>1.2</v>
      </c>
      <c r="C213" s="90" t="s">
        <v>67</v>
      </c>
      <c r="D213" s="74">
        <f t="shared" si="27"/>
        <v>300</v>
      </c>
      <c r="E213" s="91">
        <v>7.365E-3</v>
      </c>
      <c r="F213" s="92">
        <v>1.8780000000000001E-6</v>
      </c>
      <c r="G213" s="88">
        <f t="shared" ref="G213:G228" si="28">E213+F213</f>
        <v>7.3668780000000003E-3</v>
      </c>
      <c r="H213" s="77">
        <v>52.15</v>
      </c>
      <c r="I213" s="79" t="s">
        <v>12</v>
      </c>
      <c r="J213" s="80">
        <f t="shared" si="24"/>
        <v>52150</v>
      </c>
      <c r="K213" s="77">
        <v>2.2400000000000002</v>
      </c>
      <c r="L213" s="79" t="s">
        <v>12</v>
      </c>
      <c r="M213" s="80">
        <f t="shared" si="26"/>
        <v>2240</v>
      </c>
      <c r="N213" s="77">
        <v>2.33</v>
      </c>
      <c r="O213" s="79" t="s">
        <v>12</v>
      </c>
      <c r="P213" s="80">
        <f t="shared" si="25"/>
        <v>2330</v>
      </c>
    </row>
    <row r="214" spans="2:16">
      <c r="B214" s="89">
        <v>1.3</v>
      </c>
      <c r="C214" s="90" t="s">
        <v>67</v>
      </c>
      <c r="D214" s="74">
        <f t="shared" si="27"/>
        <v>325</v>
      </c>
      <c r="E214" s="91">
        <v>7.071E-3</v>
      </c>
      <c r="F214" s="92">
        <v>1.7460000000000001E-6</v>
      </c>
      <c r="G214" s="88">
        <f t="shared" si="28"/>
        <v>7.0727460000000004E-3</v>
      </c>
      <c r="H214" s="77">
        <v>59.3</v>
      </c>
      <c r="I214" s="79" t="s">
        <v>12</v>
      </c>
      <c r="J214" s="80">
        <f t="shared" si="24"/>
        <v>59300</v>
      </c>
      <c r="K214" s="77">
        <v>2.4900000000000002</v>
      </c>
      <c r="L214" s="79" t="s">
        <v>12</v>
      </c>
      <c r="M214" s="80">
        <f t="shared" si="26"/>
        <v>2490</v>
      </c>
      <c r="N214" s="77">
        <v>2.62</v>
      </c>
      <c r="O214" s="79" t="s">
        <v>12</v>
      </c>
      <c r="P214" s="80">
        <f t="shared" si="25"/>
        <v>2620</v>
      </c>
    </row>
    <row r="215" spans="2:16">
      <c r="B215" s="89">
        <v>1.4</v>
      </c>
      <c r="C215" s="90" t="s">
        <v>67</v>
      </c>
      <c r="D215" s="74">
        <f t="shared" si="27"/>
        <v>350</v>
      </c>
      <c r="E215" s="91">
        <v>6.8180000000000003E-3</v>
      </c>
      <c r="F215" s="92">
        <v>1.632E-6</v>
      </c>
      <c r="G215" s="88">
        <f t="shared" si="28"/>
        <v>6.819632E-3</v>
      </c>
      <c r="H215" s="77">
        <v>66.73</v>
      </c>
      <c r="I215" s="79" t="s">
        <v>12</v>
      </c>
      <c r="J215" s="80">
        <f t="shared" si="24"/>
        <v>66730</v>
      </c>
      <c r="K215" s="77">
        <v>2.73</v>
      </c>
      <c r="L215" s="79" t="s">
        <v>12</v>
      </c>
      <c r="M215" s="80">
        <f t="shared" si="26"/>
        <v>2730</v>
      </c>
      <c r="N215" s="77">
        <v>2.92</v>
      </c>
      <c r="O215" s="79" t="s">
        <v>12</v>
      </c>
      <c r="P215" s="80">
        <f t="shared" si="25"/>
        <v>2920</v>
      </c>
    </row>
    <row r="216" spans="2:16">
      <c r="B216" s="89">
        <v>1.5</v>
      </c>
      <c r="C216" s="90" t="s">
        <v>67</v>
      </c>
      <c r="D216" s="74">
        <f t="shared" si="27"/>
        <v>375</v>
      </c>
      <c r="E216" s="91">
        <v>6.5989999999999998E-3</v>
      </c>
      <c r="F216" s="92">
        <v>1.5319999999999999E-6</v>
      </c>
      <c r="G216" s="88">
        <f t="shared" si="28"/>
        <v>6.6005320000000001E-3</v>
      </c>
      <c r="H216" s="77">
        <v>74.42</v>
      </c>
      <c r="I216" s="79" t="s">
        <v>12</v>
      </c>
      <c r="J216" s="80">
        <f t="shared" si="24"/>
        <v>74420</v>
      </c>
      <c r="K216" s="77">
        <v>2.97</v>
      </c>
      <c r="L216" s="79" t="s">
        <v>12</v>
      </c>
      <c r="M216" s="80">
        <f t="shared" si="26"/>
        <v>2970</v>
      </c>
      <c r="N216" s="77">
        <v>3.23</v>
      </c>
      <c r="O216" s="79" t="s">
        <v>12</v>
      </c>
      <c r="P216" s="80">
        <f t="shared" si="25"/>
        <v>3230</v>
      </c>
    </row>
    <row r="217" spans="2:16">
      <c r="B217" s="89">
        <v>1.6</v>
      </c>
      <c r="C217" s="90" t="s">
        <v>67</v>
      </c>
      <c r="D217" s="74">
        <f t="shared" si="27"/>
        <v>400</v>
      </c>
      <c r="E217" s="91">
        <v>6.4079999999999996E-3</v>
      </c>
      <c r="F217" s="92">
        <v>1.4449999999999999E-6</v>
      </c>
      <c r="G217" s="88">
        <f t="shared" si="28"/>
        <v>6.4094449999999997E-3</v>
      </c>
      <c r="H217" s="77">
        <v>82.35</v>
      </c>
      <c r="I217" s="79" t="s">
        <v>12</v>
      </c>
      <c r="J217" s="80">
        <f t="shared" si="24"/>
        <v>82350</v>
      </c>
      <c r="K217" s="77">
        <v>3.21</v>
      </c>
      <c r="L217" s="79" t="s">
        <v>12</v>
      </c>
      <c r="M217" s="80">
        <f t="shared" si="26"/>
        <v>3210</v>
      </c>
      <c r="N217" s="77">
        <v>3.54</v>
      </c>
      <c r="O217" s="79" t="s">
        <v>12</v>
      </c>
      <c r="P217" s="80">
        <f t="shared" si="25"/>
        <v>3540</v>
      </c>
    </row>
    <row r="218" spans="2:16">
      <c r="B218" s="89">
        <v>1.7</v>
      </c>
      <c r="C218" s="90" t="s">
        <v>67</v>
      </c>
      <c r="D218" s="74">
        <f t="shared" si="27"/>
        <v>425</v>
      </c>
      <c r="E218" s="91">
        <v>6.2399999999999999E-3</v>
      </c>
      <c r="F218" s="92">
        <v>1.367E-6</v>
      </c>
      <c r="G218" s="88">
        <f t="shared" si="28"/>
        <v>6.2413670000000003E-3</v>
      </c>
      <c r="H218" s="77">
        <v>90.51</v>
      </c>
      <c r="I218" s="79" t="s">
        <v>12</v>
      </c>
      <c r="J218" s="80">
        <f t="shared" si="24"/>
        <v>90510</v>
      </c>
      <c r="K218" s="77">
        <v>3.45</v>
      </c>
      <c r="L218" s="79" t="s">
        <v>12</v>
      </c>
      <c r="M218" s="80">
        <f t="shared" ref="M218:M224" si="29">K218*1000</f>
        <v>3450</v>
      </c>
      <c r="N218" s="77">
        <v>3.86</v>
      </c>
      <c r="O218" s="79" t="s">
        <v>12</v>
      </c>
      <c r="P218" s="80">
        <f t="shared" si="25"/>
        <v>3860</v>
      </c>
    </row>
    <row r="219" spans="2:16">
      <c r="B219" s="89">
        <v>1.8</v>
      </c>
      <c r="C219" s="90" t="s">
        <v>67</v>
      </c>
      <c r="D219" s="74">
        <f t="shared" si="27"/>
        <v>450</v>
      </c>
      <c r="E219" s="91">
        <v>6.0910000000000001E-3</v>
      </c>
      <c r="F219" s="92">
        <v>1.297E-6</v>
      </c>
      <c r="G219" s="88">
        <f t="shared" si="28"/>
        <v>6.092297E-3</v>
      </c>
      <c r="H219" s="77">
        <v>98.89</v>
      </c>
      <c r="I219" s="79" t="s">
        <v>12</v>
      </c>
      <c r="J219" s="80">
        <f t="shared" si="24"/>
        <v>98890</v>
      </c>
      <c r="K219" s="77">
        <v>3.68</v>
      </c>
      <c r="L219" s="79" t="s">
        <v>12</v>
      </c>
      <c r="M219" s="80">
        <f t="shared" si="29"/>
        <v>3680</v>
      </c>
      <c r="N219" s="77">
        <v>4.18</v>
      </c>
      <c r="O219" s="79" t="s">
        <v>12</v>
      </c>
      <c r="P219" s="80">
        <f t="shared" si="25"/>
        <v>4180</v>
      </c>
    </row>
    <row r="220" spans="2:16">
      <c r="B220" s="89">
        <v>2</v>
      </c>
      <c r="C220" s="90" t="s">
        <v>67</v>
      </c>
      <c r="D220" s="74">
        <f t="shared" si="27"/>
        <v>500</v>
      </c>
      <c r="E220" s="91">
        <v>5.8399999999999997E-3</v>
      </c>
      <c r="F220" s="92">
        <v>1.178E-6</v>
      </c>
      <c r="G220" s="88">
        <f t="shared" si="28"/>
        <v>5.8411779999999998E-3</v>
      </c>
      <c r="H220" s="77">
        <v>116.2</v>
      </c>
      <c r="I220" s="79" t="s">
        <v>12</v>
      </c>
      <c r="J220" s="80">
        <f t="shared" si="24"/>
        <v>116200</v>
      </c>
      <c r="K220" s="77">
        <v>4.4800000000000004</v>
      </c>
      <c r="L220" s="79" t="s">
        <v>12</v>
      </c>
      <c r="M220" s="80">
        <f t="shared" si="29"/>
        <v>4480</v>
      </c>
      <c r="N220" s="77">
        <v>4.83</v>
      </c>
      <c r="O220" s="79" t="s">
        <v>12</v>
      </c>
      <c r="P220" s="80">
        <f t="shared" si="25"/>
        <v>4830</v>
      </c>
    </row>
    <row r="221" spans="2:16">
      <c r="B221" s="89">
        <v>2.25</v>
      </c>
      <c r="C221" s="90" t="s">
        <v>67</v>
      </c>
      <c r="D221" s="74">
        <f t="shared" si="27"/>
        <v>562.5</v>
      </c>
      <c r="E221" s="91">
        <v>5.5919999999999997E-3</v>
      </c>
      <c r="F221" s="92">
        <v>1.0580000000000001E-6</v>
      </c>
      <c r="G221" s="88">
        <f t="shared" si="28"/>
        <v>5.5930579999999997E-3</v>
      </c>
      <c r="H221" s="77">
        <v>138.78</v>
      </c>
      <c r="I221" s="79" t="s">
        <v>12</v>
      </c>
      <c r="J221" s="80">
        <f t="shared" si="24"/>
        <v>138780</v>
      </c>
      <c r="K221" s="77">
        <v>5.58</v>
      </c>
      <c r="L221" s="79" t="s">
        <v>12</v>
      </c>
      <c r="M221" s="80">
        <f t="shared" si="29"/>
        <v>5580</v>
      </c>
      <c r="N221" s="77">
        <v>5.66</v>
      </c>
      <c r="O221" s="79" t="s">
        <v>12</v>
      </c>
      <c r="P221" s="80">
        <f t="shared" si="25"/>
        <v>5660</v>
      </c>
    </row>
    <row r="222" spans="2:16">
      <c r="B222" s="89">
        <v>2.5</v>
      </c>
      <c r="C222" s="90" t="s">
        <v>67</v>
      </c>
      <c r="D222" s="74">
        <f t="shared" si="27"/>
        <v>625</v>
      </c>
      <c r="E222" s="91">
        <v>5.398E-3</v>
      </c>
      <c r="F222" s="92">
        <v>9.6069999999999997E-7</v>
      </c>
      <c r="G222" s="88">
        <f t="shared" si="28"/>
        <v>5.3989607000000002E-3</v>
      </c>
      <c r="H222" s="77">
        <v>162.28</v>
      </c>
      <c r="I222" s="79" t="s">
        <v>12</v>
      </c>
      <c r="J222" s="80">
        <f t="shared" si="24"/>
        <v>162280</v>
      </c>
      <c r="K222" s="77">
        <v>6.56</v>
      </c>
      <c r="L222" s="79" t="s">
        <v>12</v>
      </c>
      <c r="M222" s="80">
        <f t="shared" si="29"/>
        <v>6560</v>
      </c>
      <c r="N222" s="77">
        <v>6.5</v>
      </c>
      <c r="O222" s="79" t="s">
        <v>12</v>
      </c>
      <c r="P222" s="80">
        <f t="shared" ref="P222:P227" si="30">N222*1000</f>
        <v>6500</v>
      </c>
    </row>
    <row r="223" spans="2:16">
      <c r="B223" s="89">
        <v>2.75</v>
      </c>
      <c r="C223" s="90" t="s">
        <v>67</v>
      </c>
      <c r="D223" s="74">
        <f t="shared" si="27"/>
        <v>687.5</v>
      </c>
      <c r="E223" s="91">
        <v>5.2440000000000004E-3</v>
      </c>
      <c r="F223" s="92">
        <v>8.8039999999999997E-7</v>
      </c>
      <c r="G223" s="88">
        <f t="shared" si="28"/>
        <v>5.2448804000000005E-3</v>
      </c>
      <c r="H223" s="77">
        <v>186.54</v>
      </c>
      <c r="I223" s="79" t="s">
        <v>12</v>
      </c>
      <c r="J223" s="80">
        <f t="shared" si="24"/>
        <v>186540</v>
      </c>
      <c r="K223" s="77">
        <v>7.48</v>
      </c>
      <c r="L223" s="79" t="s">
        <v>12</v>
      </c>
      <c r="M223" s="80">
        <f t="shared" si="29"/>
        <v>7480</v>
      </c>
      <c r="N223" s="77">
        <v>7.35</v>
      </c>
      <c r="O223" s="79" t="s">
        <v>12</v>
      </c>
      <c r="P223" s="80">
        <f t="shared" si="30"/>
        <v>7350</v>
      </c>
    </row>
    <row r="224" spans="2:16">
      <c r="B224" s="89">
        <v>3</v>
      </c>
      <c r="C224" s="90" t="s">
        <v>67</v>
      </c>
      <c r="D224" s="74">
        <f t="shared" si="27"/>
        <v>750</v>
      </c>
      <c r="E224" s="91">
        <v>5.1190000000000003E-3</v>
      </c>
      <c r="F224" s="92">
        <v>8.1289999999999998E-7</v>
      </c>
      <c r="G224" s="88">
        <f t="shared" si="28"/>
        <v>5.1198129000000004E-3</v>
      </c>
      <c r="H224" s="77">
        <v>211.46</v>
      </c>
      <c r="I224" s="79" t="s">
        <v>12</v>
      </c>
      <c r="J224" s="80">
        <f t="shared" si="24"/>
        <v>211460</v>
      </c>
      <c r="K224" s="77">
        <v>8.34</v>
      </c>
      <c r="L224" s="79" t="s">
        <v>12</v>
      </c>
      <c r="M224" s="80">
        <f t="shared" si="29"/>
        <v>8340</v>
      </c>
      <c r="N224" s="77">
        <v>8.1999999999999993</v>
      </c>
      <c r="O224" s="79" t="s">
        <v>12</v>
      </c>
      <c r="P224" s="80">
        <f t="shared" si="30"/>
        <v>8200</v>
      </c>
    </row>
    <row r="225" spans="1:16">
      <c r="B225" s="89">
        <v>3.25</v>
      </c>
      <c r="C225" s="90" t="s">
        <v>67</v>
      </c>
      <c r="D225" s="74">
        <f t="shared" si="27"/>
        <v>812.5</v>
      </c>
      <c r="E225" s="91">
        <v>5.0169999999999998E-3</v>
      </c>
      <c r="F225" s="92">
        <v>7.554E-7</v>
      </c>
      <c r="G225" s="88">
        <f t="shared" si="28"/>
        <v>5.0177553999999997E-3</v>
      </c>
      <c r="H225" s="77">
        <v>236.93</v>
      </c>
      <c r="I225" s="79" t="s">
        <v>12</v>
      </c>
      <c r="J225" s="80">
        <f t="shared" si="24"/>
        <v>236930</v>
      </c>
      <c r="K225" s="77">
        <v>9.16</v>
      </c>
      <c r="L225" s="79" t="s">
        <v>12</v>
      </c>
      <c r="M225" s="80">
        <f t="shared" ref="M225:M228" si="31">K225*1000</f>
        <v>9160</v>
      </c>
      <c r="N225" s="77">
        <v>9.0399999999999991</v>
      </c>
      <c r="O225" s="79" t="s">
        <v>12</v>
      </c>
      <c r="P225" s="80">
        <f t="shared" si="30"/>
        <v>9040</v>
      </c>
    </row>
    <row r="226" spans="1:16">
      <c r="B226" s="89">
        <v>3.5</v>
      </c>
      <c r="C226" s="90" t="s">
        <v>67</v>
      </c>
      <c r="D226" s="74">
        <f t="shared" si="27"/>
        <v>875</v>
      </c>
      <c r="E226" s="91">
        <v>4.9329999999999999E-3</v>
      </c>
      <c r="F226" s="92">
        <v>7.0569999999999997E-7</v>
      </c>
      <c r="G226" s="88">
        <f t="shared" si="28"/>
        <v>4.9337056999999998E-3</v>
      </c>
      <c r="H226" s="77">
        <v>262.89</v>
      </c>
      <c r="I226" s="79" t="s">
        <v>12</v>
      </c>
      <c r="J226" s="80">
        <f t="shared" si="24"/>
        <v>262890</v>
      </c>
      <c r="K226" s="77">
        <v>9.94</v>
      </c>
      <c r="L226" s="79" t="s">
        <v>12</v>
      </c>
      <c r="M226" s="80">
        <f t="shared" si="31"/>
        <v>9940</v>
      </c>
      <c r="N226" s="77">
        <v>9.8800000000000008</v>
      </c>
      <c r="O226" s="79" t="s">
        <v>12</v>
      </c>
      <c r="P226" s="80">
        <f t="shared" si="30"/>
        <v>9880</v>
      </c>
    </row>
    <row r="227" spans="1:16">
      <c r="B227" s="89">
        <v>3.75</v>
      </c>
      <c r="C227" s="90" t="s">
        <v>67</v>
      </c>
      <c r="D227" s="74">
        <f t="shared" si="27"/>
        <v>937.5</v>
      </c>
      <c r="E227" s="91">
        <v>4.8630000000000001E-3</v>
      </c>
      <c r="F227" s="92">
        <v>6.624E-7</v>
      </c>
      <c r="G227" s="88">
        <f t="shared" si="28"/>
        <v>4.8636624000000005E-3</v>
      </c>
      <c r="H227" s="77">
        <v>289.26</v>
      </c>
      <c r="I227" s="79" t="s">
        <v>12</v>
      </c>
      <c r="J227" s="80">
        <f t="shared" si="24"/>
        <v>289260</v>
      </c>
      <c r="K227" s="77">
        <v>10.69</v>
      </c>
      <c r="L227" s="79" t="s">
        <v>12</v>
      </c>
      <c r="M227" s="80">
        <f t="shared" si="31"/>
        <v>10690</v>
      </c>
      <c r="N227" s="77">
        <v>10.72</v>
      </c>
      <c r="O227" s="79" t="s">
        <v>12</v>
      </c>
      <c r="P227" s="80">
        <f t="shared" si="30"/>
        <v>10720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27"/>
        <v>1000</v>
      </c>
      <c r="E228" s="91">
        <v>4.8050000000000002E-3</v>
      </c>
      <c r="F228" s="92">
        <v>6.243E-7</v>
      </c>
      <c r="G228" s="88">
        <f t="shared" si="28"/>
        <v>4.8056243000000002E-3</v>
      </c>
      <c r="H228" s="77">
        <v>315.98</v>
      </c>
      <c r="I228" s="79" t="s">
        <v>12</v>
      </c>
      <c r="J228" s="80">
        <f t="shared" si="24"/>
        <v>315980</v>
      </c>
      <c r="K228" s="77">
        <v>11.41</v>
      </c>
      <c r="L228" s="79" t="s">
        <v>12</v>
      </c>
      <c r="M228" s="80">
        <f t="shared" si="31"/>
        <v>11410</v>
      </c>
      <c r="N228" s="77">
        <v>11.54</v>
      </c>
      <c r="O228" s="79" t="s">
        <v>12</v>
      </c>
      <c r="P228" s="80">
        <f>N228*1000</f>
        <v>11540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srim4He_C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115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110</v>
      </c>
      <c r="F13" s="49"/>
      <c r="G13" s="50"/>
      <c r="H13" s="50"/>
      <c r="I13" s="51"/>
      <c r="J13" s="4">
        <v>8</v>
      </c>
      <c r="K13" s="52">
        <v>1.7384999999999999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207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7" t="s">
        <v>58</v>
      </c>
      <c r="E18" s="193" t="s">
        <v>59</v>
      </c>
      <c r="F18" s="194"/>
      <c r="G18" s="195"/>
      <c r="H18" s="71" t="s">
        <v>60</v>
      </c>
      <c r="I18" s="25"/>
      <c r="J18" s="137" t="s">
        <v>61</v>
      </c>
      <c r="K18" s="71" t="s">
        <v>62</v>
      </c>
      <c r="L18" s="73"/>
      <c r="M18" s="137" t="s">
        <v>61</v>
      </c>
      <c r="N18" s="71" t="s">
        <v>62</v>
      </c>
      <c r="O18" s="25"/>
      <c r="P18" s="13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2.8209999999999999E-2</v>
      </c>
      <c r="F20" s="87">
        <v>0.114</v>
      </c>
      <c r="G20" s="88">
        <f>E20+F20</f>
        <v>0.14221</v>
      </c>
      <c r="H20" s="84">
        <v>7</v>
      </c>
      <c r="I20" s="85" t="s">
        <v>64</v>
      </c>
      <c r="J20" s="97">
        <f>H20/1000/10</f>
        <v>6.9999999999999999E-4</v>
      </c>
      <c r="K20" s="84">
        <v>7</v>
      </c>
      <c r="L20" s="85" t="s">
        <v>64</v>
      </c>
      <c r="M20" s="97">
        <f t="shared" ref="M20:M83" si="0">K20/1000/10</f>
        <v>6.9999999999999999E-4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2.9919999999999999E-2</v>
      </c>
      <c r="F21" s="92">
        <v>0.1179</v>
      </c>
      <c r="G21" s="88">
        <f t="shared" ref="G21:G84" si="3">E21+F21</f>
        <v>0.14782000000000001</v>
      </c>
      <c r="H21" s="89">
        <v>7</v>
      </c>
      <c r="I21" s="90" t="s">
        <v>64</v>
      </c>
      <c r="J21" s="74">
        <f t="shared" ref="J21:J84" si="4">H21/1000/10</f>
        <v>6.9999999999999999E-4</v>
      </c>
      <c r="K21" s="89">
        <v>7</v>
      </c>
      <c r="L21" s="90" t="s">
        <v>64</v>
      </c>
      <c r="M21" s="74">
        <f t="shared" si="0"/>
        <v>6.9999999999999999E-4</v>
      </c>
      <c r="N21" s="89">
        <v>5</v>
      </c>
      <c r="O21" s="90" t="s">
        <v>64</v>
      </c>
      <c r="P21" s="74">
        <f t="shared" si="1"/>
        <v>5.0000000000000001E-4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3.1539999999999999E-2</v>
      </c>
      <c r="F22" s="92">
        <v>0.12139999999999999</v>
      </c>
      <c r="G22" s="88">
        <f t="shared" si="3"/>
        <v>0.15293999999999999</v>
      </c>
      <c r="H22" s="89">
        <v>8</v>
      </c>
      <c r="I22" s="90" t="s">
        <v>64</v>
      </c>
      <c r="J22" s="74">
        <f t="shared" si="4"/>
        <v>8.0000000000000004E-4</v>
      </c>
      <c r="K22" s="89">
        <v>8</v>
      </c>
      <c r="L22" s="90" t="s">
        <v>64</v>
      </c>
      <c r="M22" s="74">
        <f t="shared" si="0"/>
        <v>8.0000000000000004E-4</v>
      </c>
      <c r="N22" s="89">
        <v>6</v>
      </c>
      <c r="O22" s="90" t="s">
        <v>64</v>
      </c>
      <c r="P22" s="74">
        <f t="shared" si="1"/>
        <v>6.0000000000000006E-4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3.3079999999999998E-2</v>
      </c>
      <c r="F23" s="92">
        <v>0.1245</v>
      </c>
      <c r="G23" s="88">
        <f t="shared" si="3"/>
        <v>0.15758</v>
      </c>
      <c r="H23" s="89">
        <v>9</v>
      </c>
      <c r="I23" s="90" t="s">
        <v>64</v>
      </c>
      <c r="J23" s="74">
        <f t="shared" si="4"/>
        <v>8.9999999999999998E-4</v>
      </c>
      <c r="K23" s="89">
        <v>8</v>
      </c>
      <c r="L23" s="90" t="s">
        <v>64</v>
      </c>
      <c r="M23" s="74">
        <f t="shared" si="0"/>
        <v>8.0000000000000004E-4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3.4549999999999997E-2</v>
      </c>
      <c r="F24" s="92">
        <v>0.12740000000000001</v>
      </c>
      <c r="G24" s="88">
        <f t="shared" si="3"/>
        <v>0.16195000000000001</v>
      </c>
      <c r="H24" s="89">
        <v>9</v>
      </c>
      <c r="I24" s="90" t="s">
        <v>64</v>
      </c>
      <c r="J24" s="74">
        <f t="shared" si="4"/>
        <v>8.9999999999999998E-4</v>
      </c>
      <c r="K24" s="89">
        <v>8</v>
      </c>
      <c r="L24" s="90" t="s">
        <v>64</v>
      </c>
      <c r="M24" s="74">
        <f t="shared" si="0"/>
        <v>8.0000000000000004E-4</v>
      </c>
      <c r="N24" s="89">
        <v>6</v>
      </c>
      <c r="O24" s="90" t="s">
        <v>64</v>
      </c>
      <c r="P24" s="74">
        <f t="shared" si="1"/>
        <v>6.0000000000000006E-4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3.5959999999999999E-2</v>
      </c>
      <c r="F25" s="92">
        <v>0.13</v>
      </c>
      <c r="G25" s="88">
        <f t="shared" si="3"/>
        <v>0.16596</v>
      </c>
      <c r="H25" s="89">
        <v>10</v>
      </c>
      <c r="I25" s="90" t="s">
        <v>64</v>
      </c>
      <c r="J25" s="74">
        <f t="shared" si="4"/>
        <v>1E-3</v>
      </c>
      <c r="K25" s="89">
        <v>9</v>
      </c>
      <c r="L25" s="90" t="s">
        <v>64</v>
      </c>
      <c r="M25" s="74">
        <f t="shared" si="0"/>
        <v>8.9999999999999998E-4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3.7319999999999999E-2</v>
      </c>
      <c r="F26" s="92">
        <v>0.1323</v>
      </c>
      <c r="G26" s="88">
        <f t="shared" si="3"/>
        <v>0.16961999999999999</v>
      </c>
      <c r="H26" s="89">
        <v>10</v>
      </c>
      <c r="I26" s="90" t="s">
        <v>64</v>
      </c>
      <c r="J26" s="74">
        <f t="shared" si="4"/>
        <v>1E-3</v>
      </c>
      <c r="K26" s="89">
        <v>9</v>
      </c>
      <c r="L26" s="90" t="s">
        <v>64</v>
      </c>
      <c r="M26" s="74">
        <f t="shared" si="0"/>
        <v>8.9999999999999998E-4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3.9890000000000002E-2</v>
      </c>
      <c r="F27" s="92">
        <v>0.13650000000000001</v>
      </c>
      <c r="G27" s="88">
        <f t="shared" si="3"/>
        <v>0.17639000000000002</v>
      </c>
      <c r="H27" s="89">
        <v>11</v>
      </c>
      <c r="I27" s="90" t="s">
        <v>64</v>
      </c>
      <c r="J27" s="74">
        <f t="shared" si="4"/>
        <v>1.0999999999999998E-3</v>
      </c>
      <c r="K27" s="89">
        <v>10</v>
      </c>
      <c r="L27" s="90" t="s">
        <v>64</v>
      </c>
      <c r="M27" s="74">
        <f t="shared" si="0"/>
        <v>1E-3</v>
      </c>
      <c r="N27" s="89">
        <v>8</v>
      </c>
      <c r="O27" s="90" t="s">
        <v>64</v>
      </c>
      <c r="P27" s="74">
        <f t="shared" si="1"/>
        <v>8.0000000000000004E-4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4.231E-2</v>
      </c>
      <c r="F28" s="92">
        <v>0.14000000000000001</v>
      </c>
      <c r="G28" s="88">
        <f t="shared" si="3"/>
        <v>0.18231000000000003</v>
      </c>
      <c r="H28" s="89">
        <v>12</v>
      </c>
      <c r="I28" s="90" t="s">
        <v>64</v>
      </c>
      <c r="J28" s="74">
        <f t="shared" si="4"/>
        <v>1.2000000000000001E-3</v>
      </c>
      <c r="K28" s="89">
        <v>11</v>
      </c>
      <c r="L28" s="90" t="s">
        <v>64</v>
      </c>
      <c r="M28" s="74">
        <f t="shared" si="0"/>
        <v>1.0999999999999998E-3</v>
      </c>
      <c r="N28" s="89">
        <v>8</v>
      </c>
      <c r="O28" s="90" t="s">
        <v>64</v>
      </c>
      <c r="P28" s="74">
        <f t="shared" si="1"/>
        <v>8.0000000000000004E-4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4.4600000000000001E-2</v>
      </c>
      <c r="F29" s="92">
        <v>0.1431</v>
      </c>
      <c r="G29" s="88">
        <f t="shared" si="3"/>
        <v>0.18770000000000001</v>
      </c>
      <c r="H29" s="89">
        <v>13</v>
      </c>
      <c r="I29" s="90" t="s">
        <v>64</v>
      </c>
      <c r="J29" s="74">
        <f t="shared" si="4"/>
        <v>1.2999999999999999E-3</v>
      </c>
      <c r="K29" s="89">
        <v>12</v>
      </c>
      <c r="L29" s="90" t="s">
        <v>64</v>
      </c>
      <c r="M29" s="74">
        <f t="shared" si="0"/>
        <v>1.2000000000000001E-3</v>
      </c>
      <c r="N29" s="89">
        <v>9</v>
      </c>
      <c r="O29" s="90" t="s">
        <v>64</v>
      </c>
      <c r="P29" s="74">
        <f t="shared" si="1"/>
        <v>8.9999999999999998E-4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4.6780000000000002E-2</v>
      </c>
      <c r="F30" s="92">
        <v>0.14580000000000001</v>
      </c>
      <c r="G30" s="88">
        <f t="shared" si="3"/>
        <v>0.19258000000000003</v>
      </c>
      <c r="H30" s="89">
        <v>14</v>
      </c>
      <c r="I30" s="90" t="s">
        <v>64</v>
      </c>
      <c r="J30" s="74">
        <f t="shared" si="4"/>
        <v>1.4E-3</v>
      </c>
      <c r="K30" s="89">
        <v>12</v>
      </c>
      <c r="L30" s="90" t="s">
        <v>64</v>
      </c>
      <c r="M30" s="74">
        <f t="shared" si="0"/>
        <v>1.2000000000000001E-3</v>
      </c>
      <c r="N30" s="89">
        <v>9</v>
      </c>
      <c r="O30" s="90" t="s">
        <v>64</v>
      </c>
      <c r="P30" s="74">
        <f t="shared" si="1"/>
        <v>8.9999999999999998E-4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4.8860000000000001E-2</v>
      </c>
      <c r="F31" s="92">
        <v>0.14810000000000001</v>
      </c>
      <c r="G31" s="88">
        <f t="shared" si="3"/>
        <v>0.19696000000000002</v>
      </c>
      <c r="H31" s="89">
        <v>15</v>
      </c>
      <c r="I31" s="90" t="s">
        <v>64</v>
      </c>
      <c r="J31" s="74">
        <f t="shared" si="4"/>
        <v>1.5E-3</v>
      </c>
      <c r="K31" s="89">
        <v>13</v>
      </c>
      <c r="L31" s="90" t="s">
        <v>64</v>
      </c>
      <c r="M31" s="74">
        <f t="shared" si="0"/>
        <v>1.2999999999999999E-3</v>
      </c>
      <c r="N31" s="89">
        <v>10</v>
      </c>
      <c r="O31" s="90" t="s">
        <v>64</v>
      </c>
      <c r="P31" s="74">
        <f t="shared" si="1"/>
        <v>1E-3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5.0849999999999999E-2</v>
      </c>
      <c r="F32" s="92">
        <v>0.1502</v>
      </c>
      <c r="G32" s="88">
        <f t="shared" si="3"/>
        <v>0.20105000000000001</v>
      </c>
      <c r="H32" s="89">
        <v>16</v>
      </c>
      <c r="I32" s="90" t="s">
        <v>64</v>
      </c>
      <c r="J32" s="74">
        <f t="shared" si="4"/>
        <v>1.6000000000000001E-3</v>
      </c>
      <c r="K32" s="89">
        <v>14</v>
      </c>
      <c r="L32" s="90" t="s">
        <v>64</v>
      </c>
      <c r="M32" s="74">
        <f t="shared" si="0"/>
        <v>1.4E-3</v>
      </c>
      <c r="N32" s="89">
        <v>10</v>
      </c>
      <c r="O32" s="90" t="s">
        <v>64</v>
      </c>
      <c r="P32" s="74">
        <f t="shared" si="1"/>
        <v>1E-3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5.2769999999999997E-2</v>
      </c>
      <c r="F33" s="92">
        <v>0.152</v>
      </c>
      <c r="G33" s="88">
        <f t="shared" si="3"/>
        <v>0.20477000000000001</v>
      </c>
      <c r="H33" s="89">
        <v>17</v>
      </c>
      <c r="I33" s="90" t="s">
        <v>64</v>
      </c>
      <c r="J33" s="74">
        <f t="shared" si="4"/>
        <v>1.7000000000000001E-3</v>
      </c>
      <c r="K33" s="89">
        <v>14</v>
      </c>
      <c r="L33" s="90" t="s">
        <v>64</v>
      </c>
      <c r="M33" s="74">
        <f t="shared" si="0"/>
        <v>1.4E-3</v>
      </c>
      <c r="N33" s="89">
        <v>11</v>
      </c>
      <c r="O33" s="90" t="s">
        <v>64</v>
      </c>
      <c r="P33" s="74">
        <f t="shared" si="1"/>
        <v>1.0999999999999998E-3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5.4629999999999998E-2</v>
      </c>
      <c r="F34" s="92">
        <v>0.1537</v>
      </c>
      <c r="G34" s="88">
        <f t="shared" si="3"/>
        <v>0.20833000000000002</v>
      </c>
      <c r="H34" s="89">
        <v>18</v>
      </c>
      <c r="I34" s="90" t="s">
        <v>64</v>
      </c>
      <c r="J34" s="74">
        <f t="shared" si="4"/>
        <v>1.8E-3</v>
      </c>
      <c r="K34" s="89">
        <v>15</v>
      </c>
      <c r="L34" s="90" t="s">
        <v>64</v>
      </c>
      <c r="M34" s="74">
        <f t="shared" si="0"/>
        <v>1.5E-3</v>
      </c>
      <c r="N34" s="89">
        <v>11</v>
      </c>
      <c r="O34" s="90" t="s">
        <v>64</v>
      </c>
      <c r="P34" s="74">
        <f t="shared" si="1"/>
        <v>1.0999999999999998E-3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5.6419999999999998E-2</v>
      </c>
      <c r="F35" s="92">
        <v>0.1552</v>
      </c>
      <c r="G35" s="88">
        <f t="shared" si="3"/>
        <v>0.21162</v>
      </c>
      <c r="H35" s="89">
        <v>19</v>
      </c>
      <c r="I35" s="90" t="s">
        <v>64</v>
      </c>
      <c r="J35" s="74">
        <f t="shared" si="4"/>
        <v>1.9E-3</v>
      </c>
      <c r="K35" s="89">
        <v>16</v>
      </c>
      <c r="L35" s="90" t="s">
        <v>64</v>
      </c>
      <c r="M35" s="74">
        <f t="shared" si="0"/>
        <v>1.6000000000000001E-3</v>
      </c>
      <c r="N35" s="89">
        <v>12</v>
      </c>
      <c r="O35" s="90" t="s">
        <v>64</v>
      </c>
      <c r="P35" s="74">
        <f t="shared" si="1"/>
        <v>1.2000000000000001E-3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5.815E-2</v>
      </c>
      <c r="F36" s="92">
        <v>0.1565</v>
      </c>
      <c r="G36" s="88">
        <f t="shared" si="3"/>
        <v>0.21465000000000001</v>
      </c>
      <c r="H36" s="89">
        <v>20</v>
      </c>
      <c r="I36" s="90" t="s">
        <v>64</v>
      </c>
      <c r="J36" s="74">
        <f t="shared" si="4"/>
        <v>2E-3</v>
      </c>
      <c r="K36" s="89">
        <v>16</v>
      </c>
      <c r="L36" s="90" t="s">
        <v>64</v>
      </c>
      <c r="M36" s="74">
        <f t="shared" si="0"/>
        <v>1.6000000000000001E-3</v>
      </c>
      <c r="N36" s="89">
        <v>12</v>
      </c>
      <c r="O36" s="90" t="s">
        <v>64</v>
      </c>
      <c r="P36" s="74">
        <f t="shared" si="1"/>
        <v>1.2000000000000001E-3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5.9839999999999997E-2</v>
      </c>
      <c r="F37" s="92">
        <v>0.15770000000000001</v>
      </c>
      <c r="G37" s="88">
        <f t="shared" si="3"/>
        <v>0.21754000000000001</v>
      </c>
      <c r="H37" s="89">
        <v>20</v>
      </c>
      <c r="I37" s="90" t="s">
        <v>64</v>
      </c>
      <c r="J37" s="74">
        <f t="shared" si="4"/>
        <v>2E-3</v>
      </c>
      <c r="K37" s="89">
        <v>17</v>
      </c>
      <c r="L37" s="90" t="s">
        <v>64</v>
      </c>
      <c r="M37" s="74">
        <f t="shared" si="0"/>
        <v>1.7000000000000001E-3</v>
      </c>
      <c r="N37" s="89">
        <v>13</v>
      </c>
      <c r="O37" s="90" t="s">
        <v>64</v>
      </c>
      <c r="P37" s="74">
        <f t="shared" si="1"/>
        <v>1.2999999999999999E-3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6.3079999999999997E-2</v>
      </c>
      <c r="F38" s="92">
        <v>0.15970000000000001</v>
      </c>
      <c r="G38" s="88">
        <f t="shared" si="3"/>
        <v>0.22278000000000001</v>
      </c>
      <c r="H38" s="89">
        <v>22</v>
      </c>
      <c r="I38" s="90" t="s">
        <v>64</v>
      </c>
      <c r="J38" s="74">
        <f t="shared" si="4"/>
        <v>2.1999999999999997E-3</v>
      </c>
      <c r="K38" s="89">
        <v>18</v>
      </c>
      <c r="L38" s="90" t="s">
        <v>64</v>
      </c>
      <c r="M38" s="74">
        <f t="shared" si="0"/>
        <v>1.8E-3</v>
      </c>
      <c r="N38" s="89">
        <v>14</v>
      </c>
      <c r="O38" s="90" t="s">
        <v>64</v>
      </c>
      <c r="P38" s="74">
        <f t="shared" si="1"/>
        <v>1.4E-3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6.6900000000000001E-2</v>
      </c>
      <c r="F39" s="92">
        <v>0.1618</v>
      </c>
      <c r="G39" s="88">
        <f t="shared" si="3"/>
        <v>0.22870000000000001</v>
      </c>
      <c r="H39" s="89">
        <v>24</v>
      </c>
      <c r="I39" s="90" t="s">
        <v>64</v>
      </c>
      <c r="J39" s="74">
        <f t="shared" si="4"/>
        <v>2.4000000000000002E-3</v>
      </c>
      <c r="K39" s="89">
        <v>20</v>
      </c>
      <c r="L39" s="90" t="s">
        <v>64</v>
      </c>
      <c r="M39" s="74">
        <f t="shared" si="0"/>
        <v>2E-3</v>
      </c>
      <c r="N39" s="89">
        <v>15</v>
      </c>
      <c r="O39" s="90" t="s">
        <v>64</v>
      </c>
      <c r="P39" s="74">
        <f t="shared" si="1"/>
        <v>1.5E-3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7.0519999999999999E-2</v>
      </c>
      <c r="F40" s="92">
        <v>0.1633</v>
      </c>
      <c r="G40" s="88">
        <f t="shared" si="3"/>
        <v>0.23382</v>
      </c>
      <c r="H40" s="89">
        <v>27</v>
      </c>
      <c r="I40" s="90" t="s">
        <v>64</v>
      </c>
      <c r="J40" s="74">
        <f t="shared" si="4"/>
        <v>2.7000000000000001E-3</v>
      </c>
      <c r="K40" s="89">
        <v>22</v>
      </c>
      <c r="L40" s="90" t="s">
        <v>64</v>
      </c>
      <c r="M40" s="74">
        <f t="shared" si="0"/>
        <v>2.1999999999999997E-3</v>
      </c>
      <c r="N40" s="89">
        <v>16</v>
      </c>
      <c r="O40" s="90" t="s">
        <v>64</v>
      </c>
      <c r="P40" s="74">
        <f t="shared" si="1"/>
        <v>1.6000000000000001E-3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7.3959999999999998E-2</v>
      </c>
      <c r="F41" s="92">
        <v>0.16450000000000001</v>
      </c>
      <c r="G41" s="88">
        <f t="shared" si="3"/>
        <v>0.23846000000000001</v>
      </c>
      <c r="H41" s="89">
        <v>29</v>
      </c>
      <c r="I41" s="90" t="s">
        <v>64</v>
      </c>
      <c r="J41" s="74">
        <f t="shared" si="4"/>
        <v>2.9000000000000002E-3</v>
      </c>
      <c r="K41" s="89">
        <v>23</v>
      </c>
      <c r="L41" s="90" t="s">
        <v>64</v>
      </c>
      <c r="M41" s="74">
        <f t="shared" si="0"/>
        <v>2.3E-3</v>
      </c>
      <c r="N41" s="89">
        <v>17</v>
      </c>
      <c r="O41" s="90" t="s">
        <v>64</v>
      </c>
      <c r="P41" s="74">
        <f t="shared" si="1"/>
        <v>1.7000000000000001E-3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7.7249999999999999E-2</v>
      </c>
      <c r="F42" s="92">
        <v>0.16539999999999999</v>
      </c>
      <c r="G42" s="88">
        <f t="shared" si="3"/>
        <v>0.24264999999999998</v>
      </c>
      <c r="H42" s="89">
        <v>31</v>
      </c>
      <c r="I42" s="90" t="s">
        <v>64</v>
      </c>
      <c r="J42" s="74">
        <f t="shared" si="4"/>
        <v>3.0999999999999999E-3</v>
      </c>
      <c r="K42" s="89">
        <v>25</v>
      </c>
      <c r="L42" s="90" t="s">
        <v>64</v>
      </c>
      <c r="M42" s="74">
        <f t="shared" si="0"/>
        <v>2.5000000000000001E-3</v>
      </c>
      <c r="N42" s="89">
        <v>18</v>
      </c>
      <c r="O42" s="90" t="s">
        <v>64</v>
      </c>
      <c r="P42" s="74">
        <f t="shared" si="1"/>
        <v>1.8E-3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8.0409999999999995E-2</v>
      </c>
      <c r="F43" s="92">
        <v>0.1661</v>
      </c>
      <c r="G43" s="88">
        <f t="shared" si="3"/>
        <v>0.24651000000000001</v>
      </c>
      <c r="H43" s="89">
        <v>33</v>
      </c>
      <c r="I43" s="90" t="s">
        <v>64</v>
      </c>
      <c r="J43" s="74">
        <f t="shared" si="4"/>
        <v>3.3E-3</v>
      </c>
      <c r="K43" s="89">
        <v>26</v>
      </c>
      <c r="L43" s="90" t="s">
        <v>64</v>
      </c>
      <c r="M43" s="74">
        <f t="shared" si="0"/>
        <v>2.5999999999999999E-3</v>
      </c>
      <c r="N43" s="89">
        <v>19</v>
      </c>
      <c r="O43" s="90" t="s">
        <v>64</v>
      </c>
      <c r="P43" s="74">
        <f t="shared" si="1"/>
        <v>1.9E-3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8.344E-2</v>
      </c>
      <c r="F44" s="92">
        <v>0.1666</v>
      </c>
      <c r="G44" s="88">
        <f t="shared" si="3"/>
        <v>0.25003999999999998</v>
      </c>
      <c r="H44" s="89">
        <v>35</v>
      </c>
      <c r="I44" s="90" t="s">
        <v>64</v>
      </c>
      <c r="J44" s="74">
        <f t="shared" si="4"/>
        <v>3.5000000000000005E-3</v>
      </c>
      <c r="K44" s="89">
        <v>28</v>
      </c>
      <c r="L44" s="90" t="s">
        <v>64</v>
      </c>
      <c r="M44" s="74">
        <f t="shared" si="0"/>
        <v>2.8E-3</v>
      </c>
      <c r="N44" s="89">
        <v>20</v>
      </c>
      <c r="O44" s="90" t="s">
        <v>64</v>
      </c>
      <c r="P44" s="74">
        <f t="shared" si="1"/>
        <v>2E-3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8.6370000000000002E-2</v>
      </c>
      <c r="F45" s="92">
        <v>0.16689999999999999</v>
      </c>
      <c r="G45" s="88">
        <f t="shared" si="3"/>
        <v>0.25327</v>
      </c>
      <c r="H45" s="89">
        <v>37</v>
      </c>
      <c r="I45" s="90" t="s">
        <v>64</v>
      </c>
      <c r="J45" s="74">
        <f t="shared" si="4"/>
        <v>3.6999999999999997E-3</v>
      </c>
      <c r="K45" s="89">
        <v>29</v>
      </c>
      <c r="L45" s="90" t="s">
        <v>64</v>
      </c>
      <c r="M45" s="74">
        <f t="shared" si="0"/>
        <v>2.9000000000000002E-3</v>
      </c>
      <c r="N45" s="89">
        <v>21</v>
      </c>
      <c r="O45" s="90" t="s">
        <v>64</v>
      </c>
      <c r="P45" s="74">
        <f t="shared" si="1"/>
        <v>2.1000000000000003E-3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8.9209999999999998E-2</v>
      </c>
      <c r="F46" s="92">
        <v>0.1671</v>
      </c>
      <c r="G46" s="88">
        <f t="shared" si="3"/>
        <v>0.25630999999999998</v>
      </c>
      <c r="H46" s="89">
        <v>40</v>
      </c>
      <c r="I46" s="90" t="s">
        <v>64</v>
      </c>
      <c r="J46" s="74">
        <f t="shared" si="4"/>
        <v>4.0000000000000001E-3</v>
      </c>
      <c r="K46" s="89">
        <v>30</v>
      </c>
      <c r="L46" s="90" t="s">
        <v>64</v>
      </c>
      <c r="M46" s="74">
        <f t="shared" si="0"/>
        <v>3.0000000000000001E-3</v>
      </c>
      <c r="N46" s="89">
        <v>22</v>
      </c>
      <c r="O46" s="90" t="s">
        <v>64</v>
      </c>
      <c r="P46" s="74">
        <f t="shared" si="1"/>
        <v>2.1999999999999997E-3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9.4619999999999996E-2</v>
      </c>
      <c r="F47" s="92">
        <v>0.16719999999999999</v>
      </c>
      <c r="G47" s="88">
        <f t="shared" si="3"/>
        <v>0.26182</v>
      </c>
      <c r="H47" s="89">
        <v>44</v>
      </c>
      <c r="I47" s="90" t="s">
        <v>64</v>
      </c>
      <c r="J47" s="74">
        <f t="shared" si="4"/>
        <v>4.3999999999999994E-3</v>
      </c>
      <c r="K47" s="89">
        <v>33</v>
      </c>
      <c r="L47" s="90" t="s">
        <v>64</v>
      </c>
      <c r="M47" s="74">
        <f t="shared" si="0"/>
        <v>3.3E-3</v>
      </c>
      <c r="N47" s="89">
        <v>24</v>
      </c>
      <c r="O47" s="90" t="s">
        <v>64</v>
      </c>
      <c r="P47" s="74">
        <f t="shared" si="1"/>
        <v>2.4000000000000002E-3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9.9729999999999999E-2</v>
      </c>
      <c r="F48" s="92">
        <v>0.16689999999999999</v>
      </c>
      <c r="G48" s="88">
        <f t="shared" si="3"/>
        <v>0.26662999999999998</v>
      </c>
      <c r="H48" s="89">
        <v>48</v>
      </c>
      <c r="I48" s="90" t="s">
        <v>64</v>
      </c>
      <c r="J48" s="74">
        <f t="shared" si="4"/>
        <v>4.8000000000000004E-3</v>
      </c>
      <c r="K48" s="89">
        <v>36</v>
      </c>
      <c r="L48" s="90" t="s">
        <v>64</v>
      </c>
      <c r="M48" s="74">
        <f t="shared" si="0"/>
        <v>3.5999999999999999E-3</v>
      </c>
      <c r="N48" s="89">
        <v>26</v>
      </c>
      <c r="O48" s="90" t="s">
        <v>64</v>
      </c>
      <c r="P48" s="74">
        <f t="shared" si="1"/>
        <v>2.5999999999999999E-3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0.1046</v>
      </c>
      <c r="F49" s="92">
        <v>0.16639999999999999</v>
      </c>
      <c r="G49" s="88">
        <f t="shared" si="3"/>
        <v>0.27100000000000002</v>
      </c>
      <c r="H49" s="89">
        <v>52</v>
      </c>
      <c r="I49" s="90" t="s">
        <v>64</v>
      </c>
      <c r="J49" s="74">
        <f t="shared" si="4"/>
        <v>5.1999999999999998E-3</v>
      </c>
      <c r="K49" s="89">
        <v>38</v>
      </c>
      <c r="L49" s="90" t="s">
        <v>64</v>
      </c>
      <c r="M49" s="74">
        <f t="shared" si="0"/>
        <v>3.8E-3</v>
      </c>
      <c r="N49" s="89">
        <v>28</v>
      </c>
      <c r="O49" s="90" t="s">
        <v>64</v>
      </c>
      <c r="P49" s="74">
        <f t="shared" si="1"/>
        <v>2.8E-3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0.10929999999999999</v>
      </c>
      <c r="F50" s="92">
        <v>0.16569999999999999</v>
      </c>
      <c r="G50" s="88">
        <f t="shared" si="3"/>
        <v>0.27499999999999997</v>
      </c>
      <c r="H50" s="89">
        <v>56</v>
      </c>
      <c r="I50" s="90" t="s">
        <v>64</v>
      </c>
      <c r="J50" s="74">
        <f t="shared" si="4"/>
        <v>5.5999999999999999E-3</v>
      </c>
      <c r="K50" s="89">
        <v>41</v>
      </c>
      <c r="L50" s="90" t="s">
        <v>64</v>
      </c>
      <c r="M50" s="74">
        <f t="shared" si="0"/>
        <v>4.1000000000000003E-3</v>
      </c>
      <c r="N50" s="89">
        <v>30</v>
      </c>
      <c r="O50" s="90" t="s">
        <v>64</v>
      </c>
      <c r="P50" s="74">
        <f t="shared" si="1"/>
        <v>3.0000000000000001E-3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0.1137</v>
      </c>
      <c r="F51" s="92">
        <v>0.1648</v>
      </c>
      <c r="G51" s="88">
        <f t="shared" si="3"/>
        <v>0.27849999999999997</v>
      </c>
      <c r="H51" s="89">
        <v>61</v>
      </c>
      <c r="I51" s="90" t="s">
        <v>64</v>
      </c>
      <c r="J51" s="74">
        <f t="shared" si="4"/>
        <v>6.0999999999999995E-3</v>
      </c>
      <c r="K51" s="89">
        <v>43</v>
      </c>
      <c r="L51" s="90" t="s">
        <v>64</v>
      </c>
      <c r="M51" s="74">
        <f t="shared" si="0"/>
        <v>4.3E-3</v>
      </c>
      <c r="N51" s="89">
        <v>32</v>
      </c>
      <c r="O51" s="90" t="s">
        <v>64</v>
      </c>
      <c r="P51" s="74">
        <f t="shared" si="1"/>
        <v>3.2000000000000002E-3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0.11799999999999999</v>
      </c>
      <c r="F52" s="92">
        <v>0.16389999999999999</v>
      </c>
      <c r="G52" s="88">
        <f t="shared" si="3"/>
        <v>0.28189999999999998</v>
      </c>
      <c r="H52" s="89">
        <v>65</v>
      </c>
      <c r="I52" s="90" t="s">
        <v>64</v>
      </c>
      <c r="J52" s="74">
        <f t="shared" si="4"/>
        <v>6.5000000000000006E-3</v>
      </c>
      <c r="K52" s="89">
        <v>46</v>
      </c>
      <c r="L52" s="90" t="s">
        <v>64</v>
      </c>
      <c r="M52" s="74">
        <f t="shared" si="0"/>
        <v>4.5999999999999999E-3</v>
      </c>
      <c r="N52" s="89">
        <v>34</v>
      </c>
      <c r="O52" s="90" t="s">
        <v>64</v>
      </c>
      <c r="P52" s="74">
        <f t="shared" si="1"/>
        <v>3.4000000000000002E-3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0.12620000000000001</v>
      </c>
      <c r="F53" s="92">
        <v>0.16170000000000001</v>
      </c>
      <c r="G53" s="88">
        <f t="shared" si="3"/>
        <v>0.28790000000000004</v>
      </c>
      <c r="H53" s="89">
        <v>73</v>
      </c>
      <c r="I53" s="90" t="s">
        <v>64</v>
      </c>
      <c r="J53" s="74">
        <f t="shared" si="4"/>
        <v>7.2999999999999992E-3</v>
      </c>
      <c r="K53" s="89">
        <v>51</v>
      </c>
      <c r="L53" s="90" t="s">
        <v>64</v>
      </c>
      <c r="M53" s="74">
        <f t="shared" si="0"/>
        <v>5.0999999999999995E-3</v>
      </c>
      <c r="N53" s="89">
        <v>38</v>
      </c>
      <c r="O53" s="90" t="s">
        <v>64</v>
      </c>
      <c r="P53" s="74">
        <f t="shared" si="1"/>
        <v>3.8E-3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0.1338</v>
      </c>
      <c r="F54" s="92">
        <v>0.15939999999999999</v>
      </c>
      <c r="G54" s="88">
        <f t="shared" si="3"/>
        <v>0.29320000000000002</v>
      </c>
      <c r="H54" s="89">
        <v>82</v>
      </c>
      <c r="I54" s="90" t="s">
        <v>64</v>
      </c>
      <c r="J54" s="74">
        <f t="shared" si="4"/>
        <v>8.2000000000000007E-3</v>
      </c>
      <c r="K54" s="89">
        <v>55</v>
      </c>
      <c r="L54" s="90" t="s">
        <v>64</v>
      </c>
      <c r="M54" s="74">
        <f t="shared" si="0"/>
        <v>5.4999999999999997E-3</v>
      </c>
      <c r="N54" s="89">
        <v>41</v>
      </c>
      <c r="O54" s="90" t="s">
        <v>64</v>
      </c>
      <c r="P54" s="74">
        <f t="shared" si="1"/>
        <v>4.1000000000000003E-3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0.14099999999999999</v>
      </c>
      <c r="F55" s="92">
        <v>0.157</v>
      </c>
      <c r="G55" s="88">
        <f t="shared" si="3"/>
        <v>0.29799999999999999</v>
      </c>
      <c r="H55" s="89">
        <v>90</v>
      </c>
      <c r="I55" s="90" t="s">
        <v>64</v>
      </c>
      <c r="J55" s="74">
        <f t="shared" si="4"/>
        <v>8.9999999999999993E-3</v>
      </c>
      <c r="K55" s="89">
        <v>60</v>
      </c>
      <c r="L55" s="90" t="s">
        <v>64</v>
      </c>
      <c r="M55" s="74">
        <f t="shared" si="0"/>
        <v>6.0000000000000001E-3</v>
      </c>
      <c r="N55" s="89">
        <v>45</v>
      </c>
      <c r="O55" s="90" t="s">
        <v>64</v>
      </c>
      <c r="P55" s="74">
        <f t="shared" si="1"/>
        <v>4.4999999999999997E-3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0.1479</v>
      </c>
      <c r="F56" s="92">
        <v>0.15459999999999999</v>
      </c>
      <c r="G56" s="88">
        <f t="shared" si="3"/>
        <v>0.30249999999999999</v>
      </c>
      <c r="H56" s="89">
        <v>99</v>
      </c>
      <c r="I56" s="90" t="s">
        <v>64</v>
      </c>
      <c r="J56" s="74">
        <f t="shared" si="4"/>
        <v>9.9000000000000008E-3</v>
      </c>
      <c r="K56" s="89">
        <v>64</v>
      </c>
      <c r="L56" s="90" t="s">
        <v>64</v>
      </c>
      <c r="M56" s="74">
        <f t="shared" si="0"/>
        <v>6.4000000000000003E-3</v>
      </c>
      <c r="N56" s="89">
        <v>48</v>
      </c>
      <c r="O56" s="90" t="s">
        <v>64</v>
      </c>
      <c r="P56" s="74">
        <f t="shared" si="1"/>
        <v>4.8000000000000004E-3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0.1545</v>
      </c>
      <c r="F57" s="92">
        <v>0.1522</v>
      </c>
      <c r="G57" s="88">
        <f t="shared" si="3"/>
        <v>0.30669999999999997</v>
      </c>
      <c r="H57" s="89">
        <v>107</v>
      </c>
      <c r="I57" s="90" t="s">
        <v>64</v>
      </c>
      <c r="J57" s="74">
        <f t="shared" si="4"/>
        <v>1.0699999999999999E-2</v>
      </c>
      <c r="K57" s="89">
        <v>69</v>
      </c>
      <c r="L57" s="90" t="s">
        <v>64</v>
      </c>
      <c r="M57" s="74">
        <f t="shared" si="0"/>
        <v>6.9000000000000008E-3</v>
      </c>
      <c r="N57" s="89">
        <v>51</v>
      </c>
      <c r="O57" s="90" t="s">
        <v>64</v>
      </c>
      <c r="P57" s="74">
        <f t="shared" si="1"/>
        <v>5.0999999999999995E-3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0.1608</v>
      </c>
      <c r="F58" s="92">
        <v>0.1497</v>
      </c>
      <c r="G58" s="88">
        <f t="shared" si="3"/>
        <v>0.3105</v>
      </c>
      <c r="H58" s="89">
        <v>116</v>
      </c>
      <c r="I58" s="90" t="s">
        <v>64</v>
      </c>
      <c r="J58" s="74">
        <f t="shared" si="4"/>
        <v>1.1600000000000001E-2</v>
      </c>
      <c r="K58" s="89">
        <v>73</v>
      </c>
      <c r="L58" s="90" t="s">
        <v>64</v>
      </c>
      <c r="M58" s="74">
        <f t="shared" si="0"/>
        <v>7.2999999999999992E-3</v>
      </c>
      <c r="N58" s="89">
        <v>55</v>
      </c>
      <c r="O58" s="90" t="s">
        <v>64</v>
      </c>
      <c r="P58" s="74">
        <f t="shared" si="1"/>
        <v>5.4999999999999997E-3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0.16689999999999999</v>
      </c>
      <c r="F59" s="92">
        <v>0.1474</v>
      </c>
      <c r="G59" s="88">
        <f t="shared" si="3"/>
        <v>0.31430000000000002</v>
      </c>
      <c r="H59" s="89">
        <v>124</v>
      </c>
      <c r="I59" s="90" t="s">
        <v>64</v>
      </c>
      <c r="J59" s="74">
        <f t="shared" si="4"/>
        <v>1.24E-2</v>
      </c>
      <c r="K59" s="89">
        <v>77</v>
      </c>
      <c r="L59" s="90" t="s">
        <v>64</v>
      </c>
      <c r="M59" s="74">
        <f t="shared" si="0"/>
        <v>7.7000000000000002E-3</v>
      </c>
      <c r="N59" s="89">
        <v>58</v>
      </c>
      <c r="O59" s="90" t="s">
        <v>64</v>
      </c>
      <c r="P59" s="74">
        <f t="shared" si="1"/>
        <v>5.8000000000000005E-3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0.17269999999999999</v>
      </c>
      <c r="F60" s="92">
        <v>0.14510000000000001</v>
      </c>
      <c r="G60" s="88">
        <f t="shared" si="3"/>
        <v>0.31779999999999997</v>
      </c>
      <c r="H60" s="89">
        <v>133</v>
      </c>
      <c r="I60" s="90" t="s">
        <v>64</v>
      </c>
      <c r="J60" s="74">
        <f t="shared" si="4"/>
        <v>1.3300000000000001E-2</v>
      </c>
      <c r="K60" s="89">
        <v>81</v>
      </c>
      <c r="L60" s="90" t="s">
        <v>64</v>
      </c>
      <c r="M60" s="74">
        <f t="shared" si="0"/>
        <v>8.0999999999999996E-3</v>
      </c>
      <c r="N60" s="89">
        <v>61</v>
      </c>
      <c r="O60" s="90" t="s">
        <v>64</v>
      </c>
      <c r="P60" s="74">
        <f t="shared" si="1"/>
        <v>6.0999999999999995E-3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0.1784</v>
      </c>
      <c r="F61" s="92">
        <v>0.14280000000000001</v>
      </c>
      <c r="G61" s="88">
        <f t="shared" si="3"/>
        <v>0.32120000000000004</v>
      </c>
      <c r="H61" s="89">
        <v>141</v>
      </c>
      <c r="I61" s="90" t="s">
        <v>64</v>
      </c>
      <c r="J61" s="74">
        <f t="shared" si="4"/>
        <v>1.4099999999999998E-2</v>
      </c>
      <c r="K61" s="89">
        <v>85</v>
      </c>
      <c r="L61" s="90" t="s">
        <v>64</v>
      </c>
      <c r="M61" s="74">
        <f t="shared" si="0"/>
        <v>8.5000000000000006E-3</v>
      </c>
      <c r="N61" s="89">
        <v>65</v>
      </c>
      <c r="O61" s="90" t="s">
        <v>64</v>
      </c>
      <c r="P61" s="74">
        <f t="shared" si="1"/>
        <v>6.5000000000000006E-3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0.18390000000000001</v>
      </c>
      <c r="F62" s="92">
        <v>0.1406</v>
      </c>
      <c r="G62" s="88">
        <f t="shared" si="3"/>
        <v>0.32450000000000001</v>
      </c>
      <c r="H62" s="89">
        <v>150</v>
      </c>
      <c r="I62" s="90" t="s">
        <v>64</v>
      </c>
      <c r="J62" s="74">
        <f t="shared" si="4"/>
        <v>1.4999999999999999E-2</v>
      </c>
      <c r="K62" s="89">
        <v>89</v>
      </c>
      <c r="L62" s="90" t="s">
        <v>64</v>
      </c>
      <c r="M62" s="74">
        <f t="shared" si="0"/>
        <v>8.8999999999999999E-3</v>
      </c>
      <c r="N62" s="89">
        <v>68</v>
      </c>
      <c r="O62" s="90" t="s">
        <v>64</v>
      </c>
      <c r="P62" s="74">
        <f t="shared" si="1"/>
        <v>6.8000000000000005E-3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0.18920000000000001</v>
      </c>
      <c r="F63" s="92">
        <v>0.13850000000000001</v>
      </c>
      <c r="G63" s="88">
        <f t="shared" si="3"/>
        <v>0.32769999999999999</v>
      </c>
      <c r="H63" s="89">
        <v>158</v>
      </c>
      <c r="I63" s="90" t="s">
        <v>64</v>
      </c>
      <c r="J63" s="74">
        <f t="shared" si="4"/>
        <v>1.5800000000000002E-2</v>
      </c>
      <c r="K63" s="89">
        <v>93</v>
      </c>
      <c r="L63" s="90" t="s">
        <v>64</v>
      </c>
      <c r="M63" s="74">
        <f t="shared" si="0"/>
        <v>9.2999999999999992E-3</v>
      </c>
      <c r="N63" s="89">
        <v>71</v>
      </c>
      <c r="O63" s="90" t="s">
        <v>64</v>
      </c>
      <c r="P63" s="74">
        <f t="shared" si="1"/>
        <v>7.0999999999999995E-3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0.19950000000000001</v>
      </c>
      <c r="F64" s="92">
        <v>0.13439999999999999</v>
      </c>
      <c r="G64" s="88">
        <f t="shared" si="3"/>
        <v>0.33389999999999997</v>
      </c>
      <c r="H64" s="89">
        <v>175</v>
      </c>
      <c r="I64" s="90" t="s">
        <v>64</v>
      </c>
      <c r="J64" s="74">
        <f t="shared" si="4"/>
        <v>1.7499999999999998E-2</v>
      </c>
      <c r="K64" s="89">
        <v>101</v>
      </c>
      <c r="L64" s="90" t="s">
        <v>64</v>
      </c>
      <c r="M64" s="74">
        <f t="shared" si="0"/>
        <v>1.0100000000000001E-2</v>
      </c>
      <c r="N64" s="89">
        <v>77</v>
      </c>
      <c r="O64" s="90" t="s">
        <v>64</v>
      </c>
      <c r="P64" s="74">
        <f t="shared" si="1"/>
        <v>7.7000000000000002E-3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0.21160000000000001</v>
      </c>
      <c r="F65" s="92">
        <v>0.12970000000000001</v>
      </c>
      <c r="G65" s="88">
        <f t="shared" si="3"/>
        <v>0.34130000000000005</v>
      </c>
      <c r="H65" s="89">
        <v>197</v>
      </c>
      <c r="I65" s="90" t="s">
        <v>64</v>
      </c>
      <c r="J65" s="74">
        <f t="shared" si="4"/>
        <v>1.9700000000000002E-2</v>
      </c>
      <c r="K65" s="89">
        <v>110</v>
      </c>
      <c r="L65" s="90" t="s">
        <v>64</v>
      </c>
      <c r="M65" s="74">
        <f t="shared" si="0"/>
        <v>1.0999999999999999E-2</v>
      </c>
      <c r="N65" s="89">
        <v>84</v>
      </c>
      <c r="O65" s="90" t="s">
        <v>64</v>
      </c>
      <c r="P65" s="74">
        <f t="shared" si="1"/>
        <v>8.4000000000000012E-3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0.223</v>
      </c>
      <c r="F66" s="92">
        <v>0.12529999999999999</v>
      </c>
      <c r="G66" s="88">
        <f t="shared" si="3"/>
        <v>0.3483</v>
      </c>
      <c r="H66" s="89">
        <v>218</v>
      </c>
      <c r="I66" s="90" t="s">
        <v>64</v>
      </c>
      <c r="J66" s="74">
        <f t="shared" si="4"/>
        <v>2.18E-2</v>
      </c>
      <c r="K66" s="89">
        <v>118</v>
      </c>
      <c r="L66" s="90" t="s">
        <v>64</v>
      </c>
      <c r="M66" s="74">
        <f t="shared" si="0"/>
        <v>1.18E-2</v>
      </c>
      <c r="N66" s="89">
        <v>92</v>
      </c>
      <c r="O66" s="90" t="s">
        <v>64</v>
      </c>
      <c r="P66" s="74">
        <f t="shared" si="1"/>
        <v>9.1999999999999998E-3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0.2339</v>
      </c>
      <c r="F67" s="92">
        <v>0.1212</v>
      </c>
      <c r="G67" s="88">
        <f t="shared" si="3"/>
        <v>0.35509999999999997</v>
      </c>
      <c r="H67" s="89">
        <v>239</v>
      </c>
      <c r="I67" s="90" t="s">
        <v>64</v>
      </c>
      <c r="J67" s="74">
        <f t="shared" si="4"/>
        <v>2.3899999999999998E-2</v>
      </c>
      <c r="K67" s="89">
        <v>126</v>
      </c>
      <c r="L67" s="90" t="s">
        <v>64</v>
      </c>
      <c r="M67" s="74">
        <f t="shared" si="0"/>
        <v>1.26E-2</v>
      </c>
      <c r="N67" s="89">
        <v>99</v>
      </c>
      <c r="O67" s="90" t="s">
        <v>64</v>
      </c>
      <c r="P67" s="74">
        <f t="shared" si="1"/>
        <v>9.9000000000000008E-3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0.24429999999999999</v>
      </c>
      <c r="F68" s="92">
        <v>0.1174</v>
      </c>
      <c r="G68" s="88">
        <f t="shared" si="3"/>
        <v>0.36170000000000002</v>
      </c>
      <c r="H68" s="89">
        <v>260</v>
      </c>
      <c r="I68" s="90" t="s">
        <v>64</v>
      </c>
      <c r="J68" s="74">
        <f t="shared" si="4"/>
        <v>2.6000000000000002E-2</v>
      </c>
      <c r="K68" s="89">
        <v>134</v>
      </c>
      <c r="L68" s="90" t="s">
        <v>64</v>
      </c>
      <c r="M68" s="74">
        <f t="shared" si="0"/>
        <v>1.34E-2</v>
      </c>
      <c r="N68" s="89">
        <v>106</v>
      </c>
      <c r="O68" s="90" t="s">
        <v>64</v>
      </c>
      <c r="P68" s="74">
        <f t="shared" si="1"/>
        <v>1.06E-2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0.25430000000000003</v>
      </c>
      <c r="F69" s="92">
        <v>0.1139</v>
      </c>
      <c r="G69" s="88">
        <f t="shared" si="3"/>
        <v>0.36820000000000003</v>
      </c>
      <c r="H69" s="89">
        <v>281</v>
      </c>
      <c r="I69" s="90" t="s">
        <v>64</v>
      </c>
      <c r="J69" s="74">
        <f t="shared" si="4"/>
        <v>2.8100000000000003E-2</v>
      </c>
      <c r="K69" s="89">
        <v>142</v>
      </c>
      <c r="L69" s="90" t="s">
        <v>64</v>
      </c>
      <c r="M69" s="74">
        <f t="shared" si="0"/>
        <v>1.4199999999999999E-2</v>
      </c>
      <c r="N69" s="89">
        <v>113</v>
      </c>
      <c r="O69" s="90" t="s">
        <v>64</v>
      </c>
      <c r="P69" s="74">
        <f t="shared" si="1"/>
        <v>1.1300000000000001E-2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0.26390000000000002</v>
      </c>
      <c r="F70" s="92">
        <v>0.1106</v>
      </c>
      <c r="G70" s="88">
        <f t="shared" si="3"/>
        <v>0.37450000000000006</v>
      </c>
      <c r="H70" s="89">
        <v>302</v>
      </c>
      <c r="I70" s="90" t="s">
        <v>64</v>
      </c>
      <c r="J70" s="74">
        <f t="shared" si="4"/>
        <v>3.0199999999999998E-2</v>
      </c>
      <c r="K70" s="89">
        <v>149</v>
      </c>
      <c r="L70" s="90" t="s">
        <v>64</v>
      </c>
      <c r="M70" s="74">
        <f t="shared" si="0"/>
        <v>1.49E-2</v>
      </c>
      <c r="N70" s="89">
        <v>119</v>
      </c>
      <c r="O70" s="90" t="s">
        <v>64</v>
      </c>
      <c r="P70" s="74">
        <f t="shared" si="1"/>
        <v>1.1899999999999999E-2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0.27310000000000001</v>
      </c>
      <c r="F71" s="92">
        <v>0.1075</v>
      </c>
      <c r="G71" s="88">
        <f t="shared" si="3"/>
        <v>0.38059999999999999</v>
      </c>
      <c r="H71" s="89">
        <v>323</v>
      </c>
      <c r="I71" s="90" t="s">
        <v>64</v>
      </c>
      <c r="J71" s="74">
        <f t="shared" si="4"/>
        <v>3.2300000000000002E-2</v>
      </c>
      <c r="K71" s="89">
        <v>157</v>
      </c>
      <c r="L71" s="90" t="s">
        <v>64</v>
      </c>
      <c r="M71" s="74">
        <f t="shared" si="0"/>
        <v>1.5699999999999999E-2</v>
      </c>
      <c r="N71" s="89">
        <v>126</v>
      </c>
      <c r="O71" s="90" t="s">
        <v>64</v>
      </c>
      <c r="P71" s="74">
        <f t="shared" si="1"/>
        <v>1.26E-2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0.28210000000000002</v>
      </c>
      <c r="F72" s="92">
        <v>0.1046</v>
      </c>
      <c r="G72" s="88">
        <f t="shared" si="3"/>
        <v>0.38670000000000004</v>
      </c>
      <c r="H72" s="89">
        <v>344</v>
      </c>
      <c r="I72" s="90" t="s">
        <v>64</v>
      </c>
      <c r="J72" s="74">
        <f t="shared" si="4"/>
        <v>3.44E-2</v>
      </c>
      <c r="K72" s="89">
        <v>163</v>
      </c>
      <c r="L72" s="90" t="s">
        <v>64</v>
      </c>
      <c r="M72" s="74">
        <f t="shared" si="0"/>
        <v>1.6300000000000002E-2</v>
      </c>
      <c r="N72" s="89">
        <v>132</v>
      </c>
      <c r="O72" s="90" t="s">
        <v>64</v>
      </c>
      <c r="P72" s="74">
        <f t="shared" si="1"/>
        <v>1.32E-2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0.29920000000000002</v>
      </c>
      <c r="F73" s="92">
        <v>9.937E-2</v>
      </c>
      <c r="G73" s="88">
        <f t="shared" si="3"/>
        <v>0.39857000000000004</v>
      </c>
      <c r="H73" s="89">
        <v>385</v>
      </c>
      <c r="I73" s="90" t="s">
        <v>64</v>
      </c>
      <c r="J73" s="74">
        <f t="shared" si="4"/>
        <v>3.85E-2</v>
      </c>
      <c r="K73" s="89">
        <v>176</v>
      </c>
      <c r="L73" s="90" t="s">
        <v>64</v>
      </c>
      <c r="M73" s="74">
        <f t="shared" si="0"/>
        <v>1.7599999999999998E-2</v>
      </c>
      <c r="N73" s="89">
        <v>144</v>
      </c>
      <c r="O73" s="90" t="s">
        <v>64</v>
      </c>
      <c r="P73" s="74">
        <f t="shared" si="1"/>
        <v>1.44E-2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0.31540000000000001</v>
      </c>
      <c r="F74" s="92">
        <v>9.4710000000000003E-2</v>
      </c>
      <c r="G74" s="88">
        <f t="shared" si="3"/>
        <v>0.41011000000000003</v>
      </c>
      <c r="H74" s="89">
        <v>426</v>
      </c>
      <c r="I74" s="90" t="s">
        <v>64</v>
      </c>
      <c r="J74" s="74">
        <f t="shared" si="4"/>
        <v>4.2599999999999999E-2</v>
      </c>
      <c r="K74" s="89">
        <v>189</v>
      </c>
      <c r="L74" s="90" t="s">
        <v>64</v>
      </c>
      <c r="M74" s="74">
        <f t="shared" si="0"/>
        <v>1.89E-2</v>
      </c>
      <c r="N74" s="89">
        <v>156</v>
      </c>
      <c r="O74" s="90" t="s">
        <v>64</v>
      </c>
      <c r="P74" s="74">
        <f t="shared" si="1"/>
        <v>1.5599999999999999E-2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0.33079999999999998</v>
      </c>
      <c r="F75" s="92">
        <v>9.0529999999999999E-2</v>
      </c>
      <c r="G75" s="88">
        <f t="shared" si="3"/>
        <v>0.42132999999999998</v>
      </c>
      <c r="H75" s="89">
        <v>466</v>
      </c>
      <c r="I75" s="90" t="s">
        <v>64</v>
      </c>
      <c r="J75" s="74">
        <f t="shared" si="4"/>
        <v>4.6600000000000003E-2</v>
      </c>
      <c r="K75" s="89">
        <v>200</v>
      </c>
      <c r="L75" s="90" t="s">
        <v>64</v>
      </c>
      <c r="M75" s="74">
        <f t="shared" si="0"/>
        <v>0.02</v>
      </c>
      <c r="N75" s="89">
        <v>167</v>
      </c>
      <c r="O75" s="90" t="s">
        <v>64</v>
      </c>
      <c r="P75" s="74">
        <f t="shared" si="1"/>
        <v>1.67E-2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0.34549999999999997</v>
      </c>
      <c r="F76" s="92">
        <v>8.677E-2</v>
      </c>
      <c r="G76" s="88">
        <f t="shared" si="3"/>
        <v>0.43226999999999999</v>
      </c>
      <c r="H76" s="89">
        <v>506</v>
      </c>
      <c r="I76" s="90" t="s">
        <v>64</v>
      </c>
      <c r="J76" s="74">
        <f t="shared" si="4"/>
        <v>5.0599999999999999E-2</v>
      </c>
      <c r="K76" s="89">
        <v>211</v>
      </c>
      <c r="L76" s="90" t="s">
        <v>64</v>
      </c>
      <c r="M76" s="74">
        <f t="shared" si="0"/>
        <v>2.1100000000000001E-2</v>
      </c>
      <c r="N76" s="89">
        <v>178</v>
      </c>
      <c r="O76" s="90" t="s">
        <v>64</v>
      </c>
      <c r="P76" s="74">
        <f t="shared" si="1"/>
        <v>1.78E-2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0.35959999999999998</v>
      </c>
      <c r="F77" s="92">
        <v>8.3360000000000004E-2</v>
      </c>
      <c r="G77" s="88">
        <f t="shared" si="3"/>
        <v>0.44295999999999996</v>
      </c>
      <c r="H77" s="89">
        <v>545</v>
      </c>
      <c r="I77" s="90" t="s">
        <v>64</v>
      </c>
      <c r="J77" s="74">
        <f t="shared" si="4"/>
        <v>5.4500000000000007E-2</v>
      </c>
      <c r="K77" s="89">
        <v>221</v>
      </c>
      <c r="L77" s="90" t="s">
        <v>64</v>
      </c>
      <c r="M77" s="74">
        <f t="shared" si="0"/>
        <v>2.2100000000000002E-2</v>
      </c>
      <c r="N77" s="89">
        <v>188</v>
      </c>
      <c r="O77" s="90" t="s">
        <v>64</v>
      </c>
      <c r="P77" s="74">
        <f t="shared" si="1"/>
        <v>1.8800000000000001E-2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0.37319999999999998</v>
      </c>
      <c r="F78" s="92">
        <v>8.0250000000000002E-2</v>
      </c>
      <c r="G78" s="88">
        <f t="shared" si="3"/>
        <v>0.45344999999999996</v>
      </c>
      <c r="H78" s="89">
        <v>584</v>
      </c>
      <c r="I78" s="90" t="s">
        <v>64</v>
      </c>
      <c r="J78" s="74">
        <f t="shared" si="4"/>
        <v>5.8399999999999994E-2</v>
      </c>
      <c r="K78" s="89">
        <v>230</v>
      </c>
      <c r="L78" s="90" t="s">
        <v>64</v>
      </c>
      <c r="M78" s="74">
        <f t="shared" si="0"/>
        <v>2.3E-2</v>
      </c>
      <c r="N78" s="89">
        <v>198</v>
      </c>
      <c r="O78" s="90" t="s">
        <v>64</v>
      </c>
      <c r="P78" s="74">
        <f t="shared" si="1"/>
        <v>1.9800000000000002E-2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0.39889999999999998</v>
      </c>
      <c r="F79" s="92">
        <v>7.4779999999999999E-2</v>
      </c>
      <c r="G79" s="88">
        <f t="shared" si="3"/>
        <v>0.47367999999999999</v>
      </c>
      <c r="H79" s="89">
        <v>661</v>
      </c>
      <c r="I79" s="90" t="s">
        <v>64</v>
      </c>
      <c r="J79" s="74">
        <f t="shared" si="4"/>
        <v>6.6100000000000006E-2</v>
      </c>
      <c r="K79" s="89">
        <v>248</v>
      </c>
      <c r="L79" s="90" t="s">
        <v>64</v>
      </c>
      <c r="M79" s="74">
        <f t="shared" si="0"/>
        <v>2.4799999999999999E-2</v>
      </c>
      <c r="N79" s="89">
        <v>217</v>
      </c>
      <c r="O79" s="90" t="s">
        <v>64</v>
      </c>
      <c r="P79" s="74">
        <f t="shared" si="1"/>
        <v>2.1700000000000001E-2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0.42299999999999999</v>
      </c>
      <c r="F80" s="92">
        <v>7.0110000000000006E-2</v>
      </c>
      <c r="G80" s="88">
        <f t="shared" si="3"/>
        <v>0.49310999999999999</v>
      </c>
      <c r="H80" s="89">
        <v>735</v>
      </c>
      <c r="I80" s="90" t="s">
        <v>64</v>
      </c>
      <c r="J80" s="74">
        <f t="shared" si="4"/>
        <v>7.3499999999999996E-2</v>
      </c>
      <c r="K80" s="89">
        <v>264</v>
      </c>
      <c r="L80" s="90" t="s">
        <v>64</v>
      </c>
      <c r="M80" s="74">
        <f t="shared" si="0"/>
        <v>2.64E-2</v>
      </c>
      <c r="N80" s="89">
        <v>235</v>
      </c>
      <c r="O80" s="90" t="s">
        <v>64</v>
      </c>
      <c r="P80" s="74">
        <f t="shared" si="1"/>
        <v>2.35E-2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0.44579999999999997</v>
      </c>
      <c r="F81" s="92">
        <v>6.608E-2</v>
      </c>
      <c r="G81" s="88">
        <f t="shared" si="3"/>
        <v>0.51188</v>
      </c>
      <c r="H81" s="89">
        <v>808</v>
      </c>
      <c r="I81" s="90" t="s">
        <v>64</v>
      </c>
      <c r="J81" s="74">
        <f t="shared" si="4"/>
        <v>8.0800000000000011E-2</v>
      </c>
      <c r="K81" s="89">
        <v>279</v>
      </c>
      <c r="L81" s="90" t="s">
        <v>64</v>
      </c>
      <c r="M81" s="74">
        <f t="shared" si="0"/>
        <v>2.7900000000000001E-2</v>
      </c>
      <c r="N81" s="89">
        <v>251</v>
      </c>
      <c r="O81" s="90" t="s">
        <v>64</v>
      </c>
      <c r="P81" s="74">
        <f t="shared" si="1"/>
        <v>2.5100000000000001E-2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0.46760000000000002</v>
      </c>
      <c r="F82" s="92">
        <v>6.2549999999999994E-2</v>
      </c>
      <c r="G82" s="88">
        <f t="shared" si="3"/>
        <v>0.53015000000000001</v>
      </c>
      <c r="H82" s="89">
        <v>879</v>
      </c>
      <c r="I82" s="90" t="s">
        <v>64</v>
      </c>
      <c r="J82" s="74">
        <f t="shared" si="4"/>
        <v>8.7900000000000006E-2</v>
      </c>
      <c r="K82" s="89">
        <v>292</v>
      </c>
      <c r="L82" s="90" t="s">
        <v>64</v>
      </c>
      <c r="M82" s="74">
        <f t="shared" si="0"/>
        <v>2.9199999999999997E-2</v>
      </c>
      <c r="N82" s="89">
        <v>267</v>
      </c>
      <c r="O82" s="90" t="s">
        <v>64</v>
      </c>
      <c r="P82" s="74">
        <f t="shared" si="1"/>
        <v>2.6700000000000002E-2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0.48830000000000001</v>
      </c>
      <c r="F83" s="92">
        <v>5.944E-2</v>
      </c>
      <c r="G83" s="88">
        <f t="shared" si="3"/>
        <v>0.54774</v>
      </c>
      <c r="H83" s="89">
        <v>949</v>
      </c>
      <c r="I83" s="90" t="s">
        <v>64</v>
      </c>
      <c r="J83" s="74">
        <f t="shared" si="4"/>
        <v>9.4899999999999998E-2</v>
      </c>
      <c r="K83" s="89">
        <v>305</v>
      </c>
      <c r="L83" s="90" t="s">
        <v>64</v>
      </c>
      <c r="M83" s="74">
        <f t="shared" si="0"/>
        <v>3.0499999999999999E-2</v>
      </c>
      <c r="N83" s="89">
        <v>282</v>
      </c>
      <c r="O83" s="90" t="s">
        <v>64</v>
      </c>
      <c r="P83" s="74">
        <f t="shared" si="1"/>
        <v>2.8199999999999996E-2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0.50829999999999997</v>
      </c>
      <c r="F84" s="92">
        <v>5.6660000000000002E-2</v>
      </c>
      <c r="G84" s="88">
        <f t="shared" si="3"/>
        <v>0.56496000000000002</v>
      </c>
      <c r="H84" s="89">
        <v>1017</v>
      </c>
      <c r="I84" s="90" t="s">
        <v>64</v>
      </c>
      <c r="J84" s="74">
        <f t="shared" si="4"/>
        <v>0.10169999999999998</v>
      </c>
      <c r="K84" s="89">
        <v>316</v>
      </c>
      <c r="L84" s="90" t="s">
        <v>64</v>
      </c>
      <c r="M84" s="74">
        <f t="shared" ref="M84:M147" si="6">K84/1000/10</f>
        <v>3.1600000000000003E-2</v>
      </c>
      <c r="N84" s="89">
        <v>295</v>
      </c>
      <c r="O84" s="90" t="s">
        <v>64</v>
      </c>
      <c r="P84" s="74">
        <f t="shared" ref="P84:P147" si="7">N84/1000/10</f>
        <v>2.9499999999999998E-2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0.52749999999999997</v>
      </c>
      <c r="F85" s="92">
        <v>5.4170000000000003E-2</v>
      </c>
      <c r="G85" s="88">
        <f t="shared" ref="G85:G148" si="8">E85+F85</f>
        <v>0.58167000000000002</v>
      </c>
      <c r="H85" s="89">
        <v>1084</v>
      </c>
      <c r="I85" s="90" t="s">
        <v>64</v>
      </c>
      <c r="J85" s="74">
        <f t="shared" ref="J85:J119" si="9">H85/1000/10</f>
        <v>0.10840000000000001</v>
      </c>
      <c r="K85" s="89">
        <v>327</v>
      </c>
      <c r="L85" s="90" t="s">
        <v>64</v>
      </c>
      <c r="M85" s="74">
        <f t="shared" si="6"/>
        <v>3.27E-2</v>
      </c>
      <c r="N85" s="89">
        <v>309</v>
      </c>
      <c r="O85" s="90" t="s">
        <v>64</v>
      </c>
      <c r="P85" s="74">
        <f t="shared" si="7"/>
        <v>3.09E-2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0.54600000000000004</v>
      </c>
      <c r="F86" s="92">
        <v>5.1920000000000001E-2</v>
      </c>
      <c r="G86" s="88">
        <f t="shared" si="8"/>
        <v>0.59792000000000001</v>
      </c>
      <c r="H86" s="89">
        <v>1149</v>
      </c>
      <c r="I86" s="90" t="s">
        <v>64</v>
      </c>
      <c r="J86" s="74">
        <f t="shared" si="9"/>
        <v>0.1149</v>
      </c>
      <c r="K86" s="89">
        <v>336</v>
      </c>
      <c r="L86" s="90" t="s">
        <v>64</v>
      </c>
      <c r="M86" s="74">
        <f t="shared" si="6"/>
        <v>3.3600000000000005E-2</v>
      </c>
      <c r="N86" s="89">
        <v>321</v>
      </c>
      <c r="O86" s="90" t="s">
        <v>64</v>
      </c>
      <c r="P86" s="74">
        <f t="shared" si="7"/>
        <v>3.2100000000000004E-2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0.56389999999999996</v>
      </c>
      <c r="F87" s="92">
        <v>4.9880000000000001E-2</v>
      </c>
      <c r="G87" s="88">
        <f t="shared" si="8"/>
        <v>0.61377999999999999</v>
      </c>
      <c r="H87" s="89">
        <v>1213</v>
      </c>
      <c r="I87" s="90" t="s">
        <v>64</v>
      </c>
      <c r="J87" s="74">
        <f t="shared" si="9"/>
        <v>0.12130000000000001</v>
      </c>
      <c r="K87" s="89">
        <v>346</v>
      </c>
      <c r="L87" s="90" t="s">
        <v>64</v>
      </c>
      <c r="M87" s="74">
        <f t="shared" si="6"/>
        <v>3.4599999999999999E-2</v>
      </c>
      <c r="N87" s="89">
        <v>333</v>
      </c>
      <c r="O87" s="90" t="s">
        <v>64</v>
      </c>
      <c r="P87" s="74">
        <f t="shared" si="7"/>
        <v>3.3300000000000003E-2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0.58120000000000005</v>
      </c>
      <c r="F88" s="92">
        <v>4.8009999999999997E-2</v>
      </c>
      <c r="G88" s="88">
        <f t="shared" si="8"/>
        <v>0.62921000000000005</v>
      </c>
      <c r="H88" s="89">
        <v>1276</v>
      </c>
      <c r="I88" s="90" t="s">
        <v>64</v>
      </c>
      <c r="J88" s="74">
        <f t="shared" si="9"/>
        <v>0.12759999999999999</v>
      </c>
      <c r="K88" s="89">
        <v>354</v>
      </c>
      <c r="L88" s="90" t="s">
        <v>64</v>
      </c>
      <c r="M88" s="74">
        <f t="shared" si="6"/>
        <v>3.5400000000000001E-2</v>
      </c>
      <c r="N88" s="89">
        <v>344</v>
      </c>
      <c r="O88" s="90" t="s">
        <v>64</v>
      </c>
      <c r="P88" s="74">
        <f t="shared" si="7"/>
        <v>3.44E-2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0.59789999999999999</v>
      </c>
      <c r="F89" s="92">
        <v>4.6300000000000001E-2</v>
      </c>
      <c r="G89" s="88">
        <f t="shared" si="8"/>
        <v>0.64419999999999999</v>
      </c>
      <c r="H89" s="89">
        <v>1338</v>
      </c>
      <c r="I89" s="90" t="s">
        <v>64</v>
      </c>
      <c r="J89" s="74">
        <f t="shared" si="9"/>
        <v>0.1338</v>
      </c>
      <c r="K89" s="89">
        <v>362</v>
      </c>
      <c r="L89" s="90" t="s">
        <v>64</v>
      </c>
      <c r="M89" s="74">
        <f t="shared" si="6"/>
        <v>3.6199999999999996E-2</v>
      </c>
      <c r="N89" s="89">
        <v>355</v>
      </c>
      <c r="O89" s="90" t="s">
        <v>64</v>
      </c>
      <c r="P89" s="74">
        <f t="shared" si="7"/>
        <v>3.5499999999999997E-2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0.62990000000000002</v>
      </c>
      <c r="F90" s="92">
        <v>4.326E-2</v>
      </c>
      <c r="G90" s="88">
        <f t="shared" si="8"/>
        <v>0.67315999999999998</v>
      </c>
      <c r="H90" s="89">
        <v>1458</v>
      </c>
      <c r="I90" s="90" t="s">
        <v>64</v>
      </c>
      <c r="J90" s="74">
        <f t="shared" si="9"/>
        <v>0.14579999999999999</v>
      </c>
      <c r="K90" s="89">
        <v>377</v>
      </c>
      <c r="L90" s="90" t="s">
        <v>64</v>
      </c>
      <c r="M90" s="74">
        <f t="shared" si="6"/>
        <v>3.7699999999999997E-2</v>
      </c>
      <c r="N90" s="89">
        <v>375</v>
      </c>
      <c r="O90" s="90" t="s">
        <v>64</v>
      </c>
      <c r="P90" s="74">
        <f t="shared" si="7"/>
        <v>3.7499999999999999E-2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0.6673</v>
      </c>
      <c r="F91" s="92">
        <v>4.0050000000000002E-2</v>
      </c>
      <c r="G91" s="88">
        <f t="shared" si="8"/>
        <v>0.70735000000000003</v>
      </c>
      <c r="H91" s="89">
        <v>1603</v>
      </c>
      <c r="I91" s="90" t="s">
        <v>64</v>
      </c>
      <c r="J91" s="74">
        <f t="shared" si="9"/>
        <v>0.1603</v>
      </c>
      <c r="K91" s="89">
        <v>394</v>
      </c>
      <c r="L91" s="90" t="s">
        <v>64</v>
      </c>
      <c r="M91" s="74">
        <f t="shared" si="6"/>
        <v>3.9400000000000004E-2</v>
      </c>
      <c r="N91" s="89">
        <v>398</v>
      </c>
      <c r="O91" s="90" t="s">
        <v>64</v>
      </c>
      <c r="P91" s="74">
        <f t="shared" si="7"/>
        <v>3.9800000000000002E-2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0.70220000000000005</v>
      </c>
      <c r="F92" s="92">
        <v>3.7330000000000002E-2</v>
      </c>
      <c r="G92" s="88">
        <f t="shared" si="8"/>
        <v>0.73953000000000002</v>
      </c>
      <c r="H92" s="89">
        <v>1743</v>
      </c>
      <c r="I92" s="90" t="s">
        <v>64</v>
      </c>
      <c r="J92" s="74">
        <f t="shared" si="9"/>
        <v>0.17430000000000001</v>
      </c>
      <c r="K92" s="89">
        <v>409</v>
      </c>
      <c r="L92" s="90" t="s">
        <v>64</v>
      </c>
      <c r="M92" s="74">
        <f t="shared" si="6"/>
        <v>4.0899999999999999E-2</v>
      </c>
      <c r="N92" s="89">
        <v>419</v>
      </c>
      <c r="O92" s="90" t="s">
        <v>64</v>
      </c>
      <c r="P92" s="74">
        <f t="shared" si="7"/>
        <v>4.19E-2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0.73470000000000002</v>
      </c>
      <c r="F93" s="92">
        <v>3.5009999999999999E-2</v>
      </c>
      <c r="G93" s="88">
        <f t="shared" si="8"/>
        <v>0.76971000000000001</v>
      </c>
      <c r="H93" s="89">
        <v>1878</v>
      </c>
      <c r="I93" s="90" t="s">
        <v>64</v>
      </c>
      <c r="J93" s="74">
        <f t="shared" si="9"/>
        <v>0.18779999999999999</v>
      </c>
      <c r="K93" s="89">
        <v>422</v>
      </c>
      <c r="L93" s="90" t="s">
        <v>64</v>
      </c>
      <c r="M93" s="74">
        <f t="shared" si="6"/>
        <v>4.2200000000000001E-2</v>
      </c>
      <c r="N93" s="89">
        <v>438</v>
      </c>
      <c r="O93" s="90" t="s">
        <v>64</v>
      </c>
      <c r="P93" s="74">
        <f t="shared" si="7"/>
        <v>4.3799999999999999E-2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0.76500000000000001</v>
      </c>
      <c r="F94" s="92">
        <v>3.2989999999999998E-2</v>
      </c>
      <c r="G94" s="88">
        <f t="shared" si="8"/>
        <v>0.79798999999999998</v>
      </c>
      <c r="H94" s="89">
        <v>2009</v>
      </c>
      <c r="I94" s="90" t="s">
        <v>64</v>
      </c>
      <c r="J94" s="74">
        <f t="shared" si="9"/>
        <v>0.2009</v>
      </c>
      <c r="K94" s="89">
        <v>433</v>
      </c>
      <c r="L94" s="90" t="s">
        <v>64</v>
      </c>
      <c r="M94" s="74">
        <f t="shared" si="6"/>
        <v>4.3299999999999998E-2</v>
      </c>
      <c r="N94" s="89">
        <v>456</v>
      </c>
      <c r="O94" s="90" t="s">
        <v>64</v>
      </c>
      <c r="P94" s="74">
        <f t="shared" si="7"/>
        <v>4.5600000000000002E-2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0.79330000000000001</v>
      </c>
      <c r="F95" s="92">
        <v>3.1210000000000002E-2</v>
      </c>
      <c r="G95" s="88">
        <f t="shared" si="8"/>
        <v>0.82450999999999997</v>
      </c>
      <c r="H95" s="89">
        <v>2136</v>
      </c>
      <c r="I95" s="90" t="s">
        <v>64</v>
      </c>
      <c r="J95" s="74">
        <f t="shared" si="9"/>
        <v>0.21360000000000001</v>
      </c>
      <c r="K95" s="89">
        <v>444</v>
      </c>
      <c r="L95" s="90" t="s">
        <v>64</v>
      </c>
      <c r="M95" s="74">
        <f t="shared" si="6"/>
        <v>4.4400000000000002E-2</v>
      </c>
      <c r="N95" s="89">
        <v>472</v>
      </c>
      <c r="O95" s="90" t="s">
        <v>64</v>
      </c>
      <c r="P95" s="74">
        <f t="shared" si="7"/>
        <v>4.7199999999999999E-2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0.81969999999999998</v>
      </c>
      <c r="F96" s="92">
        <v>2.964E-2</v>
      </c>
      <c r="G96" s="88">
        <f t="shared" si="8"/>
        <v>0.84933999999999998</v>
      </c>
      <c r="H96" s="89">
        <v>2260</v>
      </c>
      <c r="I96" s="90" t="s">
        <v>64</v>
      </c>
      <c r="J96" s="74">
        <f t="shared" si="9"/>
        <v>0.22599999999999998</v>
      </c>
      <c r="K96" s="89">
        <v>454</v>
      </c>
      <c r="L96" s="90" t="s">
        <v>64</v>
      </c>
      <c r="M96" s="74">
        <f t="shared" si="6"/>
        <v>4.5400000000000003E-2</v>
      </c>
      <c r="N96" s="89">
        <v>487</v>
      </c>
      <c r="O96" s="90" t="s">
        <v>64</v>
      </c>
      <c r="P96" s="74">
        <f t="shared" si="7"/>
        <v>4.87E-2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0.84430000000000005</v>
      </c>
      <c r="F97" s="92">
        <v>2.8240000000000001E-2</v>
      </c>
      <c r="G97" s="88">
        <f t="shared" si="8"/>
        <v>0.87254000000000009</v>
      </c>
      <c r="H97" s="89">
        <v>2381</v>
      </c>
      <c r="I97" s="90" t="s">
        <v>64</v>
      </c>
      <c r="J97" s="74">
        <f t="shared" si="9"/>
        <v>0.23809999999999998</v>
      </c>
      <c r="K97" s="89">
        <v>463</v>
      </c>
      <c r="L97" s="90" t="s">
        <v>64</v>
      </c>
      <c r="M97" s="74">
        <f t="shared" si="6"/>
        <v>4.6300000000000001E-2</v>
      </c>
      <c r="N97" s="89">
        <v>502</v>
      </c>
      <c r="O97" s="90" t="s">
        <v>64</v>
      </c>
      <c r="P97" s="74">
        <f t="shared" si="7"/>
        <v>5.0200000000000002E-2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0.86729999999999996</v>
      </c>
      <c r="F98" s="92">
        <v>2.6980000000000001E-2</v>
      </c>
      <c r="G98" s="88">
        <f t="shared" si="8"/>
        <v>0.89427999999999996</v>
      </c>
      <c r="H98" s="89">
        <v>2499</v>
      </c>
      <c r="I98" s="90" t="s">
        <v>64</v>
      </c>
      <c r="J98" s="74">
        <f t="shared" si="9"/>
        <v>0.24990000000000001</v>
      </c>
      <c r="K98" s="89">
        <v>471</v>
      </c>
      <c r="L98" s="90" t="s">
        <v>64</v>
      </c>
      <c r="M98" s="74">
        <f t="shared" si="6"/>
        <v>4.7099999999999996E-2</v>
      </c>
      <c r="N98" s="89">
        <v>515</v>
      </c>
      <c r="O98" s="90" t="s">
        <v>64</v>
      </c>
      <c r="P98" s="74">
        <f t="shared" si="7"/>
        <v>5.1500000000000004E-2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0.90890000000000004</v>
      </c>
      <c r="F99" s="92">
        <v>2.4799999999999999E-2</v>
      </c>
      <c r="G99" s="88">
        <f t="shared" si="8"/>
        <v>0.93370000000000009</v>
      </c>
      <c r="H99" s="89">
        <v>2729</v>
      </c>
      <c r="I99" s="90" t="s">
        <v>64</v>
      </c>
      <c r="J99" s="74">
        <f t="shared" si="9"/>
        <v>0.27290000000000003</v>
      </c>
      <c r="K99" s="89">
        <v>487</v>
      </c>
      <c r="L99" s="90" t="s">
        <v>64</v>
      </c>
      <c r="M99" s="74">
        <f t="shared" si="6"/>
        <v>4.87E-2</v>
      </c>
      <c r="N99" s="89">
        <v>540</v>
      </c>
      <c r="O99" s="90" t="s">
        <v>64</v>
      </c>
      <c r="P99" s="74">
        <f t="shared" si="7"/>
        <v>5.4000000000000006E-2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0.94579999999999997</v>
      </c>
      <c r="F100" s="92">
        <v>2.298E-2</v>
      </c>
      <c r="G100" s="88">
        <f t="shared" si="8"/>
        <v>0.96877999999999997</v>
      </c>
      <c r="H100" s="89">
        <v>2952</v>
      </c>
      <c r="I100" s="90" t="s">
        <v>64</v>
      </c>
      <c r="J100" s="74">
        <f t="shared" si="9"/>
        <v>0.29520000000000002</v>
      </c>
      <c r="K100" s="89">
        <v>500</v>
      </c>
      <c r="L100" s="90" t="s">
        <v>64</v>
      </c>
      <c r="M100" s="74">
        <f t="shared" si="6"/>
        <v>0.05</v>
      </c>
      <c r="N100" s="89">
        <v>563</v>
      </c>
      <c r="O100" s="90" t="s">
        <v>64</v>
      </c>
      <c r="P100" s="74">
        <f t="shared" si="7"/>
        <v>5.6299999999999996E-2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0.97909999999999997</v>
      </c>
      <c r="F101" s="92">
        <v>2.1440000000000001E-2</v>
      </c>
      <c r="G101" s="88">
        <f t="shared" si="8"/>
        <v>1.00054</v>
      </c>
      <c r="H101" s="89">
        <v>3167</v>
      </c>
      <c r="I101" s="90" t="s">
        <v>64</v>
      </c>
      <c r="J101" s="74">
        <f t="shared" si="9"/>
        <v>0.31669999999999998</v>
      </c>
      <c r="K101" s="89">
        <v>512</v>
      </c>
      <c r="L101" s="90" t="s">
        <v>64</v>
      </c>
      <c r="M101" s="74">
        <f t="shared" si="6"/>
        <v>5.1200000000000002E-2</v>
      </c>
      <c r="N101" s="89">
        <v>584</v>
      </c>
      <c r="O101" s="90" t="s">
        <v>64</v>
      </c>
      <c r="P101" s="74">
        <f t="shared" si="7"/>
        <v>5.8399999999999994E-2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1.01</v>
      </c>
      <c r="F102" s="92">
        <v>2.0109999999999999E-2</v>
      </c>
      <c r="G102" s="88">
        <f t="shared" si="8"/>
        <v>1.0301100000000001</v>
      </c>
      <c r="H102" s="89">
        <v>3377</v>
      </c>
      <c r="I102" s="90" t="s">
        <v>64</v>
      </c>
      <c r="J102" s="74">
        <f t="shared" si="9"/>
        <v>0.3377</v>
      </c>
      <c r="K102" s="89">
        <v>523</v>
      </c>
      <c r="L102" s="90" t="s">
        <v>64</v>
      </c>
      <c r="M102" s="74">
        <f t="shared" si="6"/>
        <v>5.2299999999999999E-2</v>
      </c>
      <c r="N102" s="89">
        <v>603</v>
      </c>
      <c r="O102" s="90" t="s">
        <v>64</v>
      </c>
      <c r="P102" s="74">
        <f t="shared" si="7"/>
        <v>6.0299999999999999E-2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1.0389999999999999</v>
      </c>
      <c r="F103" s="92">
        <v>1.8960000000000001E-2</v>
      </c>
      <c r="G103" s="88">
        <f t="shared" si="8"/>
        <v>1.05796</v>
      </c>
      <c r="H103" s="89">
        <v>3582</v>
      </c>
      <c r="I103" s="90" t="s">
        <v>64</v>
      </c>
      <c r="J103" s="74">
        <f t="shared" si="9"/>
        <v>0.35819999999999996</v>
      </c>
      <c r="K103" s="89">
        <v>534</v>
      </c>
      <c r="L103" s="90" t="s">
        <v>64</v>
      </c>
      <c r="M103" s="74">
        <f t="shared" si="6"/>
        <v>5.3400000000000003E-2</v>
      </c>
      <c r="N103" s="89">
        <v>620</v>
      </c>
      <c r="O103" s="90" t="s">
        <v>64</v>
      </c>
      <c r="P103" s="74">
        <f t="shared" si="7"/>
        <v>6.2E-2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1.0669999999999999</v>
      </c>
      <c r="F104" s="92">
        <v>1.7940000000000001E-2</v>
      </c>
      <c r="G104" s="88">
        <f t="shared" si="8"/>
        <v>1.08494</v>
      </c>
      <c r="H104" s="89">
        <v>3782</v>
      </c>
      <c r="I104" s="90" t="s">
        <v>64</v>
      </c>
      <c r="J104" s="74">
        <f t="shared" si="9"/>
        <v>0.37819999999999998</v>
      </c>
      <c r="K104" s="89">
        <v>543</v>
      </c>
      <c r="L104" s="90" t="s">
        <v>64</v>
      </c>
      <c r="M104" s="74">
        <f t="shared" si="6"/>
        <v>5.4300000000000001E-2</v>
      </c>
      <c r="N104" s="89">
        <v>637</v>
      </c>
      <c r="O104" s="90" t="s">
        <v>64</v>
      </c>
      <c r="P104" s="74">
        <f t="shared" si="7"/>
        <v>6.3700000000000007E-2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1.121</v>
      </c>
      <c r="F105" s="92">
        <v>1.6219999999999998E-2</v>
      </c>
      <c r="G105" s="88">
        <f t="shared" si="8"/>
        <v>1.1372199999999999</v>
      </c>
      <c r="H105" s="89">
        <v>4170</v>
      </c>
      <c r="I105" s="90" t="s">
        <v>64</v>
      </c>
      <c r="J105" s="74">
        <f t="shared" si="9"/>
        <v>0.41699999999999998</v>
      </c>
      <c r="K105" s="89">
        <v>560</v>
      </c>
      <c r="L105" s="90" t="s">
        <v>64</v>
      </c>
      <c r="M105" s="74">
        <f t="shared" si="6"/>
        <v>5.6000000000000008E-2</v>
      </c>
      <c r="N105" s="89">
        <v>667</v>
      </c>
      <c r="O105" s="90" t="s">
        <v>64</v>
      </c>
      <c r="P105" s="74">
        <f t="shared" si="7"/>
        <v>6.6700000000000009E-2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1.1719999999999999</v>
      </c>
      <c r="F106" s="92">
        <v>1.4840000000000001E-2</v>
      </c>
      <c r="G106" s="88">
        <f t="shared" si="8"/>
        <v>1.1868399999999999</v>
      </c>
      <c r="H106" s="89">
        <v>4542</v>
      </c>
      <c r="I106" s="90" t="s">
        <v>64</v>
      </c>
      <c r="J106" s="74">
        <f t="shared" si="9"/>
        <v>0.45419999999999999</v>
      </c>
      <c r="K106" s="89">
        <v>576</v>
      </c>
      <c r="L106" s="90" t="s">
        <v>64</v>
      </c>
      <c r="M106" s="74">
        <f t="shared" si="6"/>
        <v>5.7599999999999998E-2</v>
      </c>
      <c r="N106" s="89">
        <v>694</v>
      </c>
      <c r="O106" s="90" t="s">
        <v>64</v>
      </c>
      <c r="P106" s="74">
        <f t="shared" si="7"/>
        <v>6.9399999999999989E-2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1.2210000000000001</v>
      </c>
      <c r="F107" s="92">
        <v>1.3690000000000001E-2</v>
      </c>
      <c r="G107" s="88">
        <f t="shared" si="8"/>
        <v>1.2346900000000001</v>
      </c>
      <c r="H107" s="89">
        <v>4900</v>
      </c>
      <c r="I107" s="90" t="s">
        <v>64</v>
      </c>
      <c r="J107" s="74">
        <f t="shared" si="9"/>
        <v>0.49000000000000005</v>
      </c>
      <c r="K107" s="89">
        <v>589</v>
      </c>
      <c r="L107" s="90" t="s">
        <v>64</v>
      </c>
      <c r="M107" s="74">
        <f t="shared" si="6"/>
        <v>5.8899999999999994E-2</v>
      </c>
      <c r="N107" s="89">
        <v>718</v>
      </c>
      <c r="O107" s="90" t="s">
        <v>64</v>
      </c>
      <c r="P107" s="74">
        <f t="shared" si="7"/>
        <v>7.1800000000000003E-2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1.268</v>
      </c>
      <c r="F108" s="92">
        <v>1.272E-2</v>
      </c>
      <c r="G108" s="88">
        <f t="shared" si="8"/>
        <v>1.2807200000000001</v>
      </c>
      <c r="H108" s="89">
        <v>5245</v>
      </c>
      <c r="I108" s="90" t="s">
        <v>64</v>
      </c>
      <c r="J108" s="74">
        <f t="shared" si="9"/>
        <v>0.52449999999999997</v>
      </c>
      <c r="K108" s="89">
        <v>601</v>
      </c>
      <c r="L108" s="90" t="s">
        <v>64</v>
      </c>
      <c r="M108" s="74">
        <f t="shared" si="6"/>
        <v>6.0100000000000001E-2</v>
      </c>
      <c r="N108" s="89">
        <v>740</v>
      </c>
      <c r="O108" s="90" t="s">
        <v>64</v>
      </c>
      <c r="P108" s="74">
        <f t="shared" si="7"/>
        <v>7.3999999999999996E-2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1.3120000000000001</v>
      </c>
      <c r="F109" s="92">
        <v>1.189E-2</v>
      </c>
      <c r="G109" s="88">
        <f t="shared" si="8"/>
        <v>1.32389</v>
      </c>
      <c r="H109" s="89">
        <v>5579</v>
      </c>
      <c r="I109" s="90" t="s">
        <v>64</v>
      </c>
      <c r="J109" s="74">
        <f t="shared" si="9"/>
        <v>0.55789999999999995</v>
      </c>
      <c r="K109" s="89">
        <v>612</v>
      </c>
      <c r="L109" s="90" t="s">
        <v>64</v>
      </c>
      <c r="M109" s="74">
        <f t="shared" si="6"/>
        <v>6.1199999999999997E-2</v>
      </c>
      <c r="N109" s="89">
        <v>760</v>
      </c>
      <c r="O109" s="90" t="s">
        <v>64</v>
      </c>
      <c r="P109" s="74">
        <f t="shared" si="7"/>
        <v>7.5999999999999998E-2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1.3540000000000001</v>
      </c>
      <c r="F110" s="92">
        <v>1.1169999999999999E-2</v>
      </c>
      <c r="G110" s="88">
        <f t="shared" si="8"/>
        <v>1.36517</v>
      </c>
      <c r="H110" s="89">
        <v>5904</v>
      </c>
      <c r="I110" s="90" t="s">
        <v>64</v>
      </c>
      <c r="J110" s="76">
        <f t="shared" si="9"/>
        <v>0.59040000000000004</v>
      </c>
      <c r="K110" s="89">
        <v>621</v>
      </c>
      <c r="L110" s="90" t="s">
        <v>64</v>
      </c>
      <c r="M110" s="74">
        <f t="shared" si="6"/>
        <v>6.2100000000000002E-2</v>
      </c>
      <c r="N110" s="89">
        <v>778</v>
      </c>
      <c r="O110" s="90" t="s">
        <v>64</v>
      </c>
      <c r="P110" s="74">
        <f t="shared" si="7"/>
        <v>7.7800000000000008E-2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1.393</v>
      </c>
      <c r="F111" s="92">
        <v>1.0540000000000001E-2</v>
      </c>
      <c r="G111" s="88">
        <f t="shared" si="8"/>
        <v>1.40354</v>
      </c>
      <c r="H111" s="89">
        <v>6219</v>
      </c>
      <c r="I111" s="90" t="s">
        <v>64</v>
      </c>
      <c r="J111" s="76">
        <f t="shared" si="9"/>
        <v>0.62190000000000001</v>
      </c>
      <c r="K111" s="89">
        <v>630</v>
      </c>
      <c r="L111" s="90" t="s">
        <v>64</v>
      </c>
      <c r="M111" s="74">
        <f t="shared" si="6"/>
        <v>6.3E-2</v>
      </c>
      <c r="N111" s="89">
        <v>796</v>
      </c>
      <c r="O111" s="90" t="s">
        <v>64</v>
      </c>
      <c r="P111" s="74">
        <f t="shared" si="7"/>
        <v>7.9600000000000004E-2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1.43</v>
      </c>
      <c r="F112" s="92">
        <v>9.9869999999999994E-3</v>
      </c>
      <c r="G112" s="88">
        <f t="shared" si="8"/>
        <v>1.4399869999999999</v>
      </c>
      <c r="H112" s="89">
        <v>6526</v>
      </c>
      <c r="I112" s="90" t="s">
        <v>64</v>
      </c>
      <c r="J112" s="76">
        <f t="shared" si="9"/>
        <v>0.65259999999999996</v>
      </c>
      <c r="K112" s="89">
        <v>638</v>
      </c>
      <c r="L112" s="90" t="s">
        <v>64</v>
      </c>
      <c r="M112" s="74">
        <f t="shared" si="6"/>
        <v>6.3799999999999996E-2</v>
      </c>
      <c r="N112" s="89">
        <v>811</v>
      </c>
      <c r="O112" s="90" t="s">
        <v>64</v>
      </c>
      <c r="P112" s="74">
        <f t="shared" si="7"/>
        <v>8.1100000000000005E-2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1.4650000000000001</v>
      </c>
      <c r="F113" s="92">
        <v>9.4920000000000004E-3</v>
      </c>
      <c r="G113" s="88">
        <f t="shared" si="8"/>
        <v>1.4744920000000001</v>
      </c>
      <c r="H113" s="89">
        <v>6827</v>
      </c>
      <c r="I113" s="90" t="s">
        <v>64</v>
      </c>
      <c r="J113" s="76">
        <f t="shared" si="9"/>
        <v>0.68269999999999997</v>
      </c>
      <c r="K113" s="89">
        <v>646</v>
      </c>
      <c r="L113" s="90" t="s">
        <v>64</v>
      </c>
      <c r="M113" s="74">
        <f t="shared" si="6"/>
        <v>6.4600000000000005E-2</v>
      </c>
      <c r="N113" s="89">
        <v>826</v>
      </c>
      <c r="O113" s="90" t="s">
        <v>64</v>
      </c>
      <c r="P113" s="74">
        <f t="shared" si="7"/>
        <v>8.2599999999999993E-2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1.498</v>
      </c>
      <c r="F114" s="92">
        <v>9.0469999999999995E-3</v>
      </c>
      <c r="G114" s="88">
        <f t="shared" si="8"/>
        <v>1.507047</v>
      </c>
      <c r="H114" s="89">
        <v>7120</v>
      </c>
      <c r="I114" s="90" t="s">
        <v>64</v>
      </c>
      <c r="J114" s="76">
        <f t="shared" si="9"/>
        <v>0.71199999999999997</v>
      </c>
      <c r="K114" s="89">
        <v>653</v>
      </c>
      <c r="L114" s="90" t="s">
        <v>64</v>
      </c>
      <c r="M114" s="74">
        <f t="shared" si="6"/>
        <v>6.5299999999999997E-2</v>
      </c>
      <c r="N114" s="89">
        <v>840</v>
      </c>
      <c r="O114" s="90" t="s">
        <v>64</v>
      </c>
      <c r="P114" s="74">
        <f t="shared" si="7"/>
        <v>8.3999999999999991E-2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1.5289999999999999</v>
      </c>
      <c r="F115" s="92">
        <v>8.6459999999999992E-3</v>
      </c>
      <c r="G115" s="88">
        <f t="shared" si="8"/>
        <v>1.5376459999999998</v>
      </c>
      <c r="H115" s="89">
        <v>7408</v>
      </c>
      <c r="I115" s="90" t="s">
        <v>64</v>
      </c>
      <c r="J115" s="76">
        <f t="shared" si="9"/>
        <v>0.74080000000000001</v>
      </c>
      <c r="K115" s="89">
        <v>659</v>
      </c>
      <c r="L115" s="90" t="s">
        <v>64</v>
      </c>
      <c r="M115" s="74">
        <f t="shared" si="6"/>
        <v>6.59E-2</v>
      </c>
      <c r="N115" s="89">
        <v>854</v>
      </c>
      <c r="O115" s="90" t="s">
        <v>64</v>
      </c>
      <c r="P115" s="74">
        <f t="shared" si="7"/>
        <v>8.5400000000000004E-2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1.585</v>
      </c>
      <c r="F116" s="92">
        <v>7.9500000000000005E-3</v>
      </c>
      <c r="G116" s="88">
        <f t="shared" si="8"/>
        <v>1.5929499999999999</v>
      </c>
      <c r="H116" s="89">
        <v>7969</v>
      </c>
      <c r="I116" s="90" t="s">
        <v>64</v>
      </c>
      <c r="J116" s="76">
        <f t="shared" si="9"/>
        <v>0.79690000000000005</v>
      </c>
      <c r="K116" s="89">
        <v>673</v>
      </c>
      <c r="L116" s="90" t="s">
        <v>64</v>
      </c>
      <c r="M116" s="74">
        <f t="shared" si="6"/>
        <v>6.7299999999999999E-2</v>
      </c>
      <c r="N116" s="89">
        <v>878</v>
      </c>
      <c r="O116" s="90" t="s">
        <v>64</v>
      </c>
      <c r="P116" s="74">
        <f t="shared" si="7"/>
        <v>8.7800000000000003E-2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1.6459999999999999</v>
      </c>
      <c r="F117" s="92">
        <v>7.234E-3</v>
      </c>
      <c r="G117" s="88">
        <f t="shared" si="8"/>
        <v>1.6532339999999999</v>
      </c>
      <c r="H117" s="89">
        <v>8646</v>
      </c>
      <c r="I117" s="90" t="s">
        <v>64</v>
      </c>
      <c r="J117" s="76">
        <f t="shared" si="9"/>
        <v>0.86460000000000004</v>
      </c>
      <c r="K117" s="89">
        <v>691</v>
      </c>
      <c r="L117" s="90" t="s">
        <v>64</v>
      </c>
      <c r="M117" s="74">
        <f t="shared" si="6"/>
        <v>6.9099999999999995E-2</v>
      </c>
      <c r="N117" s="89">
        <v>906</v>
      </c>
      <c r="O117" s="90" t="s">
        <v>64</v>
      </c>
      <c r="P117" s="74">
        <f t="shared" si="7"/>
        <v>9.06E-2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1.698</v>
      </c>
      <c r="F118" s="92">
        <v>6.6449999999999999E-3</v>
      </c>
      <c r="G118" s="88">
        <f t="shared" si="8"/>
        <v>1.704645</v>
      </c>
      <c r="H118" s="89">
        <v>9301</v>
      </c>
      <c r="I118" s="90" t="s">
        <v>64</v>
      </c>
      <c r="J118" s="76">
        <f t="shared" si="9"/>
        <v>0.93010000000000004</v>
      </c>
      <c r="K118" s="89">
        <v>706</v>
      </c>
      <c r="L118" s="90" t="s">
        <v>64</v>
      </c>
      <c r="M118" s="74">
        <f t="shared" si="6"/>
        <v>7.0599999999999996E-2</v>
      </c>
      <c r="N118" s="89">
        <v>930</v>
      </c>
      <c r="O118" s="90" t="s">
        <v>64</v>
      </c>
      <c r="P118" s="74">
        <f t="shared" si="7"/>
        <v>9.2999999999999999E-2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1.742</v>
      </c>
      <c r="F119" s="92">
        <v>6.1510000000000002E-3</v>
      </c>
      <c r="G119" s="88">
        <f t="shared" si="8"/>
        <v>1.748151</v>
      </c>
      <c r="H119" s="89">
        <v>9938</v>
      </c>
      <c r="I119" s="90" t="s">
        <v>64</v>
      </c>
      <c r="J119" s="76">
        <f t="shared" si="9"/>
        <v>0.99380000000000002</v>
      </c>
      <c r="K119" s="89">
        <v>720</v>
      </c>
      <c r="L119" s="90" t="s">
        <v>64</v>
      </c>
      <c r="M119" s="74">
        <f t="shared" si="6"/>
        <v>7.1999999999999995E-2</v>
      </c>
      <c r="N119" s="89">
        <v>953</v>
      </c>
      <c r="O119" s="90" t="s">
        <v>64</v>
      </c>
      <c r="P119" s="74">
        <f t="shared" si="7"/>
        <v>9.5299999999999996E-2</v>
      </c>
    </row>
    <row r="120" spans="1:16">
      <c r="B120" s="89">
        <v>300</v>
      </c>
      <c r="C120" s="90" t="s">
        <v>63</v>
      </c>
      <c r="D120" s="74">
        <f t="shared" ref="D120:D132" si="10">B120/1000/$C$5</f>
        <v>7.4999999999999997E-2</v>
      </c>
      <c r="E120" s="91">
        <v>1.7789999999999999</v>
      </c>
      <c r="F120" s="92">
        <v>5.731E-3</v>
      </c>
      <c r="G120" s="88">
        <f t="shared" si="8"/>
        <v>1.7847309999999998</v>
      </c>
      <c r="H120" s="89">
        <v>1.06</v>
      </c>
      <c r="I120" s="93" t="s">
        <v>66</v>
      </c>
      <c r="J120" s="76">
        <f t="shared" ref="J120:J173" si="11">H120</f>
        <v>1.06</v>
      </c>
      <c r="K120" s="89">
        <v>732</v>
      </c>
      <c r="L120" s="90" t="s">
        <v>64</v>
      </c>
      <c r="M120" s="74">
        <f t="shared" si="6"/>
        <v>7.3200000000000001E-2</v>
      </c>
      <c r="N120" s="89">
        <v>974</v>
      </c>
      <c r="O120" s="90" t="s">
        <v>64</v>
      </c>
      <c r="P120" s="74">
        <f t="shared" si="7"/>
        <v>9.74E-2</v>
      </c>
    </row>
    <row r="121" spans="1:16">
      <c r="B121" s="89">
        <v>325</v>
      </c>
      <c r="C121" s="90" t="s">
        <v>63</v>
      </c>
      <c r="D121" s="74">
        <f t="shared" si="10"/>
        <v>8.1250000000000003E-2</v>
      </c>
      <c r="E121" s="91">
        <v>1.8109999999999999</v>
      </c>
      <c r="F121" s="92">
        <v>5.3689999999999996E-3</v>
      </c>
      <c r="G121" s="88">
        <f t="shared" si="8"/>
        <v>1.8163689999999999</v>
      </c>
      <c r="H121" s="89">
        <v>1.1200000000000001</v>
      </c>
      <c r="I121" s="90" t="s">
        <v>66</v>
      </c>
      <c r="J121" s="76">
        <f t="shared" si="11"/>
        <v>1.1200000000000001</v>
      </c>
      <c r="K121" s="89">
        <v>744</v>
      </c>
      <c r="L121" s="90" t="s">
        <v>64</v>
      </c>
      <c r="M121" s="74">
        <f t="shared" si="6"/>
        <v>7.4399999999999994E-2</v>
      </c>
      <c r="N121" s="89">
        <v>993</v>
      </c>
      <c r="O121" s="90" t="s">
        <v>64</v>
      </c>
      <c r="P121" s="74">
        <f t="shared" si="7"/>
        <v>9.9299999999999999E-2</v>
      </c>
    </row>
    <row r="122" spans="1:16">
      <c r="B122" s="89">
        <v>350</v>
      </c>
      <c r="C122" s="90" t="s">
        <v>63</v>
      </c>
      <c r="D122" s="74">
        <f t="shared" si="10"/>
        <v>8.7499999999999994E-2</v>
      </c>
      <c r="E122" s="91">
        <v>1.8380000000000001</v>
      </c>
      <c r="F122" s="92">
        <v>5.0530000000000002E-3</v>
      </c>
      <c r="G122" s="88">
        <f t="shared" si="8"/>
        <v>1.8430530000000001</v>
      </c>
      <c r="H122" s="89">
        <v>1.18</v>
      </c>
      <c r="I122" s="90" t="s">
        <v>66</v>
      </c>
      <c r="J122" s="76">
        <f t="shared" si="11"/>
        <v>1.18</v>
      </c>
      <c r="K122" s="89">
        <v>755</v>
      </c>
      <c r="L122" s="90" t="s">
        <v>64</v>
      </c>
      <c r="M122" s="74">
        <f t="shared" si="6"/>
        <v>7.5499999999999998E-2</v>
      </c>
      <c r="N122" s="89">
        <v>1011</v>
      </c>
      <c r="O122" s="90" t="s">
        <v>64</v>
      </c>
      <c r="P122" s="74">
        <f t="shared" si="7"/>
        <v>0.1011</v>
      </c>
    </row>
    <row r="123" spans="1:16">
      <c r="B123" s="89">
        <v>375</v>
      </c>
      <c r="C123" s="90" t="s">
        <v>63</v>
      </c>
      <c r="D123" s="74">
        <f t="shared" si="10"/>
        <v>9.375E-2</v>
      </c>
      <c r="E123" s="91">
        <v>1.86</v>
      </c>
      <c r="F123" s="92">
        <v>4.7749999999999997E-3</v>
      </c>
      <c r="G123" s="88">
        <f t="shared" si="8"/>
        <v>1.8647750000000001</v>
      </c>
      <c r="H123" s="89">
        <v>1.24</v>
      </c>
      <c r="I123" s="90" t="s">
        <v>66</v>
      </c>
      <c r="J123" s="76">
        <f t="shared" si="11"/>
        <v>1.24</v>
      </c>
      <c r="K123" s="89">
        <v>766</v>
      </c>
      <c r="L123" s="90" t="s">
        <v>64</v>
      </c>
      <c r="M123" s="74">
        <f t="shared" si="6"/>
        <v>7.6600000000000001E-2</v>
      </c>
      <c r="N123" s="89">
        <v>1028</v>
      </c>
      <c r="O123" s="90" t="s">
        <v>64</v>
      </c>
      <c r="P123" s="74">
        <f t="shared" si="7"/>
        <v>0.1028</v>
      </c>
    </row>
    <row r="124" spans="1:16">
      <c r="B124" s="89">
        <v>400</v>
      </c>
      <c r="C124" s="90" t="s">
        <v>63</v>
      </c>
      <c r="D124" s="74">
        <f t="shared" si="10"/>
        <v>0.1</v>
      </c>
      <c r="E124" s="91">
        <v>1.8779999999999999</v>
      </c>
      <c r="F124" s="92">
        <v>4.5279999999999999E-3</v>
      </c>
      <c r="G124" s="88">
        <f t="shared" si="8"/>
        <v>1.882528</v>
      </c>
      <c r="H124" s="89">
        <v>1.3</v>
      </c>
      <c r="I124" s="90" t="s">
        <v>66</v>
      </c>
      <c r="J124" s="76">
        <f t="shared" si="11"/>
        <v>1.3</v>
      </c>
      <c r="K124" s="89">
        <v>776</v>
      </c>
      <c r="L124" s="90" t="s">
        <v>64</v>
      </c>
      <c r="M124" s="74">
        <f t="shared" si="6"/>
        <v>7.7600000000000002E-2</v>
      </c>
      <c r="N124" s="89">
        <v>1045</v>
      </c>
      <c r="O124" s="90" t="s">
        <v>64</v>
      </c>
      <c r="P124" s="74">
        <f t="shared" si="7"/>
        <v>0.1045</v>
      </c>
    </row>
    <row r="125" spans="1:16">
      <c r="B125" s="77">
        <v>450</v>
      </c>
      <c r="C125" s="79" t="s">
        <v>63</v>
      </c>
      <c r="D125" s="74">
        <f t="shared" si="10"/>
        <v>0.1125</v>
      </c>
      <c r="E125" s="91">
        <v>1.9039999999999999</v>
      </c>
      <c r="F125" s="92">
        <v>4.1089999999999998E-3</v>
      </c>
      <c r="G125" s="88">
        <f t="shared" si="8"/>
        <v>1.9081089999999998</v>
      </c>
      <c r="H125" s="89">
        <v>1.41</v>
      </c>
      <c r="I125" s="90" t="s">
        <v>66</v>
      </c>
      <c r="J125" s="76">
        <f t="shared" si="11"/>
        <v>1.41</v>
      </c>
      <c r="K125" s="89">
        <v>803</v>
      </c>
      <c r="L125" s="90" t="s">
        <v>64</v>
      </c>
      <c r="M125" s="74">
        <f t="shared" si="6"/>
        <v>8.030000000000001E-2</v>
      </c>
      <c r="N125" s="89">
        <v>1075</v>
      </c>
      <c r="O125" s="90" t="s">
        <v>64</v>
      </c>
      <c r="P125" s="74">
        <f t="shared" si="7"/>
        <v>0.1075</v>
      </c>
    </row>
    <row r="126" spans="1:16">
      <c r="B126" s="77">
        <v>500</v>
      </c>
      <c r="C126" s="79" t="s">
        <v>63</v>
      </c>
      <c r="D126" s="74">
        <f t="shared" si="10"/>
        <v>0.125</v>
      </c>
      <c r="E126" s="91">
        <v>1.92</v>
      </c>
      <c r="F126" s="92">
        <v>3.7650000000000001E-3</v>
      </c>
      <c r="G126" s="88">
        <f t="shared" si="8"/>
        <v>1.9237649999999999</v>
      </c>
      <c r="H126" s="77">
        <v>1.53</v>
      </c>
      <c r="I126" s="79" t="s">
        <v>66</v>
      </c>
      <c r="J126" s="76">
        <f t="shared" si="11"/>
        <v>1.53</v>
      </c>
      <c r="K126" s="77">
        <v>828</v>
      </c>
      <c r="L126" s="79" t="s">
        <v>64</v>
      </c>
      <c r="M126" s="74">
        <f t="shared" si="6"/>
        <v>8.2799999999999999E-2</v>
      </c>
      <c r="N126" s="77">
        <v>1103</v>
      </c>
      <c r="O126" s="79" t="s">
        <v>64</v>
      </c>
      <c r="P126" s="74">
        <f t="shared" si="7"/>
        <v>0.1103</v>
      </c>
    </row>
    <row r="127" spans="1:16">
      <c r="B127" s="77">
        <v>550</v>
      </c>
      <c r="C127" s="79" t="s">
        <v>63</v>
      </c>
      <c r="D127" s="74">
        <f t="shared" si="10"/>
        <v>0.13750000000000001</v>
      </c>
      <c r="E127" s="91">
        <v>1.927</v>
      </c>
      <c r="F127" s="92">
        <v>3.4780000000000002E-3</v>
      </c>
      <c r="G127" s="88">
        <f t="shared" si="8"/>
        <v>1.9304780000000001</v>
      </c>
      <c r="H127" s="77">
        <v>1.64</v>
      </c>
      <c r="I127" s="79" t="s">
        <v>66</v>
      </c>
      <c r="J127" s="76">
        <f t="shared" si="11"/>
        <v>1.64</v>
      </c>
      <c r="K127" s="77">
        <v>852</v>
      </c>
      <c r="L127" s="79" t="s">
        <v>64</v>
      </c>
      <c r="M127" s="74">
        <f t="shared" si="6"/>
        <v>8.5199999999999998E-2</v>
      </c>
      <c r="N127" s="77">
        <v>1130</v>
      </c>
      <c r="O127" s="79" t="s">
        <v>64</v>
      </c>
      <c r="P127" s="74">
        <f t="shared" si="7"/>
        <v>0.11299999999999999</v>
      </c>
    </row>
    <row r="128" spans="1:16">
      <c r="A128" s="94"/>
      <c r="B128" s="89">
        <v>600</v>
      </c>
      <c r="C128" s="90" t="s">
        <v>63</v>
      </c>
      <c r="D128" s="74">
        <f t="shared" si="10"/>
        <v>0.15</v>
      </c>
      <c r="E128" s="91">
        <v>1.9279999999999999</v>
      </c>
      <c r="F128" s="92">
        <v>3.2339999999999999E-3</v>
      </c>
      <c r="G128" s="88">
        <f t="shared" si="8"/>
        <v>1.9312339999999999</v>
      </c>
      <c r="H128" s="89">
        <v>1.76</v>
      </c>
      <c r="I128" s="90" t="s">
        <v>66</v>
      </c>
      <c r="J128" s="76">
        <f t="shared" si="11"/>
        <v>1.76</v>
      </c>
      <c r="K128" s="77">
        <v>875</v>
      </c>
      <c r="L128" s="79" t="s">
        <v>64</v>
      </c>
      <c r="M128" s="74">
        <f t="shared" si="6"/>
        <v>8.7499999999999994E-2</v>
      </c>
      <c r="N128" s="77">
        <v>1155</v>
      </c>
      <c r="O128" s="79" t="s">
        <v>64</v>
      </c>
      <c r="P128" s="74">
        <f t="shared" si="7"/>
        <v>0.11550000000000001</v>
      </c>
    </row>
    <row r="129" spans="1:16">
      <c r="A129" s="94"/>
      <c r="B129" s="89">
        <v>650</v>
      </c>
      <c r="C129" s="90" t="s">
        <v>63</v>
      </c>
      <c r="D129" s="74">
        <f t="shared" si="10"/>
        <v>0.16250000000000001</v>
      </c>
      <c r="E129" s="91">
        <v>1.923</v>
      </c>
      <c r="F129" s="92">
        <v>3.0249999999999999E-3</v>
      </c>
      <c r="G129" s="88">
        <f t="shared" si="8"/>
        <v>1.9260250000000001</v>
      </c>
      <c r="H129" s="89">
        <v>1.87</v>
      </c>
      <c r="I129" s="90" t="s">
        <v>66</v>
      </c>
      <c r="J129" s="76">
        <f t="shared" si="11"/>
        <v>1.87</v>
      </c>
      <c r="K129" s="77">
        <v>897</v>
      </c>
      <c r="L129" s="79" t="s">
        <v>64</v>
      </c>
      <c r="M129" s="74">
        <f t="shared" si="6"/>
        <v>8.9700000000000002E-2</v>
      </c>
      <c r="N129" s="77">
        <v>1179</v>
      </c>
      <c r="O129" s="79" t="s">
        <v>64</v>
      </c>
      <c r="P129" s="74">
        <f t="shared" si="7"/>
        <v>0.1179</v>
      </c>
    </row>
    <row r="130" spans="1:16">
      <c r="A130" s="94"/>
      <c r="B130" s="89">
        <v>700</v>
      </c>
      <c r="C130" s="90" t="s">
        <v>63</v>
      </c>
      <c r="D130" s="74">
        <f t="shared" si="10"/>
        <v>0.17499999999999999</v>
      </c>
      <c r="E130" s="91">
        <v>1.9139999999999999</v>
      </c>
      <c r="F130" s="92">
        <v>2.8419999999999999E-3</v>
      </c>
      <c r="G130" s="88">
        <f t="shared" si="8"/>
        <v>1.9168419999999999</v>
      </c>
      <c r="H130" s="89">
        <v>1.99</v>
      </c>
      <c r="I130" s="90" t="s">
        <v>66</v>
      </c>
      <c r="J130" s="76">
        <f t="shared" si="11"/>
        <v>1.99</v>
      </c>
      <c r="K130" s="77">
        <v>919</v>
      </c>
      <c r="L130" s="79" t="s">
        <v>64</v>
      </c>
      <c r="M130" s="74">
        <f t="shared" si="6"/>
        <v>9.1900000000000009E-2</v>
      </c>
      <c r="N130" s="77">
        <v>1203</v>
      </c>
      <c r="O130" s="79" t="s">
        <v>64</v>
      </c>
      <c r="P130" s="74">
        <f t="shared" si="7"/>
        <v>0.1203</v>
      </c>
    </row>
    <row r="131" spans="1:16">
      <c r="A131" s="94"/>
      <c r="B131" s="89">
        <v>800</v>
      </c>
      <c r="C131" s="90" t="s">
        <v>63</v>
      </c>
      <c r="D131" s="74">
        <f t="shared" si="10"/>
        <v>0.2</v>
      </c>
      <c r="E131" s="91">
        <v>1.887</v>
      </c>
      <c r="F131" s="92">
        <v>2.5400000000000002E-3</v>
      </c>
      <c r="G131" s="88">
        <f t="shared" si="8"/>
        <v>1.88954</v>
      </c>
      <c r="H131" s="89">
        <v>2.2200000000000002</v>
      </c>
      <c r="I131" s="90" t="s">
        <v>66</v>
      </c>
      <c r="J131" s="76">
        <f t="shared" si="11"/>
        <v>2.2200000000000002</v>
      </c>
      <c r="K131" s="77">
        <v>989</v>
      </c>
      <c r="L131" s="79" t="s">
        <v>64</v>
      </c>
      <c r="M131" s="74">
        <f t="shared" si="6"/>
        <v>9.8900000000000002E-2</v>
      </c>
      <c r="N131" s="77">
        <v>1247</v>
      </c>
      <c r="O131" s="79" t="s">
        <v>64</v>
      </c>
      <c r="P131" s="74">
        <f t="shared" si="7"/>
        <v>0.12470000000000001</v>
      </c>
    </row>
    <row r="132" spans="1:16">
      <c r="A132" s="94"/>
      <c r="B132" s="89">
        <v>900</v>
      </c>
      <c r="C132" s="90" t="s">
        <v>63</v>
      </c>
      <c r="D132" s="74">
        <f t="shared" si="10"/>
        <v>0.22500000000000001</v>
      </c>
      <c r="E132" s="91">
        <v>1.8520000000000001</v>
      </c>
      <c r="F132" s="92">
        <v>2.3E-3</v>
      </c>
      <c r="G132" s="88">
        <f t="shared" si="8"/>
        <v>1.8543000000000001</v>
      </c>
      <c r="H132" s="89">
        <v>2.46</v>
      </c>
      <c r="I132" s="90" t="s">
        <v>66</v>
      </c>
      <c r="J132" s="76">
        <f t="shared" si="11"/>
        <v>2.46</v>
      </c>
      <c r="K132" s="77">
        <v>1055</v>
      </c>
      <c r="L132" s="79" t="s">
        <v>64</v>
      </c>
      <c r="M132" s="74">
        <f t="shared" si="6"/>
        <v>0.1055</v>
      </c>
      <c r="N132" s="77">
        <v>1290</v>
      </c>
      <c r="O132" s="79" t="s">
        <v>64</v>
      </c>
      <c r="P132" s="74">
        <f t="shared" si="7"/>
        <v>0.129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1.8120000000000001</v>
      </c>
      <c r="F133" s="92">
        <v>2.1029999999999998E-3</v>
      </c>
      <c r="G133" s="88">
        <f t="shared" si="8"/>
        <v>1.814103</v>
      </c>
      <c r="H133" s="89">
        <v>2.7</v>
      </c>
      <c r="I133" s="90" t="s">
        <v>66</v>
      </c>
      <c r="J133" s="76">
        <f t="shared" si="11"/>
        <v>2.7</v>
      </c>
      <c r="K133" s="77">
        <v>1120</v>
      </c>
      <c r="L133" s="79" t="s">
        <v>64</v>
      </c>
      <c r="M133" s="74">
        <f t="shared" si="6"/>
        <v>0.11200000000000002</v>
      </c>
      <c r="N133" s="77">
        <v>1333</v>
      </c>
      <c r="O133" s="79" t="s">
        <v>64</v>
      </c>
      <c r="P133" s="74">
        <f t="shared" si="7"/>
        <v>0.1333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1.77</v>
      </c>
      <c r="F134" s="92">
        <v>1.9400000000000001E-3</v>
      </c>
      <c r="G134" s="88">
        <f t="shared" si="8"/>
        <v>1.7719400000000001</v>
      </c>
      <c r="H134" s="89">
        <v>2.95</v>
      </c>
      <c r="I134" s="90" t="s">
        <v>66</v>
      </c>
      <c r="J134" s="76">
        <f t="shared" si="11"/>
        <v>2.95</v>
      </c>
      <c r="K134" s="77">
        <v>1184</v>
      </c>
      <c r="L134" s="79" t="s">
        <v>64</v>
      </c>
      <c r="M134" s="74">
        <f t="shared" si="6"/>
        <v>0.11839999999999999</v>
      </c>
      <c r="N134" s="77">
        <v>1374</v>
      </c>
      <c r="O134" s="79" t="s">
        <v>64</v>
      </c>
      <c r="P134" s="74">
        <f t="shared" si="7"/>
        <v>0.13740000000000002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1.7270000000000001</v>
      </c>
      <c r="F135" s="92">
        <v>1.8010000000000001E-3</v>
      </c>
      <c r="G135" s="88">
        <f t="shared" si="8"/>
        <v>1.728801</v>
      </c>
      <c r="H135" s="89">
        <v>3.2</v>
      </c>
      <c r="I135" s="90" t="s">
        <v>66</v>
      </c>
      <c r="J135" s="76">
        <f t="shared" si="11"/>
        <v>3.2</v>
      </c>
      <c r="K135" s="77">
        <v>1248</v>
      </c>
      <c r="L135" s="79" t="s">
        <v>64</v>
      </c>
      <c r="M135" s="74">
        <f t="shared" si="6"/>
        <v>0.12479999999999999</v>
      </c>
      <c r="N135" s="77">
        <v>1415</v>
      </c>
      <c r="O135" s="79" t="s">
        <v>64</v>
      </c>
      <c r="P135" s="74">
        <f t="shared" si="7"/>
        <v>0.14150000000000001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1.6830000000000001</v>
      </c>
      <c r="F136" s="92">
        <v>1.6819999999999999E-3</v>
      </c>
      <c r="G136" s="88">
        <f t="shared" si="8"/>
        <v>1.684682</v>
      </c>
      <c r="H136" s="89">
        <v>3.46</v>
      </c>
      <c r="I136" s="90" t="s">
        <v>66</v>
      </c>
      <c r="J136" s="76">
        <f t="shared" si="11"/>
        <v>3.46</v>
      </c>
      <c r="K136" s="77">
        <v>1311</v>
      </c>
      <c r="L136" s="79" t="s">
        <v>64</v>
      </c>
      <c r="M136" s="74">
        <f t="shared" si="6"/>
        <v>0.13109999999999999</v>
      </c>
      <c r="N136" s="77">
        <v>1457</v>
      </c>
      <c r="O136" s="79" t="s">
        <v>64</v>
      </c>
      <c r="P136" s="74">
        <f t="shared" si="7"/>
        <v>0.1457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1.64</v>
      </c>
      <c r="F137" s="92">
        <v>1.5790000000000001E-3</v>
      </c>
      <c r="G137" s="88">
        <f t="shared" si="8"/>
        <v>1.6415789999999999</v>
      </c>
      <c r="H137" s="89">
        <v>3.72</v>
      </c>
      <c r="I137" s="90" t="s">
        <v>66</v>
      </c>
      <c r="J137" s="76">
        <f t="shared" si="11"/>
        <v>3.72</v>
      </c>
      <c r="K137" s="77">
        <v>1374</v>
      </c>
      <c r="L137" s="79" t="s">
        <v>64</v>
      </c>
      <c r="M137" s="74">
        <f t="shared" si="6"/>
        <v>0.13740000000000002</v>
      </c>
      <c r="N137" s="77">
        <v>1498</v>
      </c>
      <c r="O137" s="79" t="s">
        <v>64</v>
      </c>
      <c r="P137" s="74">
        <f t="shared" si="7"/>
        <v>0.14979999999999999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1.5980000000000001</v>
      </c>
      <c r="F138" s="92">
        <v>1.488E-3</v>
      </c>
      <c r="G138" s="88">
        <f t="shared" si="8"/>
        <v>1.599488</v>
      </c>
      <c r="H138" s="89">
        <v>4</v>
      </c>
      <c r="I138" s="90" t="s">
        <v>66</v>
      </c>
      <c r="J138" s="76">
        <f t="shared" si="11"/>
        <v>4</v>
      </c>
      <c r="K138" s="77">
        <v>1437</v>
      </c>
      <c r="L138" s="79" t="s">
        <v>64</v>
      </c>
      <c r="M138" s="74">
        <f t="shared" si="6"/>
        <v>0.14369999999999999</v>
      </c>
      <c r="N138" s="77">
        <v>1540</v>
      </c>
      <c r="O138" s="79" t="s">
        <v>64</v>
      </c>
      <c r="P138" s="74">
        <f t="shared" si="7"/>
        <v>0.154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1.5580000000000001</v>
      </c>
      <c r="F139" s="92">
        <v>1.408E-3</v>
      </c>
      <c r="G139" s="88">
        <f t="shared" si="8"/>
        <v>1.5594080000000001</v>
      </c>
      <c r="H139" s="89">
        <v>4.28</v>
      </c>
      <c r="I139" s="90" t="s">
        <v>66</v>
      </c>
      <c r="J139" s="76">
        <f t="shared" si="11"/>
        <v>4.28</v>
      </c>
      <c r="K139" s="77">
        <v>1501</v>
      </c>
      <c r="L139" s="79" t="s">
        <v>64</v>
      </c>
      <c r="M139" s="74">
        <f t="shared" si="6"/>
        <v>0.15009999999999998</v>
      </c>
      <c r="N139" s="77">
        <v>1582</v>
      </c>
      <c r="O139" s="79" t="s">
        <v>64</v>
      </c>
      <c r="P139" s="74">
        <f t="shared" si="7"/>
        <v>0.15820000000000001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1.518</v>
      </c>
      <c r="F140" s="92">
        <v>1.3370000000000001E-3</v>
      </c>
      <c r="G140" s="88">
        <f t="shared" si="8"/>
        <v>1.5193369999999999</v>
      </c>
      <c r="H140" s="89">
        <v>4.57</v>
      </c>
      <c r="I140" s="90" t="s">
        <v>66</v>
      </c>
      <c r="J140" s="76">
        <f t="shared" si="11"/>
        <v>4.57</v>
      </c>
      <c r="K140" s="77">
        <v>1566</v>
      </c>
      <c r="L140" s="79" t="s">
        <v>64</v>
      </c>
      <c r="M140" s="74">
        <f t="shared" si="6"/>
        <v>0.15660000000000002</v>
      </c>
      <c r="N140" s="77">
        <v>1626</v>
      </c>
      <c r="O140" s="79" t="s">
        <v>64</v>
      </c>
      <c r="P140" s="74">
        <f t="shared" si="7"/>
        <v>0.16259999999999999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1.48</v>
      </c>
      <c r="F141" s="92">
        <v>1.2719999999999999E-3</v>
      </c>
      <c r="G141" s="88">
        <f t="shared" si="8"/>
        <v>1.4812719999999999</v>
      </c>
      <c r="H141" s="77">
        <v>4.8600000000000003</v>
      </c>
      <c r="I141" s="79" t="s">
        <v>66</v>
      </c>
      <c r="J141" s="76">
        <f t="shared" si="11"/>
        <v>4.8600000000000003</v>
      </c>
      <c r="K141" s="77">
        <v>1631</v>
      </c>
      <c r="L141" s="79" t="s">
        <v>64</v>
      </c>
      <c r="M141" s="74">
        <f t="shared" si="6"/>
        <v>0.16309999999999999</v>
      </c>
      <c r="N141" s="77">
        <v>1669</v>
      </c>
      <c r="O141" s="79" t="s">
        <v>64</v>
      </c>
      <c r="P141" s="74">
        <f t="shared" si="7"/>
        <v>0.16689999999999999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1.409</v>
      </c>
      <c r="F142" s="92">
        <v>1.1620000000000001E-3</v>
      </c>
      <c r="G142" s="88">
        <f t="shared" si="8"/>
        <v>1.4101620000000001</v>
      </c>
      <c r="H142" s="77">
        <v>5.48</v>
      </c>
      <c r="I142" s="79" t="s">
        <v>66</v>
      </c>
      <c r="J142" s="76">
        <f t="shared" si="11"/>
        <v>5.48</v>
      </c>
      <c r="K142" s="77">
        <v>1866</v>
      </c>
      <c r="L142" s="79" t="s">
        <v>64</v>
      </c>
      <c r="M142" s="74">
        <f t="shared" si="6"/>
        <v>0.18660000000000002</v>
      </c>
      <c r="N142" s="77">
        <v>1759</v>
      </c>
      <c r="O142" s="79" t="s">
        <v>64</v>
      </c>
      <c r="P142" s="74">
        <f t="shared" si="7"/>
        <v>0.1759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1.3280000000000001</v>
      </c>
      <c r="F143" s="92">
        <v>1.049E-3</v>
      </c>
      <c r="G143" s="88">
        <f t="shared" si="8"/>
        <v>1.3290490000000001</v>
      </c>
      <c r="H143" s="77">
        <v>6.29</v>
      </c>
      <c r="I143" s="79" t="s">
        <v>66</v>
      </c>
      <c r="J143" s="76">
        <f t="shared" si="11"/>
        <v>6.29</v>
      </c>
      <c r="K143" s="77">
        <v>2212</v>
      </c>
      <c r="L143" s="79" t="s">
        <v>64</v>
      </c>
      <c r="M143" s="74">
        <f t="shared" si="6"/>
        <v>0.22120000000000001</v>
      </c>
      <c r="N143" s="77">
        <v>1876</v>
      </c>
      <c r="O143" s="79" t="s">
        <v>64</v>
      </c>
      <c r="P143" s="74">
        <f t="shared" si="7"/>
        <v>0.18759999999999999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1.254</v>
      </c>
      <c r="F144" s="92">
        <v>9.5779999999999997E-4</v>
      </c>
      <c r="G144" s="88">
        <f t="shared" si="8"/>
        <v>1.2549577999999999</v>
      </c>
      <c r="H144" s="77">
        <v>7.15</v>
      </c>
      <c r="I144" s="79" t="s">
        <v>66</v>
      </c>
      <c r="J144" s="76">
        <f t="shared" si="11"/>
        <v>7.15</v>
      </c>
      <c r="K144" s="77">
        <v>2545</v>
      </c>
      <c r="L144" s="79" t="s">
        <v>64</v>
      </c>
      <c r="M144" s="74">
        <f t="shared" si="6"/>
        <v>0.2545</v>
      </c>
      <c r="N144" s="77">
        <v>1999</v>
      </c>
      <c r="O144" s="79" t="s">
        <v>64</v>
      </c>
      <c r="P144" s="74">
        <f t="shared" si="7"/>
        <v>0.19990000000000002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1.1890000000000001</v>
      </c>
      <c r="F145" s="92">
        <v>8.8170000000000002E-4</v>
      </c>
      <c r="G145" s="88">
        <f t="shared" si="8"/>
        <v>1.1898817000000002</v>
      </c>
      <c r="H145" s="77">
        <v>8.0500000000000007</v>
      </c>
      <c r="I145" s="79" t="s">
        <v>66</v>
      </c>
      <c r="J145" s="76">
        <f t="shared" si="11"/>
        <v>8.0500000000000007</v>
      </c>
      <c r="K145" s="77">
        <v>2872</v>
      </c>
      <c r="L145" s="79" t="s">
        <v>64</v>
      </c>
      <c r="M145" s="74">
        <f t="shared" si="6"/>
        <v>0.28720000000000001</v>
      </c>
      <c r="N145" s="77">
        <v>2129</v>
      </c>
      <c r="O145" s="79" t="s">
        <v>64</v>
      </c>
      <c r="P145" s="74">
        <f t="shared" si="7"/>
        <v>0.21290000000000001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1.129</v>
      </c>
      <c r="F146" s="92">
        <v>8.1740000000000003E-4</v>
      </c>
      <c r="G146" s="88">
        <f t="shared" si="8"/>
        <v>1.1298174000000001</v>
      </c>
      <c r="H146" s="77">
        <v>9.01</v>
      </c>
      <c r="I146" s="79" t="s">
        <v>66</v>
      </c>
      <c r="J146" s="76">
        <f t="shared" si="11"/>
        <v>9.01</v>
      </c>
      <c r="K146" s="77">
        <v>3197</v>
      </c>
      <c r="L146" s="79" t="s">
        <v>64</v>
      </c>
      <c r="M146" s="74">
        <f t="shared" si="6"/>
        <v>0.31969999999999998</v>
      </c>
      <c r="N146" s="77">
        <v>2265</v>
      </c>
      <c r="O146" s="79" t="s">
        <v>64</v>
      </c>
      <c r="P146" s="74">
        <f t="shared" si="7"/>
        <v>0.22650000000000001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1.075</v>
      </c>
      <c r="F147" s="92">
        <v>7.6239999999999999E-4</v>
      </c>
      <c r="G147" s="88">
        <f t="shared" si="8"/>
        <v>1.0757623999999999</v>
      </c>
      <c r="H147" s="77">
        <v>10.02</v>
      </c>
      <c r="I147" s="79" t="s">
        <v>66</v>
      </c>
      <c r="J147" s="76">
        <f t="shared" si="11"/>
        <v>10.02</v>
      </c>
      <c r="K147" s="77">
        <v>3521</v>
      </c>
      <c r="L147" s="79" t="s">
        <v>64</v>
      </c>
      <c r="M147" s="74">
        <f t="shared" si="6"/>
        <v>0.35209999999999997</v>
      </c>
      <c r="N147" s="77">
        <v>2408</v>
      </c>
      <c r="O147" s="79" t="s">
        <v>64</v>
      </c>
      <c r="P147" s="74">
        <f t="shared" si="7"/>
        <v>0.24079999999999999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1.026</v>
      </c>
      <c r="F148" s="92">
        <v>7.1460000000000002E-4</v>
      </c>
      <c r="G148" s="88">
        <f t="shared" si="8"/>
        <v>1.0267146</v>
      </c>
      <c r="H148" s="77">
        <v>11.07</v>
      </c>
      <c r="I148" s="79" t="s">
        <v>66</v>
      </c>
      <c r="J148" s="76">
        <f t="shared" si="11"/>
        <v>11.07</v>
      </c>
      <c r="K148" s="77">
        <v>3847</v>
      </c>
      <c r="L148" s="79" t="s">
        <v>64</v>
      </c>
      <c r="M148" s="74">
        <f t="shared" ref="M148:M154" si="13">K148/1000/10</f>
        <v>0.38469999999999999</v>
      </c>
      <c r="N148" s="77">
        <v>2557</v>
      </c>
      <c r="O148" s="79" t="s">
        <v>64</v>
      </c>
      <c r="P148" s="74">
        <f t="shared" ref="P148:P159" si="14">N148/1000/10</f>
        <v>0.25569999999999998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0.98199999999999998</v>
      </c>
      <c r="F149" s="92">
        <v>6.7279999999999998E-4</v>
      </c>
      <c r="G149" s="88">
        <f t="shared" ref="G149:G212" si="15">E149+F149</f>
        <v>0.98267280000000001</v>
      </c>
      <c r="H149" s="77">
        <v>12.17</v>
      </c>
      <c r="I149" s="79" t="s">
        <v>66</v>
      </c>
      <c r="J149" s="76">
        <f t="shared" si="11"/>
        <v>12.17</v>
      </c>
      <c r="K149" s="77">
        <v>4175</v>
      </c>
      <c r="L149" s="79" t="s">
        <v>64</v>
      </c>
      <c r="M149" s="74">
        <f t="shared" si="13"/>
        <v>0.41749999999999998</v>
      </c>
      <c r="N149" s="77">
        <v>2714</v>
      </c>
      <c r="O149" s="79" t="s">
        <v>64</v>
      </c>
      <c r="P149" s="74">
        <f t="shared" si="14"/>
        <v>0.27139999999999997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0.94130000000000003</v>
      </c>
      <c r="F150" s="92">
        <v>6.3590000000000001E-4</v>
      </c>
      <c r="G150" s="88">
        <f t="shared" si="15"/>
        <v>0.94193590000000005</v>
      </c>
      <c r="H150" s="77">
        <v>13.33</v>
      </c>
      <c r="I150" s="79" t="s">
        <v>66</v>
      </c>
      <c r="J150" s="76">
        <f t="shared" si="11"/>
        <v>13.33</v>
      </c>
      <c r="K150" s="77">
        <v>4507</v>
      </c>
      <c r="L150" s="79" t="s">
        <v>64</v>
      </c>
      <c r="M150" s="74">
        <f t="shared" si="13"/>
        <v>0.45069999999999999</v>
      </c>
      <c r="N150" s="77">
        <v>2878</v>
      </c>
      <c r="O150" s="79" t="s">
        <v>64</v>
      </c>
      <c r="P150" s="74">
        <f t="shared" si="14"/>
        <v>0.2878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0.86950000000000005</v>
      </c>
      <c r="F151" s="92">
        <v>5.7350000000000001E-4</v>
      </c>
      <c r="G151" s="88">
        <f t="shared" si="15"/>
        <v>0.87007350000000006</v>
      </c>
      <c r="H151" s="77">
        <v>15.78</v>
      </c>
      <c r="I151" s="79" t="s">
        <v>66</v>
      </c>
      <c r="J151" s="76">
        <f t="shared" si="11"/>
        <v>15.78</v>
      </c>
      <c r="K151" s="77">
        <v>5730</v>
      </c>
      <c r="L151" s="79" t="s">
        <v>64</v>
      </c>
      <c r="M151" s="74">
        <f t="shared" si="13"/>
        <v>0.57300000000000006</v>
      </c>
      <c r="N151" s="77">
        <v>3226</v>
      </c>
      <c r="O151" s="79" t="s">
        <v>64</v>
      </c>
      <c r="P151" s="74">
        <f t="shared" si="14"/>
        <v>0.3226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0.80830000000000002</v>
      </c>
      <c r="F152" s="92">
        <v>5.2280000000000002E-4</v>
      </c>
      <c r="G152" s="88">
        <f t="shared" si="15"/>
        <v>0.80882280000000006</v>
      </c>
      <c r="H152" s="77">
        <v>18.420000000000002</v>
      </c>
      <c r="I152" s="79" t="s">
        <v>66</v>
      </c>
      <c r="J152" s="76">
        <f t="shared" si="11"/>
        <v>18.420000000000002</v>
      </c>
      <c r="K152" s="77">
        <v>6887</v>
      </c>
      <c r="L152" s="79" t="s">
        <v>64</v>
      </c>
      <c r="M152" s="74">
        <f t="shared" si="13"/>
        <v>0.68869999999999998</v>
      </c>
      <c r="N152" s="77">
        <v>3602</v>
      </c>
      <c r="O152" s="79" t="s">
        <v>64</v>
      </c>
      <c r="P152" s="74">
        <f t="shared" si="14"/>
        <v>0.36019999999999996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0.75549999999999995</v>
      </c>
      <c r="F153" s="92">
        <v>4.8079999999999998E-4</v>
      </c>
      <c r="G153" s="88">
        <f t="shared" si="15"/>
        <v>0.7559807999999999</v>
      </c>
      <c r="H153" s="77">
        <v>21.26</v>
      </c>
      <c r="I153" s="79" t="s">
        <v>66</v>
      </c>
      <c r="J153" s="76">
        <f t="shared" si="11"/>
        <v>21.26</v>
      </c>
      <c r="K153" s="77">
        <v>8017</v>
      </c>
      <c r="L153" s="79" t="s">
        <v>64</v>
      </c>
      <c r="M153" s="74">
        <f t="shared" si="13"/>
        <v>0.80169999999999997</v>
      </c>
      <c r="N153" s="77">
        <v>4006</v>
      </c>
      <c r="O153" s="79" t="s">
        <v>64</v>
      </c>
      <c r="P153" s="74">
        <f t="shared" si="14"/>
        <v>0.40060000000000001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0.70950000000000002</v>
      </c>
      <c r="F154" s="92">
        <v>4.4529999999999998E-4</v>
      </c>
      <c r="G154" s="88">
        <f t="shared" si="15"/>
        <v>0.7099453</v>
      </c>
      <c r="H154" s="77">
        <v>24.29</v>
      </c>
      <c r="I154" s="79" t="s">
        <v>66</v>
      </c>
      <c r="J154" s="76">
        <f t="shared" si="11"/>
        <v>24.29</v>
      </c>
      <c r="K154" s="77">
        <v>9137</v>
      </c>
      <c r="L154" s="79" t="s">
        <v>64</v>
      </c>
      <c r="M154" s="74">
        <f t="shared" si="13"/>
        <v>0.91370000000000007</v>
      </c>
      <c r="N154" s="77">
        <v>4437</v>
      </c>
      <c r="O154" s="79" t="s">
        <v>64</v>
      </c>
      <c r="P154" s="74">
        <f t="shared" si="14"/>
        <v>0.44370000000000004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0.66910000000000003</v>
      </c>
      <c r="F155" s="92">
        <v>4.149E-4</v>
      </c>
      <c r="G155" s="88">
        <f t="shared" si="15"/>
        <v>0.66951490000000002</v>
      </c>
      <c r="H155" s="77">
        <v>27.51</v>
      </c>
      <c r="I155" s="79" t="s">
        <v>66</v>
      </c>
      <c r="J155" s="76">
        <f t="shared" si="11"/>
        <v>27.51</v>
      </c>
      <c r="K155" s="77">
        <v>1.03</v>
      </c>
      <c r="L155" s="78" t="s">
        <v>66</v>
      </c>
      <c r="M155" s="74">
        <f t="shared" ref="M155:M162" si="16">K155</f>
        <v>1.03</v>
      </c>
      <c r="N155" s="77">
        <v>4894</v>
      </c>
      <c r="O155" s="79" t="s">
        <v>64</v>
      </c>
      <c r="P155" s="74">
        <f t="shared" si="14"/>
        <v>0.4894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0.63319999999999999</v>
      </c>
      <c r="F156" s="92">
        <v>3.8860000000000001E-4</v>
      </c>
      <c r="G156" s="88">
        <f t="shared" si="15"/>
        <v>0.63358859999999995</v>
      </c>
      <c r="H156" s="77">
        <v>30.92</v>
      </c>
      <c r="I156" s="79" t="s">
        <v>66</v>
      </c>
      <c r="J156" s="76">
        <f t="shared" si="11"/>
        <v>30.92</v>
      </c>
      <c r="K156" s="77">
        <v>1.1399999999999999</v>
      </c>
      <c r="L156" s="79" t="s">
        <v>66</v>
      </c>
      <c r="M156" s="74">
        <f t="shared" si="16"/>
        <v>1.1399999999999999</v>
      </c>
      <c r="N156" s="77">
        <v>5378</v>
      </c>
      <c r="O156" s="79" t="s">
        <v>64</v>
      </c>
      <c r="P156" s="74">
        <f t="shared" si="14"/>
        <v>0.53780000000000006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0.57250000000000001</v>
      </c>
      <c r="F157" s="92">
        <v>3.4529999999999999E-4</v>
      </c>
      <c r="G157" s="88">
        <f t="shared" si="15"/>
        <v>0.5728453</v>
      </c>
      <c r="H157" s="77">
        <v>38.28</v>
      </c>
      <c r="I157" s="79" t="s">
        <v>66</v>
      </c>
      <c r="J157" s="76">
        <f t="shared" si="11"/>
        <v>38.28</v>
      </c>
      <c r="K157" s="77">
        <v>1.55</v>
      </c>
      <c r="L157" s="79" t="s">
        <v>66</v>
      </c>
      <c r="M157" s="74">
        <f t="shared" si="16"/>
        <v>1.55</v>
      </c>
      <c r="N157" s="77">
        <v>6424</v>
      </c>
      <c r="O157" s="79" t="s">
        <v>64</v>
      </c>
      <c r="P157" s="74">
        <f t="shared" si="14"/>
        <v>0.64240000000000008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0.52759999999999996</v>
      </c>
      <c r="F158" s="92">
        <v>3.1110000000000003E-4</v>
      </c>
      <c r="G158" s="88">
        <f t="shared" si="15"/>
        <v>0.52791109999999997</v>
      </c>
      <c r="H158" s="77">
        <v>46.35</v>
      </c>
      <c r="I158" s="79" t="s">
        <v>66</v>
      </c>
      <c r="J158" s="76">
        <f t="shared" si="11"/>
        <v>46.35</v>
      </c>
      <c r="K158" s="77">
        <v>1.94</v>
      </c>
      <c r="L158" s="79" t="s">
        <v>66</v>
      </c>
      <c r="M158" s="74">
        <f t="shared" si="16"/>
        <v>1.94</v>
      </c>
      <c r="N158" s="77">
        <v>7568</v>
      </c>
      <c r="O158" s="79" t="s">
        <v>64</v>
      </c>
      <c r="P158" s="74">
        <f t="shared" si="14"/>
        <v>0.75679999999999992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0.48549999999999999</v>
      </c>
      <c r="F159" s="92">
        <v>2.833E-4</v>
      </c>
      <c r="G159" s="88">
        <f t="shared" si="15"/>
        <v>0.48578329999999997</v>
      </c>
      <c r="H159" s="77">
        <v>55.12</v>
      </c>
      <c r="I159" s="79" t="s">
        <v>66</v>
      </c>
      <c r="J159" s="76">
        <f t="shared" si="11"/>
        <v>55.12</v>
      </c>
      <c r="K159" s="77">
        <v>2.31</v>
      </c>
      <c r="L159" s="79" t="s">
        <v>66</v>
      </c>
      <c r="M159" s="74">
        <f t="shared" si="16"/>
        <v>2.31</v>
      </c>
      <c r="N159" s="77">
        <v>8805</v>
      </c>
      <c r="O159" s="79" t="s">
        <v>64</v>
      </c>
      <c r="P159" s="74">
        <f t="shared" si="14"/>
        <v>0.88049999999999995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0.45179999999999998</v>
      </c>
      <c r="F160" s="92">
        <v>2.6029999999999998E-4</v>
      </c>
      <c r="G160" s="88">
        <f t="shared" si="15"/>
        <v>0.45206029999999997</v>
      </c>
      <c r="H160" s="77">
        <v>64.59</v>
      </c>
      <c r="I160" s="79" t="s">
        <v>66</v>
      </c>
      <c r="J160" s="76">
        <f t="shared" si="11"/>
        <v>64.59</v>
      </c>
      <c r="K160" s="77">
        <v>2.68</v>
      </c>
      <c r="L160" s="79" t="s">
        <v>66</v>
      </c>
      <c r="M160" s="74">
        <f t="shared" si="16"/>
        <v>2.68</v>
      </c>
      <c r="N160" s="77">
        <v>1.01</v>
      </c>
      <c r="O160" s="78" t="s">
        <v>66</v>
      </c>
      <c r="P160" s="74">
        <f t="shared" ref="P160:P172" si="17">N160</f>
        <v>1.01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0.4229</v>
      </c>
      <c r="F161" s="92">
        <v>2.409E-4</v>
      </c>
      <c r="G161" s="88">
        <f t="shared" si="15"/>
        <v>0.42314089999999999</v>
      </c>
      <c r="H161" s="77">
        <v>74.739999999999995</v>
      </c>
      <c r="I161" s="79" t="s">
        <v>66</v>
      </c>
      <c r="J161" s="76">
        <f t="shared" si="11"/>
        <v>74.739999999999995</v>
      </c>
      <c r="K161" s="77">
        <v>3.05</v>
      </c>
      <c r="L161" s="79" t="s">
        <v>66</v>
      </c>
      <c r="M161" s="74">
        <f t="shared" si="16"/>
        <v>3.05</v>
      </c>
      <c r="N161" s="77">
        <v>1.1599999999999999</v>
      </c>
      <c r="O161" s="79" t="s">
        <v>66</v>
      </c>
      <c r="P161" s="74">
        <f t="shared" si="17"/>
        <v>1.1599999999999999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0.39789999999999998</v>
      </c>
      <c r="F162" s="92">
        <v>2.243E-4</v>
      </c>
      <c r="G162" s="88">
        <f t="shared" si="15"/>
        <v>0.39812429999999999</v>
      </c>
      <c r="H162" s="77">
        <v>85.55</v>
      </c>
      <c r="I162" s="79" t="s">
        <v>66</v>
      </c>
      <c r="J162" s="76">
        <f t="shared" si="11"/>
        <v>85.55</v>
      </c>
      <c r="K162" s="77">
        <v>3.43</v>
      </c>
      <c r="L162" s="79" t="s">
        <v>66</v>
      </c>
      <c r="M162" s="74">
        <f t="shared" si="16"/>
        <v>3.43</v>
      </c>
      <c r="N162" s="77">
        <v>1.31</v>
      </c>
      <c r="O162" s="79" t="s">
        <v>66</v>
      </c>
      <c r="P162" s="74">
        <f t="shared" si="17"/>
        <v>1.31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0.37590000000000001</v>
      </c>
      <c r="F163" s="92">
        <v>2.1000000000000001E-4</v>
      </c>
      <c r="G163" s="88">
        <f t="shared" si="15"/>
        <v>0.37611</v>
      </c>
      <c r="H163" s="77">
        <v>97.02</v>
      </c>
      <c r="I163" s="79" t="s">
        <v>66</v>
      </c>
      <c r="J163" s="76">
        <f t="shared" si="11"/>
        <v>97.02</v>
      </c>
      <c r="K163" s="77">
        <v>3.81</v>
      </c>
      <c r="L163" s="79" t="s">
        <v>66</v>
      </c>
      <c r="M163" s="74">
        <f t="shared" ref="M163:M198" si="18">K163</f>
        <v>3.81</v>
      </c>
      <c r="N163" s="77">
        <v>1.47</v>
      </c>
      <c r="O163" s="79" t="s">
        <v>66</v>
      </c>
      <c r="P163" s="74">
        <f t="shared" si="17"/>
        <v>1.47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0.35639999999999999</v>
      </c>
      <c r="F164" s="92">
        <v>1.974E-4</v>
      </c>
      <c r="G164" s="88">
        <f t="shared" si="15"/>
        <v>0.35659740000000001</v>
      </c>
      <c r="H164" s="77">
        <v>109.14</v>
      </c>
      <c r="I164" s="79" t="s">
        <v>66</v>
      </c>
      <c r="J164" s="76">
        <f t="shared" si="11"/>
        <v>109.14</v>
      </c>
      <c r="K164" s="77">
        <v>4.1900000000000004</v>
      </c>
      <c r="L164" s="79" t="s">
        <v>66</v>
      </c>
      <c r="M164" s="76">
        <f t="shared" si="18"/>
        <v>4.1900000000000004</v>
      </c>
      <c r="N164" s="77">
        <v>1.63</v>
      </c>
      <c r="O164" s="79" t="s">
        <v>66</v>
      </c>
      <c r="P164" s="74">
        <f t="shared" si="17"/>
        <v>1.63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0.33910000000000001</v>
      </c>
      <c r="F165" s="92">
        <v>1.863E-4</v>
      </c>
      <c r="G165" s="88">
        <f t="shared" si="15"/>
        <v>0.33928629999999999</v>
      </c>
      <c r="H165" s="77">
        <v>121.9</v>
      </c>
      <c r="I165" s="79" t="s">
        <v>66</v>
      </c>
      <c r="J165" s="76">
        <f t="shared" si="11"/>
        <v>121.9</v>
      </c>
      <c r="K165" s="77">
        <v>4.58</v>
      </c>
      <c r="L165" s="79" t="s">
        <v>66</v>
      </c>
      <c r="M165" s="76">
        <f t="shared" si="18"/>
        <v>4.58</v>
      </c>
      <c r="N165" s="77">
        <v>1.81</v>
      </c>
      <c r="O165" s="79" t="s">
        <v>66</v>
      </c>
      <c r="P165" s="74">
        <f t="shared" si="17"/>
        <v>1.81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0.32350000000000001</v>
      </c>
      <c r="F166" s="92">
        <v>1.7650000000000001E-4</v>
      </c>
      <c r="G166" s="88">
        <f t="shared" si="15"/>
        <v>0.32367650000000003</v>
      </c>
      <c r="H166" s="77">
        <v>135.29</v>
      </c>
      <c r="I166" s="79" t="s">
        <v>66</v>
      </c>
      <c r="J166" s="76">
        <f t="shared" si="11"/>
        <v>135.29</v>
      </c>
      <c r="K166" s="77">
        <v>4.97</v>
      </c>
      <c r="L166" s="79" t="s">
        <v>66</v>
      </c>
      <c r="M166" s="76">
        <f t="shared" si="18"/>
        <v>4.97</v>
      </c>
      <c r="N166" s="77">
        <v>2</v>
      </c>
      <c r="O166" s="79" t="s">
        <v>66</v>
      </c>
      <c r="P166" s="74">
        <f t="shared" si="17"/>
        <v>2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0.30940000000000001</v>
      </c>
      <c r="F167" s="92">
        <v>1.6770000000000001E-4</v>
      </c>
      <c r="G167" s="88">
        <f t="shared" si="15"/>
        <v>0.3095677</v>
      </c>
      <c r="H167" s="77">
        <v>149.32</v>
      </c>
      <c r="I167" s="79" t="s">
        <v>66</v>
      </c>
      <c r="J167" s="76">
        <f t="shared" si="11"/>
        <v>149.32</v>
      </c>
      <c r="K167" s="77">
        <v>5.37</v>
      </c>
      <c r="L167" s="79" t="s">
        <v>66</v>
      </c>
      <c r="M167" s="76">
        <f t="shared" si="18"/>
        <v>5.37</v>
      </c>
      <c r="N167" s="77">
        <v>2.19</v>
      </c>
      <c r="O167" s="79" t="s">
        <v>66</v>
      </c>
      <c r="P167" s="74">
        <f t="shared" si="17"/>
        <v>2.19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0.28489999999999999</v>
      </c>
      <c r="F168" s="92">
        <v>1.526E-4</v>
      </c>
      <c r="G168" s="88">
        <f t="shared" si="15"/>
        <v>0.28505259999999999</v>
      </c>
      <c r="H168" s="77">
        <v>179.2</v>
      </c>
      <c r="I168" s="79" t="s">
        <v>66</v>
      </c>
      <c r="J168" s="76">
        <f t="shared" si="11"/>
        <v>179.2</v>
      </c>
      <c r="K168" s="77">
        <v>6.86</v>
      </c>
      <c r="L168" s="79" t="s">
        <v>66</v>
      </c>
      <c r="M168" s="76">
        <f t="shared" si="18"/>
        <v>6.86</v>
      </c>
      <c r="N168" s="77">
        <v>2.6</v>
      </c>
      <c r="O168" s="79" t="s">
        <v>66</v>
      </c>
      <c r="P168" s="74">
        <f t="shared" si="17"/>
        <v>2.6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0.25969999999999999</v>
      </c>
      <c r="F169" s="92">
        <v>1.373E-4</v>
      </c>
      <c r="G169" s="88">
        <f t="shared" si="15"/>
        <v>0.25983729999999999</v>
      </c>
      <c r="H169" s="77">
        <v>219.98</v>
      </c>
      <c r="I169" s="79" t="s">
        <v>66</v>
      </c>
      <c r="J169" s="76">
        <f t="shared" si="11"/>
        <v>219.98</v>
      </c>
      <c r="K169" s="77">
        <v>9</v>
      </c>
      <c r="L169" s="79" t="s">
        <v>66</v>
      </c>
      <c r="M169" s="76">
        <f t="shared" si="18"/>
        <v>9</v>
      </c>
      <c r="N169" s="77">
        <v>3.15</v>
      </c>
      <c r="O169" s="79" t="s">
        <v>66</v>
      </c>
      <c r="P169" s="74">
        <f t="shared" si="17"/>
        <v>3.15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0.2389</v>
      </c>
      <c r="F170" s="92">
        <v>1.249E-4</v>
      </c>
      <c r="G170" s="88">
        <f t="shared" si="15"/>
        <v>0.23902490000000001</v>
      </c>
      <c r="H170" s="77">
        <v>264.5</v>
      </c>
      <c r="I170" s="79" t="s">
        <v>66</v>
      </c>
      <c r="J170" s="76">
        <f t="shared" si="11"/>
        <v>264.5</v>
      </c>
      <c r="K170" s="77">
        <v>11.03</v>
      </c>
      <c r="L170" s="79" t="s">
        <v>66</v>
      </c>
      <c r="M170" s="76">
        <f t="shared" si="18"/>
        <v>11.03</v>
      </c>
      <c r="N170" s="77">
        <v>3.76</v>
      </c>
      <c r="O170" s="79" t="s">
        <v>66</v>
      </c>
      <c r="P170" s="74">
        <f t="shared" si="17"/>
        <v>3.76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0.2215</v>
      </c>
      <c r="F171" s="92">
        <v>1.1459999999999999E-4</v>
      </c>
      <c r="G171" s="88">
        <f t="shared" si="15"/>
        <v>0.22161459999999999</v>
      </c>
      <c r="H171" s="77">
        <v>312.70999999999998</v>
      </c>
      <c r="I171" s="79" t="s">
        <v>66</v>
      </c>
      <c r="J171" s="76">
        <f t="shared" si="11"/>
        <v>312.70999999999998</v>
      </c>
      <c r="K171" s="77">
        <v>13.01</v>
      </c>
      <c r="L171" s="79" t="s">
        <v>66</v>
      </c>
      <c r="M171" s="76">
        <f t="shared" si="18"/>
        <v>13.01</v>
      </c>
      <c r="N171" s="77">
        <v>4.41</v>
      </c>
      <c r="O171" s="79" t="s">
        <v>66</v>
      </c>
      <c r="P171" s="74">
        <f t="shared" si="17"/>
        <v>4.41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0.20669999999999999</v>
      </c>
      <c r="F172" s="92">
        <v>1.06E-4</v>
      </c>
      <c r="G172" s="88">
        <f t="shared" si="15"/>
        <v>0.20680599999999999</v>
      </c>
      <c r="H172" s="77">
        <v>364.55</v>
      </c>
      <c r="I172" s="79" t="s">
        <v>66</v>
      </c>
      <c r="J172" s="76">
        <f t="shared" si="11"/>
        <v>364.55</v>
      </c>
      <c r="K172" s="77">
        <v>14.98</v>
      </c>
      <c r="L172" s="79" t="s">
        <v>66</v>
      </c>
      <c r="M172" s="76">
        <f t="shared" si="18"/>
        <v>14.98</v>
      </c>
      <c r="N172" s="77">
        <v>5.0999999999999996</v>
      </c>
      <c r="O172" s="79" t="s">
        <v>66</v>
      </c>
      <c r="P172" s="74">
        <f t="shared" si="17"/>
        <v>5.0999999999999996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0.1938</v>
      </c>
      <c r="F173" s="92">
        <v>9.8610000000000006E-5</v>
      </c>
      <c r="G173" s="88">
        <f t="shared" si="15"/>
        <v>0.19389861</v>
      </c>
      <c r="H173" s="77">
        <v>419.97</v>
      </c>
      <c r="I173" s="79" t="s">
        <v>66</v>
      </c>
      <c r="J173" s="76">
        <f t="shared" si="11"/>
        <v>419.97</v>
      </c>
      <c r="K173" s="77">
        <v>16.96</v>
      </c>
      <c r="L173" s="79" t="s">
        <v>66</v>
      </c>
      <c r="M173" s="76">
        <f t="shared" si="18"/>
        <v>16.96</v>
      </c>
      <c r="N173" s="77">
        <v>5.84</v>
      </c>
      <c r="O173" s="79" t="s">
        <v>66</v>
      </c>
      <c r="P173" s="74">
        <f t="shared" ref="P173:P176" si="19">N173</f>
        <v>5.84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0.18260000000000001</v>
      </c>
      <c r="F174" s="92">
        <v>9.2230000000000003E-5</v>
      </c>
      <c r="G174" s="88">
        <f t="shared" si="15"/>
        <v>0.18269223000000001</v>
      </c>
      <c r="H174" s="77">
        <v>478.91</v>
      </c>
      <c r="I174" s="79" t="s">
        <v>66</v>
      </c>
      <c r="J174" s="76">
        <f t="shared" ref="J174:J178" si="20">H174</f>
        <v>478.91</v>
      </c>
      <c r="K174" s="77">
        <v>18.95</v>
      </c>
      <c r="L174" s="79" t="s">
        <v>66</v>
      </c>
      <c r="M174" s="76">
        <f t="shared" si="18"/>
        <v>18.95</v>
      </c>
      <c r="N174" s="77">
        <v>6.63</v>
      </c>
      <c r="O174" s="79" t="s">
        <v>66</v>
      </c>
      <c r="P174" s="74">
        <f t="shared" si="19"/>
        <v>6.63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0.17280000000000001</v>
      </c>
      <c r="F175" s="92">
        <v>8.666E-5</v>
      </c>
      <c r="G175" s="88">
        <f t="shared" si="15"/>
        <v>0.17288666</v>
      </c>
      <c r="H175" s="77">
        <v>541.34</v>
      </c>
      <c r="I175" s="79" t="s">
        <v>66</v>
      </c>
      <c r="J175" s="76">
        <f t="shared" si="20"/>
        <v>541.34</v>
      </c>
      <c r="K175" s="77">
        <v>20.97</v>
      </c>
      <c r="L175" s="79" t="s">
        <v>66</v>
      </c>
      <c r="M175" s="76">
        <f t="shared" si="18"/>
        <v>20.97</v>
      </c>
      <c r="N175" s="77">
        <v>7.46</v>
      </c>
      <c r="O175" s="79" t="s">
        <v>66</v>
      </c>
      <c r="P175" s="76">
        <f t="shared" si="19"/>
        <v>7.46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0.16400000000000001</v>
      </c>
      <c r="F176" s="92">
        <v>8.1749999999999995E-5</v>
      </c>
      <c r="G176" s="88">
        <f t="shared" si="15"/>
        <v>0.16408175</v>
      </c>
      <c r="H176" s="77">
        <v>607.22</v>
      </c>
      <c r="I176" s="79" t="s">
        <v>66</v>
      </c>
      <c r="J176" s="76">
        <f t="shared" si="20"/>
        <v>607.22</v>
      </c>
      <c r="K176" s="77">
        <v>23.01</v>
      </c>
      <c r="L176" s="79" t="s">
        <v>66</v>
      </c>
      <c r="M176" s="76">
        <f t="shared" si="18"/>
        <v>23.01</v>
      </c>
      <c r="N176" s="77">
        <v>8.33</v>
      </c>
      <c r="O176" s="79" t="s">
        <v>66</v>
      </c>
      <c r="P176" s="76">
        <f t="shared" si="19"/>
        <v>8.33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0.14910000000000001</v>
      </c>
      <c r="F177" s="92">
        <v>7.3490000000000003E-5</v>
      </c>
      <c r="G177" s="88">
        <f t="shared" si="15"/>
        <v>0.14917349000000002</v>
      </c>
      <c r="H177" s="77">
        <v>749.07</v>
      </c>
      <c r="I177" s="79" t="s">
        <v>66</v>
      </c>
      <c r="J177" s="76">
        <f t="shared" si="20"/>
        <v>749.07</v>
      </c>
      <c r="K177" s="77">
        <v>30.65</v>
      </c>
      <c r="L177" s="79" t="s">
        <v>66</v>
      </c>
      <c r="M177" s="76">
        <f t="shared" si="18"/>
        <v>30.65</v>
      </c>
      <c r="N177" s="77">
        <v>10.199999999999999</v>
      </c>
      <c r="O177" s="79" t="s">
        <v>66</v>
      </c>
      <c r="P177" s="76">
        <f t="shared" ref="P177:P179" si="21">N177</f>
        <v>10.199999999999999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0.13689999999999999</v>
      </c>
      <c r="F178" s="92">
        <v>6.6810000000000006E-5</v>
      </c>
      <c r="G178" s="88">
        <f t="shared" si="15"/>
        <v>0.13696680999999999</v>
      </c>
      <c r="H178" s="77">
        <v>904.31</v>
      </c>
      <c r="I178" s="79" t="s">
        <v>66</v>
      </c>
      <c r="J178" s="76">
        <f t="shared" si="20"/>
        <v>904.31</v>
      </c>
      <c r="K178" s="77">
        <v>37.82</v>
      </c>
      <c r="L178" s="79" t="s">
        <v>66</v>
      </c>
      <c r="M178" s="76">
        <f t="shared" si="18"/>
        <v>37.82</v>
      </c>
      <c r="N178" s="77">
        <v>12.23</v>
      </c>
      <c r="O178" s="79" t="s">
        <v>66</v>
      </c>
      <c r="P178" s="76">
        <f t="shared" si="21"/>
        <v>12.23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0.12670000000000001</v>
      </c>
      <c r="F179" s="92">
        <v>6.1279999999999996E-5</v>
      </c>
      <c r="G179" s="88">
        <f t="shared" si="15"/>
        <v>0.12676128</v>
      </c>
      <c r="H179" s="77">
        <v>1.07</v>
      </c>
      <c r="I179" s="78" t="s">
        <v>12</v>
      </c>
      <c r="J179" s="76">
        <f t="shared" ref="J179:J186" si="22">H179*1000</f>
        <v>1070</v>
      </c>
      <c r="K179" s="77">
        <v>44.83</v>
      </c>
      <c r="L179" s="79" t="s">
        <v>66</v>
      </c>
      <c r="M179" s="76">
        <f t="shared" si="18"/>
        <v>44.83</v>
      </c>
      <c r="N179" s="77">
        <v>14.43</v>
      </c>
      <c r="O179" s="79" t="s">
        <v>66</v>
      </c>
      <c r="P179" s="76">
        <f t="shared" si="21"/>
        <v>14.43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0.1181</v>
      </c>
      <c r="F180" s="92">
        <v>5.6629999999999998E-5</v>
      </c>
      <c r="G180" s="88">
        <f t="shared" si="15"/>
        <v>0.11815663</v>
      </c>
      <c r="H180" s="77">
        <v>1.25</v>
      </c>
      <c r="I180" s="79" t="s">
        <v>12</v>
      </c>
      <c r="J180" s="76">
        <f t="shared" si="22"/>
        <v>1250</v>
      </c>
      <c r="K180" s="77">
        <v>51.79</v>
      </c>
      <c r="L180" s="79" t="s">
        <v>66</v>
      </c>
      <c r="M180" s="76">
        <f t="shared" si="18"/>
        <v>51.79</v>
      </c>
      <c r="N180" s="77">
        <v>16.79</v>
      </c>
      <c r="O180" s="79" t="s">
        <v>66</v>
      </c>
      <c r="P180" s="76">
        <f t="shared" ref="P180:P206" si="23">N180</f>
        <v>16.79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0.1106</v>
      </c>
      <c r="F181" s="92">
        <v>5.2660000000000001E-5</v>
      </c>
      <c r="G181" s="88">
        <f t="shared" si="15"/>
        <v>0.11065266</v>
      </c>
      <c r="H181" s="77">
        <v>1.45</v>
      </c>
      <c r="I181" s="79" t="s">
        <v>12</v>
      </c>
      <c r="J181" s="76">
        <f t="shared" si="22"/>
        <v>1450</v>
      </c>
      <c r="K181" s="77">
        <v>58.77</v>
      </c>
      <c r="L181" s="79" t="s">
        <v>66</v>
      </c>
      <c r="M181" s="76">
        <f t="shared" si="18"/>
        <v>58.77</v>
      </c>
      <c r="N181" s="77">
        <v>19.3</v>
      </c>
      <c r="O181" s="79" t="s">
        <v>66</v>
      </c>
      <c r="P181" s="76">
        <f t="shared" si="23"/>
        <v>19.3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0.1042</v>
      </c>
      <c r="F182" s="92">
        <v>4.9230000000000001E-5</v>
      </c>
      <c r="G182" s="88">
        <f t="shared" si="15"/>
        <v>0.10424923</v>
      </c>
      <c r="H182" s="77">
        <v>1.65</v>
      </c>
      <c r="I182" s="79" t="s">
        <v>12</v>
      </c>
      <c r="J182" s="76">
        <f t="shared" si="22"/>
        <v>1650</v>
      </c>
      <c r="K182" s="77">
        <v>65.81</v>
      </c>
      <c r="L182" s="79" t="s">
        <v>66</v>
      </c>
      <c r="M182" s="76">
        <f t="shared" si="18"/>
        <v>65.81</v>
      </c>
      <c r="N182" s="77">
        <v>21.96</v>
      </c>
      <c r="O182" s="79" t="s">
        <v>66</v>
      </c>
      <c r="P182" s="76">
        <f t="shared" si="23"/>
        <v>21.96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9.3420000000000003E-2</v>
      </c>
      <c r="F183" s="92">
        <v>4.3600000000000003E-5</v>
      </c>
      <c r="G183" s="88">
        <f t="shared" si="15"/>
        <v>9.3463600000000008E-2</v>
      </c>
      <c r="H183" s="77">
        <v>2.1</v>
      </c>
      <c r="I183" s="79" t="s">
        <v>12</v>
      </c>
      <c r="J183" s="76">
        <f t="shared" si="22"/>
        <v>2100</v>
      </c>
      <c r="K183" s="77">
        <v>91.85</v>
      </c>
      <c r="L183" s="79" t="s">
        <v>66</v>
      </c>
      <c r="M183" s="76">
        <f t="shared" si="18"/>
        <v>91.85</v>
      </c>
      <c r="N183" s="77">
        <v>27.75</v>
      </c>
      <c r="O183" s="79" t="s">
        <v>66</v>
      </c>
      <c r="P183" s="76">
        <f t="shared" si="23"/>
        <v>27.75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8.4870000000000001E-2</v>
      </c>
      <c r="F184" s="92">
        <v>3.9169999999999999E-5</v>
      </c>
      <c r="G184" s="88">
        <f t="shared" si="15"/>
        <v>8.4909170000000006E-2</v>
      </c>
      <c r="H184" s="77">
        <v>2.6</v>
      </c>
      <c r="I184" s="79" t="s">
        <v>12</v>
      </c>
      <c r="J184" s="76">
        <f t="shared" si="22"/>
        <v>2600</v>
      </c>
      <c r="K184" s="77">
        <v>116.11</v>
      </c>
      <c r="L184" s="79" t="s">
        <v>66</v>
      </c>
      <c r="M184" s="76">
        <f t="shared" si="18"/>
        <v>116.11</v>
      </c>
      <c r="N184" s="77">
        <v>34.119999999999997</v>
      </c>
      <c r="O184" s="79" t="s">
        <v>66</v>
      </c>
      <c r="P184" s="76">
        <f t="shared" si="23"/>
        <v>34.119999999999997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7.7890000000000001E-2</v>
      </c>
      <c r="F185" s="92">
        <v>3.5580000000000002E-5</v>
      </c>
      <c r="G185" s="88">
        <f t="shared" si="15"/>
        <v>7.7925579999999994E-2</v>
      </c>
      <c r="H185" s="77">
        <v>3.15</v>
      </c>
      <c r="I185" s="79" t="s">
        <v>12</v>
      </c>
      <c r="J185" s="76">
        <f t="shared" si="22"/>
        <v>3150</v>
      </c>
      <c r="K185" s="77">
        <v>139.79</v>
      </c>
      <c r="L185" s="79" t="s">
        <v>66</v>
      </c>
      <c r="M185" s="76">
        <f t="shared" si="18"/>
        <v>139.79</v>
      </c>
      <c r="N185" s="77">
        <v>41.06</v>
      </c>
      <c r="O185" s="79" t="s">
        <v>66</v>
      </c>
      <c r="P185" s="76">
        <f t="shared" si="23"/>
        <v>41.06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7.2080000000000005E-2</v>
      </c>
      <c r="F186" s="92">
        <v>3.2620000000000003E-5</v>
      </c>
      <c r="G186" s="88">
        <f t="shared" si="15"/>
        <v>7.2112620000000002E-2</v>
      </c>
      <c r="H186" s="77">
        <v>3.74</v>
      </c>
      <c r="I186" s="79" t="s">
        <v>12</v>
      </c>
      <c r="J186" s="76">
        <f t="shared" si="22"/>
        <v>3740</v>
      </c>
      <c r="K186" s="77">
        <v>163.35</v>
      </c>
      <c r="L186" s="79" t="s">
        <v>66</v>
      </c>
      <c r="M186" s="76">
        <f t="shared" si="18"/>
        <v>163.35</v>
      </c>
      <c r="N186" s="77">
        <v>48.56</v>
      </c>
      <c r="O186" s="79" t="s">
        <v>66</v>
      </c>
      <c r="P186" s="76">
        <f t="shared" si="23"/>
        <v>48.56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6.7159999999999997E-2</v>
      </c>
      <c r="F187" s="92">
        <v>3.0130000000000001E-5</v>
      </c>
      <c r="G187" s="88">
        <f t="shared" si="15"/>
        <v>6.7190130000000001E-2</v>
      </c>
      <c r="H187" s="77">
        <v>4.38</v>
      </c>
      <c r="I187" s="79" t="s">
        <v>12</v>
      </c>
      <c r="J187" s="76">
        <f t="shared" ref="J187:J191" si="24">H187*1000</f>
        <v>4380</v>
      </c>
      <c r="K187" s="77">
        <v>187.02</v>
      </c>
      <c r="L187" s="79" t="s">
        <v>66</v>
      </c>
      <c r="M187" s="76">
        <f t="shared" si="18"/>
        <v>187.02</v>
      </c>
      <c r="N187" s="77">
        <v>56.6</v>
      </c>
      <c r="O187" s="79" t="s">
        <v>66</v>
      </c>
      <c r="P187" s="76">
        <f t="shared" si="23"/>
        <v>56.6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6.2939999999999996E-2</v>
      </c>
      <c r="F188" s="92">
        <v>2.8010000000000001E-5</v>
      </c>
      <c r="G188" s="88">
        <f t="shared" si="15"/>
        <v>6.2968009999999991E-2</v>
      </c>
      <c r="H188" s="77">
        <v>5.0599999999999996</v>
      </c>
      <c r="I188" s="79" t="s">
        <v>12</v>
      </c>
      <c r="J188" s="76">
        <f t="shared" si="24"/>
        <v>5060</v>
      </c>
      <c r="K188" s="77">
        <v>210.92</v>
      </c>
      <c r="L188" s="79" t="s">
        <v>66</v>
      </c>
      <c r="M188" s="76">
        <f t="shared" si="18"/>
        <v>210.92</v>
      </c>
      <c r="N188" s="77">
        <v>65.17</v>
      </c>
      <c r="O188" s="79" t="s">
        <v>66</v>
      </c>
      <c r="P188" s="76">
        <f t="shared" si="23"/>
        <v>65.17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5.9279999999999999E-2</v>
      </c>
      <c r="F189" s="92">
        <v>2.6169999999999998E-5</v>
      </c>
      <c r="G189" s="88">
        <f t="shared" si="15"/>
        <v>5.9306169999999998E-2</v>
      </c>
      <c r="H189" s="77">
        <v>5.79</v>
      </c>
      <c r="I189" s="79" t="s">
        <v>12</v>
      </c>
      <c r="J189" s="76">
        <f t="shared" si="24"/>
        <v>5790</v>
      </c>
      <c r="K189" s="77">
        <v>235.11</v>
      </c>
      <c r="L189" s="79" t="s">
        <v>66</v>
      </c>
      <c r="M189" s="76">
        <f t="shared" si="18"/>
        <v>235.11</v>
      </c>
      <c r="N189" s="77">
        <v>74.260000000000005</v>
      </c>
      <c r="O189" s="79" t="s">
        <v>66</v>
      </c>
      <c r="P189" s="76">
        <f t="shared" si="23"/>
        <v>74.260000000000005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5.6070000000000002E-2</v>
      </c>
      <c r="F190" s="92">
        <v>2.457E-5</v>
      </c>
      <c r="G190" s="88">
        <f t="shared" si="15"/>
        <v>5.6094570000000003E-2</v>
      </c>
      <c r="H190" s="77">
        <v>6.56</v>
      </c>
      <c r="I190" s="79" t="s">
        <v>12</v>
      </c>
      <c r="J190" s="76">
        <f t="shared" si="24"/>
        <v>6560</v>
      </c>
      <c r="K190" s="77">
        <v>259.62</v>
      </c>
      <c r="L190" s="79" t="s">
        <v>66</v>
      </c>
      <c r="M190" s="76">
        <f t="shared" si="18"/>
        <v>259.62</v>
      </c>
      <c r="N190" s="77">
        <v>83.86</v>
      </c>
      <c r="O190" s="79" t="s">
        <v>66</v>
      </c>
      <c r="P190" s="76">
        <f t="shared" si="23"/>
        <v>83.86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5.323E-2</v>
      </c>
      <c r="F191" s="92">
        <v>2.3159999999999998E-5</v>
      </c>
      <c r="G191" s="88">
        <f t="shared" si="15"/>
        <v>5.3253160000000001E-2</v>
      </c>
      <c r="H191" s="77">
        <v>7.37</v>
      </c>
      <c r="I191" s="79" t="s">
        <v>12</v>
      </c>
      <c r="J191" s="76">
        <f t="shared" si="24"/>
        <v>7370</v>
      </c>
      <c r="K191" s="77">
        <v>284.48</v>
      </c>
      <c r="L191" s="79" t="s">
        <v>66</v>
      </c>
      <c r="M191" s="76">
        <f t="shared" si="18"/>
        <v>284.48</v>
      </c>
      <c r="N191" s="77">
        <v>93.96</v>
      </c>
      <c r="O191" s="79" t="s">
        <v>66</v>
      </c>
      <c r="P191" s="76">
        <f t="shared" si="23"/>
        <v>93.96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5.0700000000000002E-2</v>
      </c>
      <c r="F192" s="92">
        <v>2.1909999999999999E-5</v>
      </c>
      <c r="G192" s="88">
        <f t="shared" si="15"/>
        <v>5.0721910000000002E-2</v>
      </c>
      <c r="H192" s="77">
        <v>8.2200000000000006</v>
      </c>
      <c r="I192" s="79" t="s">
        <v>12</v>
      </c>
      <c r="J192" s="80">
        <f t="shared" ref="J192:J223" si="25">H192*1000</f>
        <v>8220</v>
      </c>
      <c r="K192" s="77">
        <v>309.68</v>
      </c>
      <c r="L192" s="79" t="s">
        <v>66</v>
      </c>
      <c r="M192" s="76">
        <f t="shared" si="18"/>
        <v>309.68</v>
      </c>
      <c r="N192" s="77">
        <v>104.54</v>
      </c>
      <c r="O192" s="79" t="s">
        <v>66</v>
      </c>
      <c r="P192" s="76">
        <f t="shared" si="23"/>
        <v>104.54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4.8430000000000001E-2</v>
      </c>
      <c r="F193" s="92">
        <v>2.0800000000000001E-5</v>
      </c>
      <c r="G193" s="88">
        <f t="shared" si="15"/>
        <v>4.8450800000000002E-2</v>
      </c>
      <c r="H193" s="77">
        <v>9.1199999999999992</v>
      </c>
      <c r="I193" s="79" t="s">
        <v>12</v>
      </c>
      <c r="J193" s="80">
        <f t="shared" si="25"/>
        <v>9120</v>
      </c>
      <c r="K193" s="77">
        <v>335.24</v>
      </c>
      <c r="L193" s="79" t="s">
        <v>66</v>
      </c>
      <c r="M193" s="76">
        <f t="shared" si="18"/>
        <v>335.24</v>
      </c>
      <c r="N193" s="77">
        <v>115.61</v>
      </c>
      <c r="O193" s="79" t="s">
        <v>66</v>
      </c>
      <c r="P193" s="76">
        <f t="shared" si="23"/>
        <v>115.61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4.453E-2</v>
      </c>
      <c r="F194" s="92">
        <v>1.8879999999999999E-5</v>
      </c>
      <c r="G194" s="88">
        <f t="shared" si="15"/>
        <v>4.4548879999999999E-2</v>
      </c>
      <c r="H194" s="77">
        <v>11.03</v>
      </c>
      <c r="I194" s="79" t="s">
        <v>12</v>
      </c>
      <c r="J194" s="80">
        <f t="shared" si="25"/>
        <v>11030</v>
      </c>
      <c r="K194" s="77">
        <v>431.9</v>
      </c>
      <c r="L194" s="79" t="s">
        <v>66</v>
      </c>
      <c r="M194" s="76">
        <f t="shared" si="18"/>
        <v>431.9</v>
      </c>
      <c r="N194" s="77">
        <v>139.16</v>
      </c>
      <c r="O194" s="79" t="s">
        <v>66</v>
      </c>
      <c r="P194" s="76">
        <f t="shared" si="23"/>
        <v>139.16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4.0559999999999999E-2</v>
      </c>
      <c r="F195" s="92">
        <v>1.6949999999999999E-5</v>
      </c>
      <c r="G195" s="88">
        <f t="shared" si="15"/>
        <v>4.0576950000000001E-2</v>
      </c>
      <c r="H195" s="77">
        <v>13.64</v>
      </c>
      <c r="I195" s="79" t="s">
        <v>12</v>
      </c>
      <c r="J195" s="80">
        <f t="shared" si="25"/>
        <v>13640</v>
      </c>
      <c r="K195" s="77">
        <v>569.79</v>
      </c>
      <c r="L195" s="79" t="s">
        <v>66</v>
      </c>
      <c r="M195" s="76">
        <f t="shared" si="18"/>
        <v>569.79</v>
      </c>
      <c r="N195" s="77">
        <v>171.16</v>
      </c>
      <c r="O195" s="79" t="s">
        <v>66</v>
      </c>
      <c r="P195" s="76">
        <f t="shared" si="23"/>
        <v>171.16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3.7330000000000002E-2</v>
      </c>
      <c r="F196" s="92">
        <v>1.539E-5</v>
      </c>
      <c r="G196" s="88">
        <f t="shared" si="15"/>
        <v>3.7345389999999999E-2</v>
      </c>
      <c r="H196" s="77">
        <v>16.489999999999998</v>
      </c>
      <c r="I196" s="79" t="s">
        <v>12</v>
      </c>
      <c r="J196" s="80">
        <f t="shared" si="25"/>
        <v>16490</v>
      </c>
      <c r="K196" s="77">
        <v>699.7</v>
      </c>
      <c r="L196" s="79" t="s">
        <v>66</v>
      </c>
      <c r="M196" s="76">
        <f t="shared" si="18"/>
        <v>699.7</v>
      </c>
      <c r="N196" s="77">
        <v>205.88</v>
      </c>
      <c r="O196" s="79" t="s">
        <v>66</v>
      </c>
      <c r="P196" s="76">
        <f t="shared" si="23"/>
        <v>205.88</v>
      </c>
    </row>
    <row r="197" spans="2:16">
      <c r="B197" s="89">
        <v>275</v>
      </c>
      <c r="C197" s="90" t="s">
        <v>65</v>
      </c>
      <c r="D197" s="74">
        <f t="shared" ref="D197:D210" si="26">B197/$C$5</f>
        <v>68.75</v>
      </c>
      <c r="E197" s="91">
        <v>3.465E-2</v>
      </c>
      <c r="F197" s="92">
        <v>1.4100000000000001E-5</v>
      </c>
      <c r="G197" s="88">
        <f t="shared" si="15"/>
        <v>3.4664100000000003E-2</v>
      </c>
      <c r="H197" s="77">
        <v>19.579999999999998</v>
      </c>
      <c r="I197" s="79" t="s">
        <v>12</v>
      </c>
      <c r="J197" s="80">
        <f t="shared" si="25"/>
        <v>19580</v>
      </c>
      <c r="K197" s="77">
        <v>826.31</v>
      </c>
      <c r="L197" s="79" t="s">
        <v>66</v>
      </c>
      <c r="M197" s="76">
        <f t="shared" si="18"/>
        <v>826.31</v>
      </c>
      <c r="N197" s="77">
        <v>243.23</v>
      </c>
      <c r="O197" s="79" t="s">
        <v>66</v>
      </c>
      <c r="P197" s="76">
        <f t="shared" si="23"/>
        <v>243.23</v>
      </c>
    </row>
    <row r="198" spans="2:16">
      <c r="B198" s="89">
        <v>300</v>
      </c>
      <c r="C198" s="90" t="s">
        <v>65</v>
      </c>
      <c r="D198" s="74">
        <f t="shared" si="26"/>
        <v>75</v>
      </c>
      <c r="E198" s="91">
        <v>3.2399999999999998E-2</v>
      </c>
      <c r="F198" s="92">
        <v>1.3010000000000001E-5</v>
      </c>
      <c r="G198" s="88">
        <f t="shared" si="15"/>
        <v>3.2413009999999999E-2</v>
      </c>
      <c r="H198" s="77">
        <v>22.89</v>
      </c>
      <c r="I198" s="79" t="s">
        <v>12</v>
      </c>
      <c r="J198" s="80">
        <f t="shared" si="25"/>
        <v>22890</v>
      </c>
      <c r="K198" s="77">
        <v>951.66</v>
      </c>
      <c r="L198" s="79" t="s">
        <v>66</v>
      </c>
      <c r="M198" s="76">
        <f t="shared" si="18"/>
        <v>951.66</v>
      </c>
      <c r="N198" s="77">
        <v>283.11</v>
      </c>
      <c r="O198" s="79" t="s">
        <v>66</v>
      </c>
      <c r="P198" s="76">
        <f t="shared" si="23"/>
        <v>283.11</v>
      </c>
    </row>
    <row r="199" spans="2:16">
      <c r="B199" s="89">
        <v>325</v>
      </c>
      <c r="C199" s="90" t="s">
        <v>65</v>
      </c>
      <c r="D199" s="74">
        <f t="shared" si="26"/>
        <v>81.25</v>
      </c>
      <c r="E199" s="91">
        <v>3.0470000000000001E-2</v>
      </c>
      <c r="F199" s="92">
        <v>1.2089999999999999E-5</v>
      </c>
      <c r="G199" s="88">
        <f t="shared" si="15"/>
        <v>3.048209E-2</v>
      </c>
      <c r="H199" s="77">
        <v>26.42</v>
      </c>
      <c r="I199" s="79" t="s">
        <v>12</v>
      </c>
      <c r="J199" s="80">
        <f t="shared" si="25"/>
        <v>26420</v>
      </c>
      <c r="K199" s="77">
        <v>1.08</v>
      </c>
      <c r="L199" s="78" t="s">
        <v>12</v>
      </c>
      <c r="M199" s="76">
        <f t="shared" ref="M199:M208" si="27">K199*1000</f>
        <v>1080</v>
      </c>
      <c r="N199" s="77">
        <v>325.41000000000003</v>
      </c>
      <c r="O199" s="79" t="s">
        <v>66</v>
      </c>
      <c r="P199" s="76">
        <f t="shared" si="23"/>
        <v>325.41000000000003</v>
      </c>
    </row>
    <row r="200" spans="2:16">
      <c r="B200" s="89">
        <v>350</v>
      </c>
      <c r="C200" s="90" t="s">
        <v>65</v>
      </c>
      <c r="D200" s="74">
        <f t="shared" si="26"/>
        <v>87.5</v>
      </c>
      <c r="E200" s="91">
        <v>2.879E-2</v>
      </c>
      <c r="F200" s="92">
        <v>1.129E-5</v>
      </c>
      <c r="G200" s="88">
        <f t="shared" si="15"/>
        <v>2.880129E-2</v>
      </c>
      <c r="H200" s="77">
        <v>30.16</v>
      </c>
      <c r="I200" s="79" t="s">
        <v>12</v>
      </c>
      <c r="J200" s="80">
        <f t="shared" si="25"/>
        <v>30160</v>
      </c>
      <c r="K200" s="77">
        <v>1.2</v>
      </c>
      <c r="L200" s="79" t="s">
        <v>12</v>
      </c>
      <c r="M200" s="76">
        <f t="shared" si="27"/>
        <v>1200</v>
      </c>
      <c r="N200" s="77">
        <v>370.06</v>
      </c>
      <c r="O200" s="79" t="s">
        <v>66</v>
      </c>
      <c r="P200" s="76">
        <f t="shared" si="23"/>
        <v>370.06</v>
      </c>
    </row>
    <row r="201" spans="2:16">
      <c r="B201" s="89">
        <v>375</v>
      </c>
      <c r="C201" s="90" t="s">
        <v>65</v>
      </c>
      <c r="D201" s="74">
        <f t="shared" si="26"/>
        <v>93.75</v>
      </c>
      <c r="E201" s="91">
        <v>2.733E-2</v>
      </c>
      <c r="F201" s="92">
        <v>1.06E-5</v>
      </c>
      <c r="G201" s="88">
        <f t="shared" si="15"/>
        <v>2.73406E-2</v>
      </c>
      <c r="H201" s="77">
        <v>34.119999999999997</v>
      </c>
      <c r="I201" s="79" t="s">
        <v>12</v>
      </c>
      <c r="J201" s="80">
        <f t="shared" si="25"/>
        <v>34120</v>
      </c>
      <c r="K201" s="77">
        <v>1.33</v>
      </c>
      <c r="L201" s="79" t="s">
        <v>12</v>
      </c>
      <c r="M201" s="76">
        <f t="shared" si="27"/>
        <v>1330</v>
      </c>
      <c r="N201" s="77">
        <v>416.98</v>
      </c>
      <c r="O201" s="79" t="s">
        <v>66</v>
      </c>
      <c r="P201" s="76">
        <f t="shared" si="23"/>
        <v>416.98</v>
      </c>
    </row>
    <row r="202" spans="2:16">
      <c r="B202" s="89">
        <v>400</v>
      </c>
      <c r="C202" s="90" t="s">
        <v>65</v>
      </c>
      <c r="D202" s="74">
        <f t="shared" si="26"/>
        <v>100</v>
      </c>
      <c r="E202" s="91">
        <v>2.6040000000000001E-2</v>
      </c>
      <c r="F202" s="92">
        <v>9.9850000000000001E-6</v>
      </c>
      <c r="G202" s="88">
        <f t="shared" si="15"/>
        <v>2.6049985000000001E-2</v>
      </c>
      <c r="H202" s="77">
        <v>38.270000000000003</v>
      </c>
      <c r="I202" s="79" t="s">
        <v>12</v>
      </c>
      <c r="J202" s="80">
        <f t="shared" si="25"/>
        <v>38270</v>
      </c>
      <c r="K202" s="77">
        <v>1.46</v>
      </c>
      <c r="L202" s="79" t="s">
        <v>12</v>
      </c>
      <c r="M202" s="76">
        <f t="shared" si="27"/>
        <v>1460</v>
      </c>
      <c r="N202" s="77">
        <v>466.07</v>
      </c>
      <c r="O202" s="79" t="s">
        <v>66</v>
      </c>
      <c r="P202" s="76">
        <f t="shared" si="23"/>
        <v>466.07</v>
      </c>
    </row>
    <row r="203" spans="2:16">
      <c r="B203" s="89">
        <v>450</v>
      </c>
      <c r="C203" s="90" t="s">
        <v>65</v>
      </c>
      <c r="D203" s="74">
        <f t="shared" si="26"/>
        <v>112.5</v>
      </c>
      <c r="E203" s="91">
        <v>2.3869999999999999E-2</v>
      </c>
      <c r="F203" s="92">
        <v>8.9570000000000008E-6</v>
      </c>
      <c r="G203" s="88">
        <f t="shared" si="15"/>
        <v>2.3878956999999999E-2</v>
      </c>
      <c r="H203" s="77">
        <v>47.17</v>
      </c>
      <c r="I203" s="79" t="s">
        <v>12</v>
      </c>
      <c r="J203" s="80">
        <f t="shared" si="25"/>
        <v>47170</v>
      </c>
      <c r="K203" s="77">
        <v>1.93</v>
      </c>
      <c r="L203" s="79" t="s">
        <v>12</v>
      </c>
      <c r="M203" s="76">
        <f t="shared" si="27"/>
        <v>1930</v>
      </c>
      <c r="N203" s="77">
        <v>570.57000000000005</v>
      </c>
      <c r="O203" s="79" t="s">
        <v>66</v>
      </c>
      <c r="P203" s="76">
        <f t="shared" si="23"/>
        <v>570.57000000000005</v>
      </c>
    </row>
    <row r="204" spans="2:16">
      <c r="B204" s="89">
        <v>500</v>
      </c>
      <c r="C204" s="90" t="s">
        <v>65</v>
      </c>
      <c r="D204" s="74">
        <f t="shared" si="26"/>
        <v>125</v>
      </c>
      <c r="E204" s="91">
        <v>2.2120000000000001E-2</v>
      </c>
      <c r="F204" s="92">
        <v>8.1280000000000008E-6</v>
      </c>
      <c r="G204" s="88">
        <f t="shared" si="15"/>
        <v>2.2128128E-2</v>
      </c>
      <c r="H204" s="77">
        <v>56.83</v>
      </c>
      <c r="I204" s="79" t="s">
        <v>12</v>
      </c>
      <c r="J204" s="80">
        <f t="shared" si="25"/>
        <v>56830</v>
      </c>
      <c r="K204" s="77">
        <v>2.37</v>
      </c>
      <c r="L204" s="79" t="s">
        <v>12</v>
      </c>
      <c r="M204" s="76">
        <f t="shared" si="27"/>
        <v>2370</v>
      </c>
      <c r="N204" s="77">
        <v>682.98</v>
      </c>
      <c r="O204" s="79" t="s">
        <v>66</v>
      </c>
      <c r="P204" s="76">
        <f t="shared" si="23"/>
        <v>682.98</v>
      </c>
    </row>
    <row r="205" spans="2:16">
      <c r="B205" s="89">
        <v>550</v>
      </c>
      <c r="C205" s="90" t="s">
        <v>65</v>
      </c>
      <c r="D205" s="74">
        <f t="shared" si="26"/>
        <v>137.5</v>
      </c>
      <c r="E205" s="91">
        <v>2.0660000000000001E-2</v>
      </c>
      <c r="F205" s="92">
        <v>7.4429999999999997E-6</v>
      </c>
      <c r="G205" s="88">
        <f t="shared" si="15"/>
        <v>2.0667443000000001E-2</v>
      </c>
      <c r="H205" s="77">
        <v>67.209999999999994</v>
      </c>
      <c r="I205" s="79" t="s">
        <v>12</v>
      </c>
      <c r="J205" s="80">
        <f t="shared" si="25"/>
        <v>67210</v>
      </c>
      <c r="K205" s="77">
        <v>2.79</v>
      </c>
      <c r="L205" s="79" t="s">
        <v>12</v>
      </c>
      <c r="M205" s="76">
        <f t="shared" si="27"/>
        <v>2790</v>
      </c>
      <c r="N205" s="77">
        <v>802.8</v>
      </c>
      <c r="O205" s="79" t="s">
        <v>66</v>
      </c>
      <c r="P205" s="76">
        <f t="shared" si="23"/>
        <v>802.8</v>
      </c>
    </row>
    <row r="206" spans="2:16">
      <c r="B206" s="89">
        <v>600</v>
      </c>
      <c r="C206" s="90" t="s">
        <v>65</v>
      </c>
      <c r="D206" s="74">
        <f t="shared" si="26"/>
        <v>150</v>
      </c>
      <c r="E206" s="91">
        <v>1.9439999999999999E-2</v>
      </c>
      <c r="F206" s="92">
        <v>6.8689999999999998E-6</v>
      </c>
      <c r="G206" s="88">
        <f t="shared" si="15"/>
        <v>1.9446868999999999E-2</v>
      </c>
      <c r="H206" s="77">
        <v>78.28</v>
      </c>
      <c r="I206" s="79" t="s">
        <v>12</v>
      </c>
      <c r="J206" s="80">
        <f t="shared" si="25"/>
        <v>78280</v>
      </c>
      <c r="K206" s="77">
        <v>3.21</v>
      </c>
      <c r="L206" s="79" t="s">
        <v>12</v>
      </c>
      <c r="M206" s="76">
        <f t="shared" si="27"/>
        <v>3210</v>
      </c>
      <c r="N206" s="77">
        <v>929.57</v>
      </c>
      <c r="O206" s="79" t="s">
        <v>66</v>
      </c>
      <c r="P206" s="76">
        <f t="shared" si="23"/>
        <v>929.57</v>
      </c>
    </row>
    <row r="207" spans="2:16">
      <c r="B207" s="89">
        <v>650</v>
      </c>
      <c r="C207" s="90" t="s">
        <v>65</v>
      </c>
      <c r="D207" s="74">
        <f t="shared" si="26"/>
        <v>162.5</v>
      </c>
      <c r="E207" s="91">
        <v>1.84E-2</v>
      </c>
      <c r="F207" s="92">
        <v>6.3790000000000003E-6</v>
      </c>
      <c r="G207" s="88">
        <f t="shared" si="15"/>
        <v>1.8406379E-2</v>
      </c>
      <c r="H207" s="77">
        <v>90.01</v>
      </c>
      <c r="I207" s="79" t="s">
        <v>12</v>
      </c>
      <c r="J207" s="80">
        <f t="shared" si="25"/>
        <v>90010</v>
      </c>
      <c r="K207" s="77">
        <v>3.62</v>
      </c>
      <c r="L207" s="79" t="s">
        <v>12</v>
      </c>
      <c r="M207" s="76">
        <f t="shared" si="27"/>
        <v>3620</v>
      </c>
      <c r="N207" s="77">
        <v>1.06</v>
      </c>
      <c r="O207" s="78" t="s">
        <v>12</v>
      </c>
      <c r="P207" s="80">
        <f t="shared" ref="P207:P219" si="28">N207*1000</f>
        <v>1060</v>
      </c>
    </row>
    <row r="208" spans="2:16">
      <c r="B208" s="89">
        <v>700</v>
      </c>
      <c r="C208" s="90" t="s">
        <v>65</v>
      </c>
      <c r="D208" s="74">
        <f t="shared" si="26"/>
        <v>175</v>
      </c>
      <c r="E208" s="91">
        <v>1.7500000000000002E-2</v>
      </c>
      <c r="F208" s="92">
        <v>5.9560000000000002E-6</v>
      </c>
      <c r="G208" s="88">
        <f t="shared" si="15"/>
        <v>1.7505956000000003E-2</v>
      </c>
      <c r="H208" s="77">
        <v>102.37</v>
      </c>
      <c r="I208" s="79" t="s">
        <v>12</v>
      </c>
      <c r="J208" s="187">
        <f t="shared" si="25"/>
        <v>102370</v>
      </c>
      <c r="K208" s="77">
        <v>4.0199999999999996</v>
      </c>
      <c r="L208" s="79" t="s">
        <v>12</v>
      </c>
      <c r="M208" s="76">
        <f t="shared" si="27"/>
        <v>4019.9999999999995</v>
      </c>
      <c r="N208" s="77">
        <v>1.2</v>
      </c>
      <c r="O208" s="79" t="s">
        <v>12</v>
      </c>
      <c r="P208" s="80">
        <f t="shared" si="28"/>
        <v>1200</v>
      </c>
    </row>
    <row r="209" spans="2:16">
      <c r="B209" s="89">
        <v>800</v>
      </c>
      <c r="C209" s="90" t="s">
        <v>65</v>
      </c>
      <c r="D209" s="74">
        <f t="shared" si="26"/>
        <v>200</v>
      </c>
      <c r="E209" s="91">
        <v>1.6029999999999999E-2</v>
      </c>
      <c r="F209" s="92">
        <v>5.2639999999999999E-6</v>
      </c>
      <c r="G209" s="88">
        <f t="shared" si="15"/>
        <v>1.6035264E-2</v>
      </c>
      <c r="H209" s="77">
        <v>128.87</v>
      </c>
      <c r="I209" s="79" t="s">
        <v>12</v>
      </c>
      <c r="J209" s="187">
        <f t="shared" si="25"/>
        <v>128870</v>
      </c>
      <c r="K209" s="77">
        <v>5.51</v>
      </c>
      <c r="L209" s="79" t="s">
        <v>12</v>
      </c>
      <c r="M209" s="76">
        <f t="shared" ref="M209:M216" si="29">K209*1000</f>
        <v>5510</v>
      </c>
      <c r="N209" s="77">
        <v>1.5</v>
      </c>
      <c r="O209" s="79" t="s">
        <v>12</v>
      </c>
      <c r="P209" s="80">
        <f t="shared" si="28"/>
        <v>1500</v>
      </c>
    </row>
    <row r="210" spans="2:16">
      <c r="B210" s="89">
        <v>900</v>
      </c>
      <c r="C210" s="90" t="s">
        <v>65</v>
      </c>
      <c r="D210" s="74">
        <f t="shared" si="26"/>
        <v>225</v>
      </c>
      <c r="E210" s="91">
        <v>1.487E-2</v>
      </c>
      <c r="F210" s="92">
        <v>4.7199999999999997E-6</v>
      </c>
      <c r="G210" s="88">
        <f t="shared" si="15"/>
        <v>1.4874719999999999E-2</v>
      </c>
      <c r="H210" s="77">
        <v>157.62</v>
      </c>
      <c r="I210" s="79" t="s">
        <v>12</v>
      </c>
      <c r="J210" s="187">
        <f t="shared" si="25"/>
        <v>157620</v>
      </c>
      <c r="K210" s="77">
        <v>6.86</v>
      </c>
      <c r="L210" s="79" t="s">
        <v>12</v>
      </c>
      <c r="M210" s="76">
        <f t="shared" si="29"/>
        <v>6860</v>
      </c>
      <c r="N210" s="77">
        <v>1.81</v>
      </c>
      <c r="O210" s="79" t="s">
        <v>12</v>
      </c>
      <c r="P210" s="80">
        <f t="shared" si="28"/>
        <v>1810</v>
      </c>
    </row>
    <row r="211" spans="2:16">
      <c r="B211" s="89">
        <v>1</v>
      </c>
      <c r="C211" s="93" t="s">
        <v>67</v>
      </c>
      <c r="D211" s="74">
        <f t="shared" ref="D211:D228" si="30">B211*1000/$C$5</f>
        <v>250</v>
      </c>
      <c r="E211" s="91">
        <v>1.3939999999999999E-2</v>
      </c>
      <c r="F211" s="92">
        <v>4.2810000000000002E-6</v>
      </c>
      <c r="G211" s="88">
        <f t="shared" si="15"/>
        <v>1.3944280999999999E-2</v>
      </c>
      <c r="H211" s="77">
        <v>188.43</v>
      </c>
      <c r="I211" s="79" t="s">
        <v>12</v>
      </c>
      <c r="J211" s="187">
        <f t="shared" si="25"/>
        <v>188430</v>
      </c>
      <c r="K211" s="77">
        <v>8.14</v>
      </c>
      <c r="L211" s="79" t="s">
        <v>12</v>
      </c>
      <c r="M211" s="76">
        <f t="shared" si="29"/>
        <v>8140.0000000000009</v>
      </c>
      <c r="N211" s="77">
        <v>2.15</v>
      </c>
      <c r="O211" s="79" t="s">
        <v>12</v>
      </c>
      <c r="P211" s="80">
        <f t="shared" si="28"/>
        <v>2150</v>
      </c>
    </row>
    <row r="212" spans="2:16">
      <c r="B212" s="89">
        <v>1.1000000000000001</v>
      </c>
      <c r="C212" s="90" t="s">
        <v>67</v>
      </c>
      <c r="D212" s="74">
        <f t="shared" si="30"/>
        <v>275</v>
      </c>
      <c r="E212" s="91">
        <v>1.3180000000000001E-2</v>
      </c>
      <c r="F212" s="92">
        <v>3.9190000000000001E-6</v>
      </c>
      <c r="G212" s="88">
        <f t="shared" si="15"/>
        <v>1.3183919000000001E-2</v>
      </c>
      <c r="H212" s="77">
        <v>221.17</v>
      </c>
      <c r="I212" s="79" t="s">
        <v>12</v>
      </c>
      <c r="J212" s="187">
        <f t="shared" si="25"/>
        <v>221170</v>
      </c>
      <c r="K212" s="77">
        <v>9.3699999999999992</v>
      </c>
      <c r="L212" s="79" t="s">
        <v>12</v>
      </c>
      <c r="M212" s="80">
        <f t="shared" si="29"/>
        <v>9370</v>
      </c>
      <c r="N212" s="77">
        <v>2.5</v>
      </c>
      <c r="O212" s="79" t="s">
        <v>12</v>
      </c>
      <c r="P212" s="80">
        <f t="shared" si="28"/>
        <v>2500</v>
      </c>
    </row>
    <row r="213" spans="2:16">
      <c r="B213" s="89">
        <v>1.2</v>
      </c>
      <c r="C213" s="90" t="s">
        <v>67</v>
      </c>
      <c r="D213" s="74">
        <f t="shared" si="30"/>
        <v>300</v>
      </c>
      <c r="E213" s="91">
        <v>1.2540000000000001E-2</v>
      </c>
      <c r="F213" s="92">
        <v>3.6150000000000001E-6</v>
      </c>
      <c r="G213" s="88">
        <f t="shared" ref="G213:G228" si="31">E213+F213</f>
        <v>1.2543615000000001E-2</v>
      </c>
      <c r="H213" s="77">
        <v>255.69</v>
      </c>
      <c r="I213" s="79" t="s">
        <v>12</v>
      </c>
      <c r="J213" s="187">
        <f t="shared" si="25"/>
        <v>255690</v>
      </c>
      <c r="K213" s="77">
        <v>10.58</v>
      </c>
      <c r="L213" s="79" t="s">
        <v>12</v>
      </c>
      <c r="M213" s="80">
        <f t="shared" si="29"/>
        <v>10580</v>
      </c>
      <c r="N213" s="77">
        <v>2.86</v>
      </c>
      <c r="O213" s="79" t="s">
        <v>12</v>
      </c>
      <c r="P213" s="80">
        <f t="shared" si="28"/>
        <v>2860</v>
      </c>
    </row>
    <row r="214" spans="2:16">
      <c r="B214" s="89">
        <v>1.3</v>
      </c>
      <c r="C214" s="90" t="s">
        <v>67</v>
      </c>
      <c r="D214" s="74">
        <f t="shared" si="30"/>
        <v>325</v>
      </c>
      <c r="E214" s="91">
        <v>1.2E-2</v>
      </c>
      <c r="F214" s="92">
        <v>3.3569999999999998E-6</v>
      </c>
      <c r="G214" s="88">
        <f t="shared" si="31"/>
        <v>1.2003357000000001E-2</v>
      </c>
      <c r="H214" s="77">
        <v>291.86</v>
      </c>
      <c r="I214" s="79" t="s">
        <v>12</v>
      </c>
      <c r="J214" s="187">
        <f t="shared" si="25"/>
        <v>291860</v>
      </c>
      <c r="K214" s="77">
        <v>11.77</v>
      </c>
      <c r="L214" s="79" t="s">
        <v>12</v>
      </c>
      <c r="M214" s="80">
        <f t="shared" si="29"/>
        <v>11770</v>
      </c>
      <c r="N214" s="77">
        <v>3.24</v>
      </c>
      <c r="O214" s="79" t="s">
        <v>12</v>
      </c>
      <c r="P214" s="80">
        <f t="shared" si="28"/>
        <v>3240</v>
      </c>
    </row>
    <row r="215" spans="2:16">
      <c r="B215" s="89">
        <v>1.4</v>
      </c>
      <c r="C215" s="90" t="s">
        <v>67</v>
      </c>
      <c r="D215" s="74">
        <f t="shared" si="30"/>
        <v>350</v>
      </c>
      <c r="E215" s="91">
        <v>1.154E-2</v>
      </c>
      <c r="F215" s="92">
        <v>3.134E-6</v>
      </c>
      <c r="G215" s="88">
        <f t="shared" si="31"/>
        <v>1.1543134E-2</v>
      </c>
      <c r="H215" s="77">
        <v>329.57</v>
      </c>
      <c r="I215" s="79" t="s">
        <v>12</v>
      </c>
      <c r="J215" s="187">
        <f t="shared" si="25"/>
        <v>329570</v>
      </c>
      <c r="K215" s="77">
        <v>12.94</v>
      </c>
      <c r="L215" s="79" t="s">
        <v>12</v>
      </c>
      <c r="M215" s="80">
        <f t="shared" si="29"/>
        <v>12940</v>
      </c>
      <c r="N215" s="77">
        <v>3.63</v>
      </c>
      <c r="O215" s="79" t="s">
        <v>12</v>
      </c>
      <c r="P215" s="80">
        <f t="shared" si="28"/>
        <v>3630</v>
      </c>
    </row>
    <row r="216" spans="2:16">
      <c r="B216" s="89">
        <v>1.5</v>
      </c>
      <c r="C216" s="90" t="s">
        <v>67</v>
      </c>
      <c r="D216" s="74">
        <f t="shared" si="30"/>
        <v>375</v>
      </c>
      <c r="E216" s="91">
        <v>1.1140000000000001E-2</v>
      </c>
      <c r="F216" s="92">
        <v>2.9390000000000002E-6</v>
      </c>
      <c r="G216" s="88">
        <f t="shared" si="31"/>
        <v>1.1142939000000001E-2</v>
      </c>
      <c r="H216" s="77">
        <v>368.73</v>
      </c>
      <c r="I216" s="79" t="s">
        <v>12</v>
      </c>
      <c r="J216" s="187">
        <f t="shared" si="25"/>
        <v>368730</v>
      </c>
      <c r="K216" s="77">
        <v>14.09</v>
      </c>
      <c r="L216" s="79" t="s">
        <v>12</v>
      </c>
      <c r="M216" s="80">
        <f t="shared" si="29"/>
        <v>14090</v>
      </c>
      <c r="N216" s="77">
        <v>4.03</v>
      </c>
      <c r="O216" s="79" t="s">
        <v>12</v>
      </c>
      <c r="P216" s="80">
        <f t="shared" si="28"/>
        <v>4030.0000000000005</v>
      </c>
    </row>
    <row r="217" spans="2:16">
      <c r="B217" s="89">
        <v>1.6</v>
      </c>
      <c r="C217" s="90" t="s">
        <v>67</v>
      </c>
      <c r="D217" s="74">
        <f t="shared" si="30"/>
        <v>400</v>
      </c>
      <c r="E217" s="91">
        <v>1.078E-2</v>
      </c>
      <c r="F217" s="92">
        <v>2.768E-6</v>
      </c>
      <c r="G217" s="88">
        <f t="shared" si="31"/>
        <v>1.0782768E-2</v>
      </c>
      <c r="H217" s="77">
        <v>409.22</v>
      </c>
      <c r="I217" s="79" t="s">
        <v>12</v>
      </c>
      <c r="J217" s="187">
        <f t="shared" si="25"/>
        <v>409220</v>
      </c>
      <c r="K217" s="77">
        <v>15.22</v>
      </c>
      <c r="L217" s="79" t="s">
        <v>12</v>
      </c>
      <c r="M217" s="80">
        <f>K217*1000</f>
        <v>15220</v>
      </c>
      <c r="N217" s="77">
        <v>4.4400000000000004</v>
      </c>
      <c r="O217" s="79" t="s">
        <v>12</v>
      </c>
      <c r="P217" s="80">
        <f t="shared" si="28"/>
        <v>4440</v>
      </c>
    </row>
    <row r="218" spans="2:16">
      <c r="B218" s="89">
        <v>1.7</v>
      </c>
      <c r="C218" s="90" t="s">
        <v>67</v>
      </c>
      <c r="D218" s="74">
        <f t="shared" si="30"/>
        <v>425</v>
      </c>
      <c r="E218" s="91">
        <v>1.048E-2</v>
      </c>
      <c r="F218" s="92">
        <v>2.616E-6</v>
      </c>
      <c r="G218" s="88">
        <f t="shared" si="31"/>
        <v>1.0482616E-2</v>
      </c>
      <c r="H218" s="77">
        <v>450.97</v>
      </c>
      <c r="I218" s="79" t="s">
        <v>12</v>
      </c>
      <c r="J218" s="187">
        <f t="shared" si="25"/>
        <v>450970</v>
      </c>
      <c r="K218" s="77">
        <v>16.34</v>
      </c>
      <c r="L218" s="79" t="s">
        <v>12</v>
      </c>
      <c r="M218" s="80">
        <f t="shared" ref="M218:M228" si="32">K218*1000</f>
        <v>16340</v>
      </c>
      <c r="N218" s="77">
        <v>4.8600000000000003</v>
      </c>
      <c r="O218" s="79" t="s">
        <v>12</v>
      </c>
      <c r="P218" s="80">
        <f t="shared" si="28"/>
        <v>4860</v>
      </c>
    </row>
    <row r="219" spans="2:16">
      <c r="B219" s="89">
        <v>1.8</v>
      </c>
      <c r="C219" s="90" t="s">
        <v>67</v>
      </c>
      <c r="D219" s="74">
        <f t="shared" si="30"/>
        <v>450</v>
      </c>
      <c r="E219" s="91">
        <v>1.0200000000000001E-2</v>
      </c>
      <c r="F219" s="92">
        <v>2.481E-6</v>
      </c>
      <c r="G219" s="88">
        <f t="shared" si="31"/>
        <v>1.0202481000000001E-2</v>
      </c>
      <c r="H219" s="77">
        <v>493.89</v>
      </c>
      <c r="I219" s="79" t="s">
        <v>12</v>
      </c>
      <c r="J219" s="187">
        <f t="shared" si="25"/>
        <v>493890</v>
      </c>
      <c r="K219" s="77">
        <v>17.45</v>
      </c>
      <c r="L219" s="79" t="s">
        <v>12</v>
      </c>
      <c r="M219" s="80">
        <f t="shared" si="32"/>
        <v>17450</v>
      </c>
      <c r="N219" s="77">
        <v>5.28</v>
      </c>
      <c r="O219" s="79" t="s">
        <v>12</v>
      </c>
      <c r="P219" s="80">
        <f t="shared" si="28"/>
        <v>5280</v>
      </c>
    </row>
    <row r="220" spans="2:16">
      <c r="B220" s="89">
        <v>2</v>
      </c>
      <c r="C220" s="90" t="s">
        <v>67</v>
      </c>
      <c r="D220" s="74">
        <f t="shared" si="30"/>
        <v>500</v>
      </c>
      <c r="E220" s="91">
        <v>9.7389999999999994E-3</v>
      </c>
      <c r="F220" s="92">
        <v>2.249E-6</v>
      </c>
      <c r="G220" s="88">
        <f t="shared" si="31"/>
        <v>9.7412489999999987E-3</v>
      </c>
      <c r="H220" s="77">
        <v>582.94000000000005</v>
      </c>
      <c r="I220" s="79" t="s">
        <v>12</v>
      </c>
      <c r="J220" s="187">
        <f t="shared" si="25"/>
        <v>582940</v>
      </c>
      <c r="K220" s="77">
        <v>21.55</v>
      </c>
      <c r="L220" s="79" t="s">
        <v>12</v>
      </c>
      <c r="M220" s="80">
        <f t="shared" si="32"/>
        <v>21550</v>
      </c>
      <c r="N220" s="77">
        <v>6.14</v>
      </c>
      <c r="O220" s="79" t="s">
        <v>12</v>
      </c>
      <c r="P220" s="80">
        <f t="shared" ref="P220:P224" si="33">N220*1000</f>
        <v>6140</v>
      </c>
    </row>
    <row r="221" spans="2:16">
      <c r="B221" s="89">
        <v>2.25</v>
      </c>
      <c r="C221" s="90" t="s">
        <v>67</v>
      </c>
      <c r="D221" s="74">
        <f t="shared" si="30"/>
        <v>562.5</v>
      </c>
      <c r="E221" s="91">
        <v>9.2820000000000003E-3</v>
      </c>
      <c r="F221" s="92">
        <v>2.0159999999999998E-6</v>
      </c>
      <c r="G221" s="88">
        <f t="shared" si="31"/>
        <v>9.2840160000000008E-3</v>
      </c>
      <c r="H221" s="77">
        <v>699.64</v>
      </c>
      <c r="I221" s="79" t="s">
        <v>12</v>
      </c>
      <c r="J221" s="187">
        <f t="shared" si="25"/>
        <v>699640</v>
      </c>
      <c r="K221" s="77">
        <v>27.18</v>
      </c>
      <c r="L221" s="79" t="s">
        <v>12</v>
      </c>
      <c r="M221" s="80">
        <f t="shared" si="32"/>
        <v>27180</v>
      </c>
      <c r="N221" s="77">
        <v>7.25</v>
      </c>
      <c r="O221" s="79" t="s">
        <v>12</v>
      </c>
      <c r="P221" s="80">
        <f t="shared" si="33"/>
        <v>7250</v>
      </c>
    </row>
    <row r="222" spans="2:16">
      <c r="B222" s="89">
        <v>2.5</v>
      </c>
      <c r="C222" s="90" t="s">
        <v>67</v>
      </c>
      <c r="D222" s="74">
        <f t="shared" si="30"/>
        <v>625</v>
      </c>
      <c r="E222" s="91">
        <v>8.9219999999999994E-3</v>
      </c>
      <c r="F222" s="92">
        <v>1.8279999999999999E-6</v>
      </c>
      <c r="G222" s="88">
        <f t="shared" si="31"/>
        <v>8.923828E-3</v>
      </c>
      <c r="H222" s="77">
        <v>821.57</v>
      </c>
      <c r="I222" s="79" t="s">
        <v>12</v>
      </c>
      <c r="J222" s="187">
        <f t="shared" si="25"/>
        <v>821570</v>
      </c>
      <c r="K222" s="77">
        <v>32.22</v>
      </c>
      <c r="L222" s="79" t="s">
        <v>12</v>
      </c>
      <c r="M222" s="80">
        <f t="shared" si="32"/>
        <v>32220</v>
      </c>
      <c r="N222" s="77">
        <v>8.3800000000000008</v>
      </c>
      <c r="O222" s="79" t="s">
        <v>12</v>
      </c>
      <c r="P222" s="80">
        <f t="shared" si="33"/>
        <v>8380</v>
      </c>
    </row>
    <row r="223" spans="2:16">
      <c r="B223" s="89">
        <v>2.75</v>
      </c>
      <c r="C223" s="90" t="s">
        <v>67</v>
      </c>
      <c r="D223" s="74">
        <f t="shared" si="30"/>
        <v>687.5</v>
      </c>
      <c r="E223" s="91">
        <v>8.6320000000000008E-3</v>
      </c>
      <c r="F223" s="92">
        <v>1.672E-6</v>
      </c>
      <c r="G223" s="88">
        <f t="shared" si="31"/>
        <v>8.6336720000000002E-3</v>
      </c>
      <c r="H223" s="77">
        <v>947.99</v>
      </c>
      <c r="I223" s="79" t="s">
        <v>12</v>
      </c>
      <c r="J223" s="187">
        <f t="shared" si="25"/>
        <v>947990</v>
      </c>
      <c r="K223" s="77">
        <v>36.880000000000003</v>
      </c>
      <c r="L223" s="79" t="s">
        <v>12</v>
      </c>
      <c r="M223" s="80">
        <f t="shared" si="32"/>
        <v>36880</v>
      </c>
      <c r="N223" s="77">
        <v>9.52</v>
      </c>
      <c r="O223" s="79" t="s">
        <v>12</v>
      </c>
      <c r="P223" s="80">
        <f t="shared" si="33"/>
        <v>9520</v>
      </c>
    </row>
    <row r="224" spans="2:16">
      <c r="B224" s="89">
        <v>3</v>
      </c>
      <c r="C224" s="90" t="s">
        <v>67</v>
      </c>
      <c r="D224" s="74">
        <f t="shared" si="30"/>
        <v>750</v>
      </c>
      <c r="E224" s="91">
        <v>8.3960000000000007E-3</v>
      </c>
      <c r="F224" s="92">
        <v>1.542E-6</v>
      </c>
      <c r="G224" s="88">
        <f t="shared" si="31"/>
        <v>8.3975420000000009E-3</v>
      </c>
      <c r="H224" s="77">
        <v>1.08</v>
      </c>
      <c r="I224" s="78" t="s">
        <v>90</v>
      </c>
      <c r="J224" s="187">
        <f>H224*1000000</f>
        <v>1080000</v>
      </c>
      <c r="K224" s="77">
        <v>41.27</v>
      </c>
      <c r="L224" s="79" t="s">
        <v>12</v>
      </c>
      <c r="M224" s="80">
        <f t="shared" si="32"/>
        <v>41270</v>
      </c>
      <c r="N224" s="77">
        <v>10.66</v>
      </c>
      <c r="O224" s="79" t="s">
        <v>12</v>
      </c>
      <c r="P224" s="80">
        <f t="shared" si="33"/>
        <v>10660</v>
      </c>
    </row>
    <row r="225" spans="1:16">
      <c r="B225" s="89">
        <v>3.25</v>
      </c>
      <c r="C225" s="90" t="s">
        <v>67</v>
      </c>
      <c r="D225" s="74">
        <f t="shared" si="30"/>
        <v>812.5</v>
      </c>
      <c r="E225" s="91">
        <v>8.201E-3</v>
      </c>
      <c r="F225" s="92">
        <v>1.4309999999999999E-6</v>
      </c>
      <c r="G225" s="88">
        <f t="shared" si="31"/>
        <v>8.2024309999999996E-3</v>
      </c>
      <c r="H225" s="77">
        <v>1.21</v>
      </c>
      <c r="I225" s="79" t="s">
        <v>90</v>
      </c>
      <c r="J225" s="187">
        <f t="shared" ref="J225:J228" si="34">H225*1000000</f>
        <v>1210000</v>
      </c>
      <c r="K225" s="77">
        <v>45.43</v>
      </c>
      <c r="L225" s="79" t="s">
        <v>12</v>
      </c>
      <c r="M225" s="80">
        <f t="shared" si="32"/>
        <v>45430</v>
      </c>
      <c r="N225" s="77">
        <v>11.82</v>
      </c>
      <c r="O225" s="79" t="s">
        <v>12</v>
      </c>
      <c r="P225" s="80">
        <f>N225*1000</f>
        <v>11820</v>
      </c>
    </row>
    <row r="226" spans="1:16">
      <c r="B226" s="89">
        <v>3.5</v>
      </c>
      <c r="C226" s="90" t="s">
        <v>67</v>
      </c>
      <c r="D226" s="74">
        <f t="shared" si="30"/>
        <v>875</v>
      </c>
      <c r="E226" s="91">
        <v>8.0370000000000007E-3</v>
      </c>
      <c r="F226" s="92">
        <v>1.336E-6</v>
      </c>
      <c r="G226" s="88">
        <f t="shared" si="31"/>
        <v>8.0383360000000001E-3</v>
      </c>
      <c r="H226" s="77">
        <v>1.35</v>
      </c>
      <c r="I226" s="79" t="s">
        <v>90</v>
      </c>
      <c r="J226" s="187">
        <f t="shared" si="34"/>
        <v>1350000</v>
      </c>
      <c r="K226" s="77">
        <v>49.4</v>
      </c>
      <c r="L226" s="79" t="s">
        <v>12</v>
      </c>
      <c r="M226" s="80">
        <f t="shared" si="32"/>
        <v>49400</v>
      </c>
      <c r="N226" s="77">
        <v>12.97</v>
      </c>
      <c r="O226" s="79" t="s">
        <v>12</v>
      </c>
      <c r="P226" s="80">
        <f t="shared" ref="P226:P228" si="35">N226*1000</f>
        <v>12970</v>
      </c>
    </row>
    <row r="227" spans="1:16">
      <c r="B227" s="89">
        <v>3.75</v>
      </c>
      <c r="C227" s="90" t="s">
        <v>67</v>
      </c>
      <c r="D227" s="74">
        <f t="shared" si="30"/>
        <v>937.5</v>
      </c>
      <c r="E227" s="91">
        <v>7.8989999999999998E-3</v>
      </c>
      <c r="F227" s="92">
        <v>1.252E-6</v>
      </c>
      <c r="G227" s="88">
        <f t="shared" si="31"/>
        <v>7.900252E-3</v>
      </c>
      <c r="H227" s="77">
        <v>1.49</v>
      </c>
      <c r="I227" s="79" t="s">
        <v>90</v>
      </c>
      <c r="J227" s="187">
        <f t="shared" si="34"/>
        <v>1490000</v>
      </c>
      <c r="K227" s="77">
        <v>53.21</v>
      </c>
      <c r="L227" s="79" t="s">
        <v>12</v>
      </c>
      <c r="M227" s="80">
        <f t="shared" si="32"/>
        <v>53210</v>
      </c>
      <c r="N227" s="77">
        <v>14.12</v>
      </c>
      <c r="O227" s="79" t="s">
        <v>12</v>
      </c>
      <c r="P227" s="80">
        <f t="shared" si="35"/>
        <v>14120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30"/>
        <v>1000</v>
      </c>
      <c r="E228" s="91">
        <v>7.7819999999999999E-3</v>
      </c>
      <c r="F228" s="92">
        <v>1.1790000000000001E-6</v>
      </c>
      <c r="G228" s="88">
        <f t="shared" si="31"/>
        <v>7.7831789999999994E-3</v>
      </c>
      <c r="H228" s="77">
        <v>1.63</v>
      </c>
      <c r="I228" s="79" t="s">
        <v>90</v>
      </c>
      <c r="J228" s="187">
        <f t="shared" si="34"/>
        <v>1630000</v>
      </c>
      <c r="K228" s="77">
        <v>56.89</v>
      </c>
      <c r="L228" s="79" t="s">
        <v>12</v>
      </c>
      <c r="M228" s="80">
        <f t="shared" si="32"/>
        <v>56890</v>
      </c>
      <c r="N228" s="77">
        <v>15.26</v>
      </c>
      <c r="O228" s="79" t="s">
        <v>12</v>
      </c>
      <c r="P228" s="80">
        <f t="shared" si="35"/>
        <v>15260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R12" sqref="R1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srim4He_Diamond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223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35.198999999999998</v>
      </c>
      <c r="L6" s="22" t="s">
        <v>33</v>
      </c>
      <c r="M6" s="9"/>
      <c r="N6" s="9"/>
      <c r="O6" s="15" t="s">
        <v>111</v>
      </c>
      <c r="P6" s="136" t="s">
        <v>225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224</v>
      </c>
      <c r="F7" s="32"/>
      <c r="G7" s="33"/>
      <c r="H7" s="33"/>
      <c r="I7" s="34"/>
      <c r="J7" s="4">
        <v>2</v>
      </c>
      <c r="K7" s="35">
        <v>351.99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3.52</v>
      </c>
      <c r="D8" s="38" t="s">
        <v>9</v>
      </c>
      <c r="F8" s="32"/>
      <c r="G8" s="33"/>
      <c r="H8" s="33"/>
      <c r="I8" s="34"/>
      <c r="J8" s="4">
        <v>3</v>
      </c>
      <c r="K8" s="35">
        <v>351.99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1.7648000000000001E+23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110</v>
      </c>
      <c r="F13" s="49"/>
      <c r="G13" s="50"/>
      <c r="H13" s="50"/>
      <c r="I13" s="51"/>
      <c r="J13" s="4">
        <v>8</v>
      </c>
      <c r="K13" s="52">
        <v>1.7384999999999999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175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116" t="s">
        <v>226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90" t="s">
        <v>58</v>
      </c>
      <c r="E18" s="193" t="s">
        <v>59</v>
      </c>
      <c r="F18" s="194"/>
      <c r="G18" s="195"/>
      <c r="H18" s="71" t="s">
        <v>60</v>
      </c>
      <c r="I18" s="25"/>
      <c r="J18" s="190" t="s">
        <v>61</v>
      </c>
      <c r="K18" s="71" t="s">
        <v>62</v>
      </c>
      <c r="L18" s="73"/>
      <c r="M18" s="190" t="s">
        <v>61</v>
      </c>
      <c r="N18" s="71" t="s">
        <v>62</v>
      </c>
      <c r="O18" s="25"/>
      <c r="P18" s="190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2.8209999999999999E-2</v>
      </c>
      <c r="F20" s="87">
        <v>0.114</v>
      </c>
      <c r="G20" s="88">
        <f>E20+F20</f>
        <v>0.14221</v>
      </c>
      <c r="H20" s="84">
        <v>4</v>
      </c>
      <c r="I20" s="85" t="s">
        <v>64</v>
      </c>
      <c r="J20" s="97">
        <f>H20/1000/10</f>
        <v>4.0000000000000002E-4</v>
      </c>
      <c r="K20" s="84">
        <v>4</v>
      </c>
      <c r="L20" s="85" t="s">
        <v>64</v>
      </c>
      <c r="M20" s="97">
        <f t="shared" ref="M20:M83" si="0">K20/1000/10</f>
        <v>4.0000000000000002E-4</v>
      </c>
      <c r="N20" s="84">
        <v>3</v>
      </c>
      <c r="O20" s="85" t="s">
        <v>64</v>
      </c>
      <c r="P20" s="97">
        <f t="shared" ref="P20:P83" si="1">N20/1000/10</f>
        <v>3.0000000000000003E-4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2.9919999999999999E-2</v>
      </c>
      <c r="F21" s="92">
        <v>0.1179</v>
      </c>
      <c r="G21" s="88">
        <f t="shared" ref="G21:G84" si="3">E21+F21</f>
        <v>0.14782000000000001</v>
      </c>
      <c r="H21" s="89">
        <v>5</v>
      </c>
      <c r="I21" s="90" t="s">
        <v>64</v>
      </c>
      <c r="J21" s="74">
        <f t="shared" ref="J21:J84" si="4">H21/1000/10</f>
        <v>5.0000000000000001E-4</v>
      </c>
      <c r="K21" s="89">
        <v>5</v>
      </c>
      <c r="L21" s="90" t="s">
        <v>64</v>
      </c>
      <c r="M21" s="74">
        <f t="shared" si="0"/>
        <v>5.0000000000000001E-4</v>
      </c>
      <c r="N21" s="89">
        <v>3</v>
      </c>
      <c r="O21" s="90" t="s">
        <v>64</v>
      </c>
      <c r="P21" s="74">
        <f t="shared" si="1"/>
        <v>3.0000000000000003E-4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3.1539999999999999E-2</v>
      </c>
      <c r="F22" s="92">
        <v>0.12139999999999999</v>
      </c>
      <c r="G22" s="88">
        <f t="shared" si="3"/>
        <v>0.15293999999999999</v>
      </c>
      <c r="H22" s="89">
        <v>5</v>
      </c>
      <c r="I22" s="90" t="s">
        <v>64</v>
      </c>
      <c r="J22" s="74">
        <f t="shared" si="4"/>
        <v>5.0000000000000001E-4</v>
      </c>
      <c r="K22" s="89">
        <v>5</v>
      </c>
      <c r="L22" s="90" t="s">
        <v>64</v>
      </c>
      <c r="M22" s="74">
        <f t="shared" si="0"/>
        <v>5.0000000000000001E-4</v>
      </c>
      <c r="N22" s="89">
        <v>4</v>
      </c>
      <c r="O22" s="90" t="s">
        <v>64</v>
      </c>
      <c r="P22" s="74">
        <f t="shared" si="1"/>
        <v>4.0000000000000002E-4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3.3079999999999998E-2</v>
      </c>
      <c r="F23" s="92">
        <v>0.1245</v>
      </c>
      <c r="G23" s="88">
        <f t="shared" si="3"/>
        <v>0.15758</v>
      </c>
      <c r="H23" s="89">
        <v>5</v>
      </c>
      <c r="I23" s="90" t="s">
        <v>64</v>
      </c>
      <c r="J23" s="74">
        <f t="shared" si="4"/>
        <v>5.0000000000000001E-4</v>
      </c>
      <c r="K23" s="89">
        <v>5</v>
      </c>
      <c r="L23" s="90" t="s">
        <v>64</v>
      </c>
      <c r="M23" s="74">
        <f t="shared" si="0"/>
        <v>5.0000000000000001E-4</v>
      </c>
      <c r="N23" s="89">
        <v>4</v>
      </c>
      <c r="O23" s="90" t="s">
        <v>64</v>
      </c>
      <c r="P23" s="74">
        <f t="shared" si="1"/>
        <v>4.0000000000000002E-4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3.4549999999999997E-2</v>
      </c>
      <c r="F24" s="92">
        <v>0.12740000000000001</v>
      </c>
      <c r="G24" s="88">
        <f t="shared" si="3"/>
        <v>0.16195000000000001</v>
      </c>
      <c r="H24" s="89">
        <v>6</v>
      </c>
      <c r="I24" s="90" t="s">
        <v>64</v>
      </c>
      <c r="J24" s="74">
        <f t="shared" si="4"/>
        <v>6.0000000000000006E-4</v>
      </c>
      <c r="K24" s="89">
        <v>5</v>
      </c>
      <c r="L24" s="90" t="s">
        <v>64</v>
      </c>
      <c r="M24" s="74">
        <f t="shared" si="0"/>
        <v>5.0000000000000001E-4</v>
      </c>
      <c r="N24" s="89">
        <v>4</v>
      </c>
      <c r="O24" s="90" t="s">
        <v>64</v>
      </c>
      <c r="P24" s="74">
        <f t="shared" si="1"/>
        <v>4.0000000000000002E-4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3.5959999999999999E-2</v>
      </c>
      <c r="F25" s="92">
        <v>0.13</v>
      </c>
      <c r="G25" s="88">
        <f t="shared" si="3"/>
        <v>0.16596</v>
      </c>
      <c r="H25" s="89">
        <v>6</v>
      </c>
      <c r="I25" s="90" t="s">
        <v>64</v>
      </c>
      <c r="J25" s="74">
        <f t="shared" si="4"/>
        <v>6.0000000000000006E-4</v>
      </c>
      <c r="K25" s="89">
        <v>6</v>
      </c>
      <c r="L25" s="90" t="s">
        <v>64</v>
      </c>
      <c r="M25" s="74">
        <f t="shared" si="0"/>
        <v>6.0000000000000006E-4</v>
      </c>
      <c r="N25" s="89">
        <v>4</v>
      </c>
      <c r="O25" s="90" t="s">
        <v>64</v>
      </c>
      <c r="P25" s="74">
        <f t="shared" si="1"/>
        <v>4.0000000000000002E-4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3.7319999999999999E-2</v>
      </c>
      <c r="F26" s="92">
        <v>0.1323</v>
      </c>
      <c r="G26" s="88">
        <f t="shared" si="3"/>
        <v>0.16961999999999999</v>
      </c>
      <c r="H26" s="89">
        <v>6</v>
      </c>
      <c r="I26" s="90" t="s">
        <v>64</v>
      </c>
      <c r="J26" s="74">
        <f t="shared" si="4"/>
        <v>6.0000000000000006E-4</v>
      </c>
      <c r="K26" s="89">
        <v>6</v>
      </c>
      <c r="L26" s="90" t="s">
        <v>64</v>
      </c>
      <c r="M26" s="74">
        <f t="shared" si="0"/>
        <v>6.0000000000000006E-4</v>
      </c>
      <c r="N26" s="89">
        <v>5</v>
      </c>
      <c r="O26" s="90" t="s">
        <v>64</v>
      </c>
      <c r="P26" s="74">
        <f t="shared" si="1"/>
        <v>5.0000000000000001E-4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3.9890000000000002E-2</v>
      </c>
      <c r="F27" s="92">
        <v>0.13650000000000001</v>
      </c>
      <c r="G27" s="88">
        <f t="shared" si="3"/>
        <v>0.17639000000000002</v>
      </c>
      <c r="H27" s="89">
        <v>7</v>
      </c>
      <c r="I27" s="90" t="s">
        <v>64</v>
      </c>
      <c r="J27" s="74">
        <f t="shared" si="4"/>
        <v>6.9999999999999999E-4</v>
      </c>
      <c r="K27" s="89">
        <v>6</v>
      </c>
      <c r="L27" s="90" t="s">
        <v>64</v>
      </c>
      <c r="M27" s="74">
        <f t="shared" si="0"/>
        <v>6.0000000000000006E-4</v>
      </c>
      <c r="N27" s="89">
        <v>5</v>
      </c>
      <c r="O27" s="90" t="s">
        <v>64</v>
      </c>
      <c r="P27" s="74">
        <f t="shared" si="1"/>
        <v>5.0000000000000001E-4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4.231E-2</v>
      </c>
      <c r="F28" s="92">
        <v>0.14000000000000001</v>
      </c>
      <c r="G28" s="88">
        <f t="shared" si="3"/>
        <v>0.18231000000000003</v>
      </c>
      <c r="H28" s="89">
        <v>8</v>
      </c>
      <c r="I28" s="90" t="s">
        <v>64</v>
      </c>
      <c r="J28" s="74">
        <f t="shared" si="4"/>
        <v>8.0000000000000004E-4</v>
      </c>
      <c r="K28" s="89">
        <v>7</v>
      </c>
      <c r="L28" s="90" t="s">
        <v>64</v>
      </c>
      <c r="M28" s="74">
        <f t="shared" si="0"/>
        <v>6.9999999999999999E-4</v>
      </c>
      <c r="N28" s="89">
        <v>5</v>
      </c>
      <c r="O28" s="90" t="s">
        <v>64</v>
      </c>
      <c r="P28" s="74">
        <f t="shared" si="1"/>
        <v>5.0000000000000001E-4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4.4600000000000001E-2</v>
      </c>
      <c r="F29" s="92">
        <v>0.1431</v>
      </c>
      <c r="G29" s="88">
        <f t="shared" si="3"/>
        <v>0.18770000000000001</v>
      </c>
      <c r="H29" s="89">
        <v>8</v>
      </c>
      <c r="I29" s="90" t="s">
        <v>64</v>
      </c>
      <c r="J29" s="74">
        <f t="shared" si="4"/>
        <v>8.0000000000000004E-4</v>
      </c>
      <c r="K29" s="89">
        <v>7</v>
      </c>
      <c r="L29" s="90" t="s">
        <v>64</v>
      </c>
      <c r="M29" s="74">
        <f t="shared" si="0"/>
        <v>6.9999999999999999E-4</v>
      </c>
      <c r="N29" s="89">
        <v>6</v>
      </c>
      <c r="O29" s="90" t="s">
        <v>64</v>
      </c>
      <c r="P29" s="74">
        <f t="shared" si="1"/>
        <v>6.0000000000000006E-4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4.6780000000000002E-2</v>
      </c>
      <c r="F30" s="92">
        <v>0.14580000000000001</v>
      </c>
      <c r="G30" s="88">
        <f t="shared" si="3"/>
        <v>0.19258000000000003</v>
      </c>
      <c r="H30" s="89">
        <v>9</v>
      </c>
      <c r="I30" s="90" t="s">
        <v>64</v>
      </c>
      <c r="J30" s="74">
        <f t="shared" si="4"/>
        <v>8.9999999999999998E-4</v>
      </c>
      <c r="K30" s="89">
        <v>8</v>
      </c>
      <c r="L30" s="90" t="s">
        <v>64</v>
      </c>
      <c r="M30" s="74">
        <f t="shared" si="0"/>
        <v>8.0000000000000004E-4</v>
      </c>
      <c r="N30" s="89">
        <v>6</v>
      </c>
      <c r="O30" s="90" t="s">
        <v>64</v>
      </c>
      <c r="P30" s="74">
        <f t="shared" si="1"/>
        <v>6.0000000000000006E-4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4.8860000000000001E-2</v>
      </c>
      <c r="F31" s="92">
        <v>0.14810000000000001</v>
      </c>
      <c r="G31" s="88">
        <f t="shared" si="3"/>
        <v>0.19696000000000002</v>
      </c>
      <c r="H31" s="89">
        <v>10</v>
      </c>
      <c r="I31" s="90" t="s">
        <v>64</v>
      </c>
      <c r="J31" s="74">
        <f t="shared" si="4"/>
        <v>1E-3</v>
      </c>
      <c r="K31" s="89">
        <v>8</v>
      </c>
      <c r="L31" s="90" t="s">
        <v>64</v>
      </c>
      <c r="M31" s="74">
        <f t="shared" si="0"/>
        <v>8.0000000000000004E-4</v>
      </c>
      <c r="N31" s="89">
        <v>6</v>
      </c>
      <c r="O31" s="90" t="s">
        <v>64</v>
      </c>
      <c r="P31" s="74">
        <f t="shared" si="1"/>
        <v>6.0000000000000006E-4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5.0849999999999999E-2</v>
      </c>
      <c r="F32" s="92">
        <v>0.1502</v>
      </c>
      <c r="G32" s="88">
        <f t="shared" si="3"/>
        <v>0.20105000000000001</v>
      </c>
      <c r="H32" s="89">
        <v>10</v>
      </c>
      <c r="I32" s="90" t="s">
        <v>64</v>
      </c>
      <c r="J32" s="74">
        <f t="shared" si="4"/>
        <v>1E-3</v>
      </c>
      <c r="K32" s="89">
        <v>9</v>
      </c>
      <c r="L32" s="90" t="s">
        <v>64</v>
      </c>
      <c r="M32" s="74">
        <f t="shared" si="0"/>
        <v>8.9999999999999998E-4</v>
      </c>
      <c r="N32" s="89">
        <v>7</v>
      </c>
      <c r="O32" s="90" t="s">
        <v>64</v>
      </c>
      <c r="P32" s="74">
        <f t="shared" si="1"/>
        <v>6.9999999999999999E-4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5.2769999999999997E-2</v>
      </c>
      <c r="F33" s="92">
        <v>0.152</v>
      </c>
      <c r="G33" s="88">
        <f t="shared" si="3"/>
        <v>0.20477000000000001</v>
      </c>
      <c r="H33" s="89">
        <v>11</v>
      </c>
      <c r="I33" s="90" t="s">
        <v>64</v>
      </c>
      <c r="J33" s="74">
        <f t="shared" si="4"/>
        <v>1.0999999999999998E-3</v>
      </c>
      <c r="K33" s="89">
        <v>9</v>
      </c>
      <c r="L33" s="90" t="s">
        <v>64</v>
      </c>
      <c r="M33" s="74">
        <f t="shared" si="0"/>
        <v>8.9999999999999998E-4</v>
      </c>
      <c r="N33" s="89">
        <v>7</v>
      </c>
      <c r="O33" s="90" t="s">
        <v>64</v>
      </c>
      <c r="P33" s="74">
        <f t="shared" si="1"/>
        <v>6.9999999999999999E-4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5.4629999999999998E-2</v>
      </c>
      <c r="F34" s="92">
        <v>0.1537</v>
      </c>
      <c r="G34" s="88">
        <f t="shared" si="3"/>
        <v>0.20833000000000002</v>
      </c>
      <c r="H34" s="89">
        <v>11</v>
      </c>
      <c r="I34" s="90" t="s">
        <v>64</v>
      </c>
      <c r="J34" s="74">
        <f t="shared" si="4"/>
        <v>1.0999999999999998E-3</v>
      </c>
      <c r="K34" s="89">
        <v>10</v>
      </c>
      <c r="L34" s="90" t="s">
        <v>64</v>
      </c>
      <c r="M34" s="74">
        <f t="shared" si="0"/>
        <v>1E-3</v>
      </c>
      <c r="N34" s="89">
        <v>7</v>
      </c>
      <c r="O34" s="90" t="s">
        <v>64</v>
      </c>
      <c r="P34" s="74">
        <f t="shared" si="1"/>
        <v>6.9999999999999999E-4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5.6419999999999998E-2</v>
      </c>
      <c r="F35" s="92">
        <v>0.1552</v>
      </c>
      <c r="G35" s="88">
        <f t="shared" si="3"/>
        <v>0.21162</v>
      </c>
      <c r="H35" s="89">
        <v>12</v>
      </c>
      <c r="I35" s="90" t="s">
        <v>64</v>
      </c>
      <c r="J35" s="74">
        <f t="shared" si="4"/>
        <v>1.2000000000000001E-3</v>
      </c>
      <c r="K35" s="89">
        <v>10</v>
      </c>
      <c r="L35" s="90" t="s">
        <v>64</v>
      </c>
      <c r="M35" s="74">
        <f t="shared" si="0"/>
        <v>1E-3</v>
      </c>
      <c r="N35" s="89">
        <v>8</v>
      </c>
      <c r="O35" s="90" t="s">
        <v>64</v>
      </c>
      <c r="P35" s="74">
        <f t="shared" si="1"/>
        <v>8.0000000000000004E-4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5.815E-2</v>
      </c>
      <c r="F36" s="92">
        <v>0.1565</v>
      </c>
      <c r="G36" s="88">
        <f t="shared" si="3"/>
        <v>0.21465000000000001</v>
      </c>
      <c r="H36" s="89">
        <v>13</v>
      </c>
      <c r="I36" s="90" t="s">
        <v>64</v>
      </c>
      <c r="J36" s="74">
        <f t="shared" si="4"/>
        <v>1.2999999999999999E-3</v>
      </c>
      <c r="K36" s="89">
        <v>11</v>
      </c>
      <c r="L36" s="90" t="s">
        <v>64</v>
      </c>
      <c r="M36" s="74">
        <f t="shared" si="0"/>
        <v>1.0999999999999998E-3</v>
      </c>
      <c r="N36" s="89">
        <v>8</v>
      </c>
      <c r="O36" s="90" t="s">
        <v>64</v>
      </c>
      <c r="P36" s="74">
        <f t="shared" si="1"/>
        <v>8.0000000000000004E-4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5.9839999999999997E-2</v>
      </c>
      <c r="F37" s="92">
        <v>0.15770000000000001</v>
      </c>
      <c r="G37" s="88">
        <f t="shared" si="3"/>
        <v>0.21754000000000001</v>
      </c>
      <c r="H37" s="89">
        <v>13</v>
      </c>
      <c r="I37" s="90" t="s">
        <v>64</v>
      </c>
      <c r="J37" s="74">
        <f t="shared" si="4"/>
        <v>1.2999999999999999E-3</v>
      </c>
      <c r="K37" s="89">
        <v>11</v>
      </c>
      <c r="L37" s="90" t="s">
        <v>64</v>
      </c>
      <c r="M37" s="74">
        <f t="shared" si="0"/>
        <v>1.0999999999999998E-3</v>
      </c>
      <c r="N37" s="89">
        <v>8</v>
      </c>
      <c r="O37" s="90" t="s">
        <v>64</v>
      </c>
      <c r="P37" s="74">
        <f t="shared" si="1"/>
        <v>8.0000000000000004E-4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6.3079999999999997E-2</v>
      </c>
      <c r="F38" s="92">
        <v>0.15970000000000001</v>
      </c>
      <c r="G38" s="88">
        <f t="shared" si="3"/>
        <v>0.22278000000000001</v>
      </c>
      <c r="H38" s="89">
        <v>14</v>
      </c>
      <c r="I38" s="90" t="s">
        <v>64</v>
      </c>
      <c r="J38" s="74">
        <f t="shared" si="4"/>
        <v>1.4E-3</v>
      </c>
      <c r="K38" s="89">
        <v>12</v>
      </c>
      <c r="L38" s="90" t="s">
        <v>64</v>
      </c>
      <c r="M38" s="74">
        <f t="shared" si="0"/>
        <v>1.2000000000000001E-3</v>
      </c>
      <c r="N38" s="89">
        <v>9</v>
      </c>
      <c r="O38" s="90" t="s">
        <v>64</v>
      </c>
      <c r="P38" s="74">
        <f t="shared" si="1"/>
        <v>8.9999999999999998E-4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6.6900000000000001E-2</v>
      </c>
      <c r="F39" s="92">
        <v>0.1618</v>
      </c>
      <c r="G39" s="88">
        <f t="shared" si="3"/>
        <v>0.22870000000000001</v>
      </c>
      <c r="H39" s="89">
        <v>16</v>
      </c>
      <c r="I39" s="90" t="s">
        <v>64</v>
      </c>
      <c r="J39" s="74">
        <f t="shared" si="4"/>
        <v>1.6000000000000001E-3</v>
      </c>
      <c r="K39" s="89">
        <v>13</v>
      </c>
      <c r="L39" s="90" t="s">
        <v>64</v>
      </c>
      <c r="M39" s="74">
        <f t="shared" si="0"/>
        <v>1.2999999999999999E-3</v>
      </c>
      <c r="N39" s="89">
        <v>10</v>
      </c>
      <c r="O39" s="90" t="s">
        <v>64</v>
      </c>
      <c r="P39" s="74">
        <f t="shared" si="1"/>
        <v>1E-3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7.0519999999999999E-2</v>
      </c>
      <c r="F40" s="92">
        <v>0.1633</v>
      </c>
      <c r="G40" s="88">
        <f t="shared" si="3"/>
        <v>0.23382</v>
      </c>
      <c r="H40" s="89">
        <v>17</v>
      </c>
      <c r="I40" s="90" t="s">
        <v>64</v>
      </c>
      <c r="J40" s="74">
        <f t="shared" si="4"/>
        <v>1.7000000000000001E-3</v>
      </c>
      <c r="K40" s="89">
        <v>14</v>
      </c>
      <c r="L40" s="90" t="s">
        <v>64</v>
      </c>
      <c r="M40" s="74">
        <f t="shared" si="0"/>
        <v>1.4E-3</v>
      </c>
      <c r="N40" s="89">
        <v>10</v>
      </c>
      <c r="O40" s="90" t="s">
        <v>64</v>
      </c>
      <c r="P40" s="74">
        <f t="shared" si="1"/>
        <v>1E-3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7.3959999999999998E-2</v>
      </c>
      <c r="F41" s="92">
        <v>0.16450000000000001</v>
      </c>
      <c r="G41" s="88">
        <f t="shared" si="3"/>
        <v>0.23846000000000001</v>
      </c>
      <c r="H41" s="89">
        <v>18</v>
      </c>
      <c r="I41" s="90" t="s">
        <v>64</v>
      </c>
      <c r="J41" s="74">
        <f t="shared" si="4"/>
        <v>1.8E-3</v>
      </c>
      <c r="K41" s="89">
        <v>15</v>
      </c>
      <c r="L41" s="90" t="s">
        <v>64</v>
      </c>
      <c r="M41" s="74">
        <f t="shared" si="0"/>
        <v>1.5E-3</v>
      </c>
      <c r="N41" s="89">
        <v>11</v>
      </c>
      <c r="O41" s="90" t="s">
        <v>64</v>
      </c>
      <c r="P41" s="74">
        <f t="shared" si="1"/>
        <v>1.0999999999999998E-3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7.7249999999999999E-2</v>
      </c>
      <c r="F42" s="92">
        <v>0.16539999999999999</v>
      </c>
      <c r="G42" s="88">
        <f t="shared" si="3"/>
        <v>0.24264999999999998</v>
      </c>
      <c r="H42" s="89">
        <v>20</v>
      </c>
      <c r="I42" s="90" t="s">
        <v>64</v>
      </c>
      <c r="J42" s="74">
        <f t="shared" si="4"/>
        <v>2E-3</v>
      </c>
      <c r="K42" s="89">
        <v>16</v>
      </c>
      <c r="L42" s="90" t="s">
        <v>64</v>
      </c>
      <c r="M42" s="74">
        <f t="shared" si="0"/>
        <v>1.6000000000000001E-3</v>
      </c>
      <c r="N42" s="89">
        <v>12</v>
      </c>
      <c r="O42" s="90" t="s">
        <v>64</v>
      </c>
      <c r="P42" s="74">
        <f t="shared" si="1"/>
        <v>1.2000000000000001E-3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8.0409999999999995E-2</v>
      </c>
      <c r="F43" s="92">
        <v>0.1661</v>
      </c>
      <c r="G43" s="88">
        <f t="shared" si="3"/>
        <v>0.24651000000000001</v>
      </c>
      <c r="H43" s="89">
        <v>21</v>
      </c>
      <c r="I43" s="90" t="s">
        <v>64</v>
      </c>
      <c r="J43" s="74">
        <f t="shared" si="4"/>
        <v>2.1000000000000003E-3</v>
      </c>
      <c r="K43" s="89">
        <v>17</v>
      </c>
      <c r="L43" s="90" t="s">
        <v>64</v>
      </c>
      <c r="M43" s="74">
        <f t="shared" si="0"/>
        <v>1.7000000000000001E-3</v>
      </c>
      <c r="N43" s="89">
        <v>12</v>
      </c>
      <c r="O43" s="90" t="s">
        <v>64</v>
      </c>
      <c r="P43" s="74">
        <f t="shared" si="1"/>
        <v>1.2000000000000001E-3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8.344E-2</v>
      </c>
      <c r="F44" s="92">
        <v>0.1666</v>
      </c>
      <c r="G44" s="88">
        <f t="shared" si="3"/>
        <v>0.25003999999999998</v>
      </c>
      <c r="H44" s="89">
        <v>23</v>
      </c>
      <c r="I44" s="90" t="s">
        <v>64</v>
      </c>
      <c r="J44" s="74">
        <f t="shared" si="4"/>
        <v>2.3E-3</v>
      </c>
      <c r="K44" s="89">
        <v>18</v>
      </c>
      <c r="L44" s="90" t="s">
        <v>64</v>
      </c>
      <c r="M44" s="74">
        <f t="shared" si="0"/>
        <v>1.8E-3</v>
      </c>
      <c r="N44" s="89">
        <v>13</v>
      </c>
      <c r="O44" s="90" t="s">
        <v>64</v>
      </c>
      <c r="P44" s="74">
        <f t="shared" si="1"/>
        <v>1.2999999999999999E-3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8.6370000000000002E-2</v>
      </c>
      <c r="F45" s="92">
        <v>0.16689999999999999</v>
      </c>
      <c r="G45" s="88">
        <f t="shared" si="3"/>
        <v>0.25327</v>
      </c>
      <c r="H45" s="89">
        <v>24</v>
      </c>
      <c r="I45" s="90" t="s">
        <v>64</v>
      </c>
      <c r="J45" s="74">
        <f t="shared" si="4"/>
        <v>2.4000000000000002E-3</v>
      </c>
      <c r="K45" s="89">
        <v>19</v>
      </c>
      <c r="L45" s="90" t="s">
        <v>64</v>
      </c>
      <c r="M45" s="74">
        <f t="shared" si="0"/>
        <v>1.9E-3</v>
      </c>
      <c r="N45" s="89">
        <v>14</v>
      </c>
      <c r="O45" s="90" t="s">
        <v>64</v>
      </c>
      <c r="P45" s="74">
        <f t="shared" si="1"/>
        <v>1.4E-3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8.9209999999999998E-2</v>
      </c>
      <c r="F46" s="92">
        <v>0.1671</v>
      </c>
      <c r="G46" s="88">
        <f t="shared" si="3"/>
        <v>0.25630999999999998</v>
      </c>
      <c r="H46" s="89">
        <v>25</v>
      </c>
      <c r="I46" s="90" t="s">
        <v>64</v>
      </c>
      <c r="J46" s="74">
        <f t="shared" si="4"/>
        <v>2.5000000000000001E-3</v>
      </c>
      <c r="K46" s="89">
        <v>19</v>
      </c>
      <c r="L46" s="90" t="s">
        <v>64</v>
      </c>
      <c r="M46" s="74">
        <f t="shared" si="0"/>
        <v>1.9E-3</v>
      </c>
      <c r="N46" s="89">
        <v>14</v>
      </c>
      <c r="O46" s="90" t="s">
        <v>64</v>
      </c>
      <c r="P46" s="74">
        <f t="shared" si="1"/>
        <v>1.4E-3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9.4619999999999996E-2</v>
      </c>
      <c r="F47" s="92">
        <v>0.16719999999999999</v>
      </c>
      <c r="G47" s="88">
        <f t="shared" si="3"/>
        <v>0.26182</v>
      </c>
      <c r="H47" s="89">
        <v>28</v>
      </c>
      <c r="I47" s="90" t="s">
        <v>64</v>
      </c>
      <c r="J47" s="74">
        <f t="shared" si="4"/>
        <v>2.8E-3</v>
      </c>
      <c r="K47" s="89">
        <v>21</v>
      </c>
      <c r="L47" s="90" t="s">
        <v>64</v>
      </c>
      <c r="M47" s="74">
        <f t="shared" si="0"/>
        <v>2.1000000000000003E-3</v>
      </c>
      <c r="N47" s="89">
        <v>16</v>
      </c>
      <c r="O47" s="90" t="s">
        <v>64</v>
      </c>
      <c r="P47" s="74">
        <f t="shared" si="1"/>
        <v>1.6000000000000001E-3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9.9729999999999999E-2</v>
      </c>
      <c r="F48" s="92">
        <v>0.16689999999999999</v>
      </c>
      <c r="G48" s="88">
        <f t="shared" si="3"/>
        <v>0.26662999999999998</v>
      </c>
      <c r="H48" s="89">
        <v>31</v>
      </c>
      <c r="I48" s="90" t="s">
        <v>64</v>
      </c>
      <c r="J48" s="74">
        <f t="shared" si="4"/>
        <v>3.0999999999999999E-3</v>
      </c>
      <c r="K48" s="89">
        <v>23</v>
      </c>
      <c r="L48" s="90" t="s">
        <v>64</v>
      </c>
      <c r="M48" s="74">
        <f t="shared" si="0"/>
        <v>2.3E-3</v>
      </c>
      <c r="N48" s="89">
        <v>17</v>
      </c>
      <c r="O48" s="90" t="s">
        <v>64</v>
      </c>
      <c r="P48" s="74">
        <f t="shared" si="1"/>
        <v>1.7000000000000001E-3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0.1046</v>
      </c>
      <c r="F49" s="92">
        <v>0.16639999999999999</v>
      </c>
      <c r="G49" s="88">
        <f t="shared" si="3"/>
        <v>0.27100000000000002</v>
      </c>
      <c r="H49" s="89">
        <v>33</v>
      </c>
      <c r="I49" s="90" t="s">
        <v>64</v>
      </c>
      <c r="J49" s="74">
        <f t="shared" si="4"/>
        <v>3.3E-3</v>
      </c>
      <c r="K49" s="89">
        <v>25</v>
      </c>
      <c r="L49" s="90" t="s">
        <v>64</v>
      </c>
      <c r="M49" s="74">
        <f t="shared" si="0"/>
        <v>2.5000000000000001E-3</v>
      </c>
      <c r="N49" s="89">
        <v>18</v>
      </c>
      <c r="O49" s="90" t="s">
        <v>64</v>
      </c>
      <c r="P49" s="74">
        <f t="shared" si="1"/>
        <v>1.8E-3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0.10929999999999999</v>
      </c>
      <c r="F50" s="92">
        <v>0.16569999999999999</v>
      </c>
      <c r="G50" s="88">
        <f t="shared" si="3"/>
        <v>0.27499999999999997</v>
      </c>
      <c r="H50" s="89">
        <v>36</v>
      </c>
      <c r="I50" s="90" t="s">
        <v>64</v>
      </c>
      <c r="J50" s="74">
        <f t="shared" si="4"/>
        <v>3.5999999999999999E-3</v>
      </c>
      <c r="K50" s="89">
        <v>26</v>
      </c>
      <c r="L50" s="90" t="s">
        <v>64</v>
      </c>
      <c r="M50" s="74">
        <f t="shared" si="0"/>
        <v>2.5999999999999999E-3</v>
      </c>
      <c r="N50" s="89">
        <v>19</v>
      </c>
      <c r="O50" s="90" t="s">
        <v>64</v>
      </c>
      <c r="P50" s="74">
        <f t="shared" si="1"/>
        <v>1.9E-3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0.1137</v>
      </c>
      <c r="F51" s="92">
        <v>0.1648</v>
      </c>
      <c r="G51" s="88">
        <f t="shared" si="3"/>
        <v>0.27849999999999997</v>
      </c>
      <c r="H51" s="89">
        <v>39</v>
      </c>
      <c r="I51" s="90" t="s">
        <v>64</v>
      </c>
      <c r="J51" s="74">
        <f t="shared" si="4"/>
        <v>3.8999999999999998E-3</v>
      </c>
      <c r="K51" s="89">
        <v>28</v>
      </c>
      <c r="L51" s="90" t="s">
        <v>64</v>
      </c>
      <c r="M51" s="74">
        <f t="shared" si="0"/>
        <v>2.8E-3</v>
      </c>
      <c r="N51" s="89">
        <v>21</v>
      </c>
      <c r="O51" s="90" t="s">
        <v>64</v>
      </c>
      <c r="P51" s="74">
        <f t="shared" si="1"/>
        <v>2.1000000000000003E-3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0.11799999999999999</v>
      </c>
      <c r="F52" s="92">
        <v>0.16389999999999999</v>
      </c>
      <c r="G52" s="88">
        <f t="shared" si="3"/>
        <v>0.28189999999999998</v>
      </c>
      <c r="H52" s="89">
        <v>42</v>
      </c>
      <c r="I52" s="90" t="s">
        <v>64</v>
      </c>
      <c r="J52" s="74">
        <f t="shared" si="4"/>
        <v>4.2000000000000006E-3</v>
      </c>
      <c r="K52" s="89">
        <v>29</v>
      </c>
      <c r="L52" s="90" t="s">
        <v>64</v>
      </c>
      <c r="M52" s="74">
        <f t="shared" si="0"/>
        <v>2.9000000000000002E-3</v>
      </c>
      <c r="N52" s="89">
        <v>22</v>
      </c>
      <c r="O52" s="90" t="s">
        <v>64</v>
      </c>
      <c r="P52" s="74">
        <f t="shared" si="1"/>
        <v>2.1999999999999997E-3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0.12620000000000001</v>
      </c>
      <c r="F53" s="92">
        <v>0.16170000000000001</v>
      </c>
      <c r="G53" s="88">
        <f t="shared" si="3"/>
        <v>0.28790000000000004</v>
      </c>
      <c r="H53" s="89">
        <v>47</v>
      </c>
      <c r="I53" s="90" t="s">
        <v>64</v>
      </c>
      <c r="J53" s="74">
        <f t="shared" si="4"/>
        <v>4.7000000000000002E-3</v>
      </c>
      <c r="K53" s="89">
        <v>32</v>
      </c>
      <c r="L53" s="90" t="s">
        <v>64</v>
      </c>
      <c r="M53" s="74">
        <f t="shared" si="0"/>
        <v>3.2000000000000002E-3</v>
      </c>
      <c r="N53" s="89">
        <v>24</v>
      </c>
      <c r="O53" s="90" t="s">
        <v>64</v>
      </c>
      <c r="P53" s="74">
        <f t="shared" si="1"/>
        <v>2.4000000000000002E-3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0.1338</v>
      </c>
      <c r="F54" s="92">
        <v>0.15939999999999999</v>
      </c>
      <c r="G54" s="88">
        <f t="shared" si="3"/>
        <v>0.29320000000000002</v>
      </c>
      <c r="H54" s="89">
        <v>52</v>
      </c>
      <c r="I54" s="90" t="s">
        <v>64</v>
      </c>
      <c r="J54" s="74">
        <f t="shared" si="4"/>
        <v>5.1999999999999998E-3</v>
      </c>
      <c r="K54" s="89">
        <v>35</v>
      </c>
      <c r="L54" s="90" t="s">
        <v>64</v>
      </c>
      <c r="M54" s="74">
        <f t="shared" si="0"/>
        <v>3.5000000000000005E-3</v>
      </c>
      <c r="N54" s="89">
        <v>26</v>
      </c>
      <c r="O54" s="90" t="s">
        <v>64</v>
      </c>
      <c r="P54" s="74">
        <f t="shared" si="1"/>
        <v>2.5999999999999999E-3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0.14099999999999999</v>
      </c>
      <c r="F55" s="92">
        <v>0.157</v>
      </c>
      <c r="G55" s="88">
        <f t="shared" si="3"/>
        <v>0.29799999999999999</v>
      </c>
      <c r="H55" s="89">
        <v>58</v>
      </c>
      <c r="I55" s="90" t="s">
        <v>64</v>
      </c>
      <c r="J55" s="74">
        <f t="shared" si="4"/>
        <v>5.8000000000000005E-3</v>
      </c>
      <c r="K55" s="89">
        <v>38</v>
      </c>
      <c r="L55" s="90" t="s">
        <v>64</v>
      </c>
      <c r="M55" s="74">
        <f t="shared" si="0"/>
        <v>3.8E-3</v>
      </c>
      <c r="N55" s="89">
        <v>29</v>
      </c>
      <c r="O55" s="90" t="s">
        <v>64</v>
      </c>
      <c r="P55" s="74">
        <f t="shared" si="1"/>
        <v>2.9000000000000002E-3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0.1479</v>
      </c>
      <c r="F56" s="92">
        <v>0.15459999999999999</v>
      </c>
      <c r="G56" s="88">
        <f t="shared" si="3"/>
        <v>0.30249999999999999</v>
      </c>
      <c r="H56" s="89">
        <v>63</v>
      </c>
      <c r="I56" s="90" t="s">
        <v>64</v>
      </c>
      <c r="J56" s="74">
        <f t="shared" si="4"/>
        <v>6.3E-3</v>
      </c>
      <c r="K56" s="89">
        <v>41</v>
      </c>
      <c r="L56" s="90" t="s">
        <v>64</v>
      </c>
      <c r="M56" s="74">
        <f t="shared" si="0"/>
        <v>4.1000000000000003E-3</v>
      </c>
      <c r="N56" s="89">
        <v>31</v>
      </c>
      <c r="O56" s="90" t="s">
        <v>64</v>
      </c>
      <c r="P56" s="74">
        <f t="shared" si="1"/>
        <v>3.0999999999999999E-3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0.1545</v>
      </c>
      <c r="F57" s="92">
        <v>0.1522</v>
      </c>
      <c r="G57" s="88">
        <f t="shared" si="3"/>
        <v>0.30669999999999997</v>
      </c>
      <c r="H57" s="89">
        <v>69</v>
      </c>
      <c r="I57" s="90" t="s">
        <v>64</v>
      </c>
      <c r="J57" s="74">
        <f t="shared" si="4"/>
        <v>6.9000000000000008E-3</v>
      </c>
      <c r="K57" s="89">
        <v>44</v>
      </c>
      <c r="L57" s="90" t="s">
        <v>64</v>
      </c>
      <c r="M57" s="74">
        <f t="shared" si="0"/>
        <v>4.3999999999999994E-3</v>
      </c>
      <c r="N57" s="89">
        <v>33</v>
      </c>
      <c r="O57" s="90" t="s">
        <v>64</v>
      </c>
      <c r="P57" s="74">
        <f t="shared" si="1"/>
        <v>3.3E-3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0.1608</v>
      </c>
      <c r="F58" s="92">
        <v>0.1497</v>
      </c>
      <c r="G58" s="88">
        <f t="shared" si="3"/>
        <v>0.3105</v>
      </c>
      <c r="H58" s="89">
        <v>74</v>
      </c>
      <c r="I58" s="90" t="s">
        <v>64</v>
      </c>
      <c r="J58" s="74">
        <f t="shared" si="4"/>
        <v>7.3999999999999995E-3</v>
      </c>
      <c r="K58" s="89">
        <v>47</v>
      </c>
      <c r="L58" s="90" t="s">
        <v>64</v>
      </c>
      <c r="M58" s="74">
        <f t="shared" si="0"/>
        <v>4.7000000000000002E-3</v>
      </c>
      <c r="N58" s="89">
        <v>35</v>
      </c>
      <c r="O58" s="90" t="s">
        <v>64</v>
      </c>
      <c r="P58" s="74">
        <f t="shared" si="1"/>
        <v>3.5000000000000005E-3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0.16689999999999999</v>
      </c>
      <c r="F59" s="92">
        <v>0.1474</v>
      </c>
      <c r="G59" s="88">
        <f t="shared" si="3"/>
        <v>0.31430000000000002</v>
      </c>
      <c r="H59" s="89">
        <v>80</v>
      </c>
      <c r="I59" s="90" t="s">
        <v>64</v>
      </c>
      <c r="J59" s="74">
        <f t="shared" si="4"/>
        <v>8.0000000000000002E-3</v>
      </c>
      <c r="K59" s="89">
        <v>49</v>
      </c>
      <c r="L59" s="90" t="s">
        <v>64</v>
      </c>
      <c r="M59" s="74">
        <f t="shared" si="0"/>
        <v>4.8999999999999998E-3</v>
      </c>
      <c r="N59" s="89">
        <v>37</v>
      </c>
      <c r="O59" s="90" t="s">
        <v>64</v>
      </c>
      <c r="P59" s="74">
        <f t="shared" si="1"/>
        <v>3.6999999999999997E-3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0.17269999999999999</v>
      </c>
      <c r="F60" s="92">
        <v>0.14510000000000001</v>
      </c>
      <c r="G60" s="88">
        <f t="shared" si="3"/>
        <v>0.31779999999999997</v>
      </c>
      <c r="H60" s="89">
        <v>85</v>
      </c>
      <c r="I60" s="90" t="s">
        <v>64</v>
      </c>
      <c r="J60" s="74">
        <f t="shared" si="4"/>
        <v>8.5000000000000006E-3</v>
      </c>
      <c r="K60" s="89">
        <v>52</v>
      </c>
      <c r="L60" s="90" t="s">
        <v>64</v>
      </c>
      <c r="M60" s="74">
        <f t="shared" si="0"/>
        <v>5.1999999999999998E-3</v>
      </c>
      <c r="N60" s="89">
        <v>39</v>
      </c>
      <c r="O60" s="90" t="s">
        <v>64</v>
      </c>
      <c r="P60" s="74">
        <f t="shared" si="1"/>
        <v>3.8999999999999998E-3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0.1784</v>
      </c>
      <c r="F61" s="92">
        <v>0.14280000000000001</v>
      </c>
      <c r="G61" s="88">
        <f t="shared" si="3"/>
        <v>0.32120000000000004</v>
      </c>
      <c r="H61" s="89">
        <v>90</v>
      </c>
      <c r="I61" s="90" t="s">
        <v>64</v>
      </c>
      <c r="J61" s="74">
        <f t="shared" si="4"/>
        <v>8.9999999999999993E-3</v>
      </c>
      <c r="K61" s="89">
        <v>55</v>
      </c>
      <c r="L61" s="90" t="s">
        <v>64</v>
      </c>
      <c r="M61" s="74">
        <f t="shared" si="0"/>
        <v>5.4999999999999997E-3</v>
      </c>
      <c r="N61" s="89">
        <v>41</v>
      </c>
      <c r="O61" s="90" t="s">
        <v>64</v>
      </c>
      <c r="P61" s="74">
        <f t="shared" si="1"/>
        <v>4.1000000000000003E-3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0.18390000000000001</v>
      </c>
      <c r="F62" s="92">
        <v>0.1406</v>
      </c>
      <c r="G62" s="88">
        <f t="shared" si="3"/>
        <v>0.32450000000000001</v>
      </c>
      <c r="H62" s="89">
        <v>96</v>
      </c>
      <c r="I62" s="90" t="s">
        <v>64</v>
      </c>
      <c r="J62" s="74">
        <f t="shared" si="4"/>
        <v>9.6000000000000009E-3</v>
      </c>
      <c r="K62" s="89">
        <v>57</v>
      </c>
      <c r="L62" s="90" t="s">
        <v>64</v>
      </c>
      <c r="M62" s="74">
        <f t="shared" si="0"/>
        <v>5.7000000000000002E-3</v>
      </c>
      <c r="N62" s="89">
        <v>43</v>
      </c>
      <c r="O62" s="90" t="s">
        <v>64</v>
      </c>
      <c r="P62" s="74">
        <f t="shared" si="1"/>
        <v>4.3E-3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0.18920000000000001</v>
      </c>
      <c r="F63" s="92">
        <v>0.13850000000000001</v>
      </c>
      <c r="G63" s="88">
        <f t="shared" si="3"/>
        <v>0.32769999999999999</v>
      </c>
      <c r="H63" s="89">
        <v>101</v>
      </c>
      <c r="I63" s="90" t="s">
        <v>64</v>
      </c>
      <c r="J63" s="74">
        <f t="shared" si="4"/>
        <v>1.0100000000000001E-2</v>
      </c>
      <c r="K63" s="89">
        <v>60</v>
      </c>
      <c r="L63" s="90" t="s">
        <v>64</v>
      </c>
      <c r="M63" s="74">
        <f t="shared" si="0"/>
        <v>6.0000000000000001E-3</v>
      </c>
      <c r="N63" s="89">
        <v>45</v>
      </c>
      <c r="O63" s="90" t="s">
        <v>64</v>
      </c>
      <c r="P63" s="74">
        <f t="shared" si="1"/>
        <v>4.4999999999999997E-3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0.19950000000000001</v>
      </c>
      <c r="F64" s="92">
        <v>0.13439999999999999</v>
      </c>
      <c r="G64" s="88">
        <f t="shared" si="3"/>
        <v>0.33389999999999997</v>
      </c>
      <c r="H64" s="89">
        <v>112</v>
      </c>
      <c r="I64" s="90" t="s">
        <v>64</v>
      </c>
      <c r="J64" s="74">
        <f t="shared" si="4"/>
        <v>1.12E-2</v>
      </c>
      <c r="K64" s="89">
        <v>64</v>
      </c>
      <c r="L64" s="90" t="s">
        <v>64</v>
      </c>
      <c r="M64" s="74">
        <f t="shared" si="0"/>
        <v>6.4000000000000003E-3</v>
      </c>
      <c r="N64" s="89">
        <v>49</v>
      </c>
      <c r="O64" s="90" t="s">
        <v>64</v>
      </c>
      <c r="P64" s="74">
        <f t="shared" si="1"/>
        <v>4.8999999999999998E-3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0.21160000000000001</v>
      </c>
      <c r="F65" s="92">
        <v>0.12970000000000001</v>
      </c>
      <c r="G65" s="88">
        <f t="shared" si="3"/>
        <v>0.34130000000000005</v>
      </c>
      <c r="H65" s="89">
        <v>126</v>
      </c>
      <c r="I65" s="90" t="s">
        <v>64</v>
      </c>
      <c r="J65" s="74">
        <f t="shared" si="4"/>
        <v>1.26E-2</v>
      </c>
      <c r="K65" s="89">
        <v>70</v>
      </c>
      <c r="L65" s="90" t="s">
        <v>64</v>
      </c>
      <c r="M65" s="74">
        <f t="shared" si="0"/>
        <v>7.000000000000001E-3</v>
      </c>
      <c r="N65" s="89">
        <v>54</v>
      </c>
      <c r="O65" s="90" t="s">
        <v>64</v>
      </c>
      <c r="P65" s="74">
        <f t="shared" si="1"/>
        <v>5.4000000000000003E-3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0.223</v>
      </c>
      <c r="F66" s="92">
        <v>0.12529999999999999</v>
      </c>
      <c r="G66" s="88">
        <f t="shared" si="3"/>
        <v>0.3483</v>
      </c>
      <c r="H66" s="89">
        <v>139</v>
      </c>
      <c r="I66" s="90" t="s">
        <v>64</v>
      </c>
      <c r="J66" s="74">
        <f t="shared" si="4"/>
        <v>1.3900000000000001E-2</v>
      </c>
      <c r="K66" s="89">
        <v>76</v>
      </c>
      <c r="L66" s="90" t="s">
        <v>64</v>
      </c>
      <c r="M66" s="74">
        <f t="shared" si="0"/>
        <v>7.6E-3</v>
      </c>
      <c r="N66" s="89">
        <v>59</v>
      </c>
      <c r="O66" s="90" t="s">
        <v>64</v>
      </c>
      <c r="P66" s="74">
        <f t="shared" si="1"/>
        <v>5.8999999999999999E-3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0.2339</v>
      </c>
      <c r="F67" s="92">
        <v>0.1212</v>
      </c>
      <c r="G67" s="88">
        <f t="shared" si="3"/>
        <v>0.35509999999999997</v>
      </c>
      <c r="H67" s="89">
        <v>153</v>
      </c>
      <c r="I67" s="90" t="s">
        <v>64</v>
      </c>
      <c r="J67" s="74">
        <f t="shared" si="4"/>
        <v>1.5299999999999999E-2</v>
      </c>
      <c r="K67" s="89">
        <v>81</v>
      </c>
      <c r="L67" s="90" t="s">
        <v>64</v>
      </c>
      <c r="M67" s="74">
        <f t="shared" si="0"/>
        <v>8.0999999999999996E-3</v>
      </c>
      <c r="N67" s="89">
        <v>63</v>
      </c>
      <c r="O67" s="90" t="s">
        <v>64</v>
      </c>
      <c r="P67" s="74">
        <f t="shared" si="1"/>
        <v>6.3E-3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0.24429999999999999</v>
      </c>
      <c r="F68" s="92">
        <v>0.1174</v>
      </c>
      <c r="G68" s="88">
        <f t="shared" si="3"/>
        <v>0.36170000000000002</v>
      </c>
      <c r="H68" s="89">
        <v>167</v>
      </c>
      <c r="I68" s="90" t="s">
        <v>64</v>
      </c>
      <c r="J68" s="74">
        <f t="shared" si="4"/>
        <v>1.67E-2</v>
      </c>
      <c r="K68" s="89">
        <v>86</v>
      </c>
      <c r="L68" s="90" t="s">
        <v>64</v>
      </c>
      <c r="M68" s="74">
        <f t="shared" si="0"/>
        <v>8.6E-3</v>
      </c>
      <c r="N68" s="89">
        <v>68</v>
      </c>
      <c r="O68" s="90" t="s">
        <v>64</v>
      </c>
      <c r="P68" s="74">
        <f t="shared" si="1"/>
        <v>6.8000000000000005E-3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0.25430000000000003</v>
      </c>
      <c r="F69" s="92">
        <v>0.1139</v>
      </c>
      <c r="G69" s="88">
        <f t="shared" si="3"/>
        <v>0.36820000000000003</v>
      </c>
      <c r="H69" s="89">
        <v>180</v>
      </c>
      <c r="I69" s="90" t="s">
        <v>64</v>
      </c>
      <c r="J69" s="74">
        <f t="shared" si="4"/>
        <v>1.7999999999999999E-2</v>
      </c>
      <c r="K69" s="89">
        <v>91</v>
      </c>
      <c r="L69" s="90" t="s">
        <v>64</v>
      </c>
      <c r="M69" s="74">
        <f t="shared" si="0"/>
        <v>9.1000000000000004E-3</v>
      </c>
      <c r="N69" s="89">
        <v>72</v>
      </c>
      <c r="O69" s="90" t="s">
        <v>64</v>
      </c>
      <c r="P69" s="74">
        <f t="shared" si="1"/>
        <v>7.1999999999999998E-3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0.26390000000000002</v>
      </c>
      <c r="F70" s="92">
        <v>0.1106</v>
      </c>
      <c r="G70" s="88">
        <f t="shared" si="3"/>
        <v>0.37450000000000006</v>
      </c>
      <c r="H70" s="89">
        <v>193</v>
      </c>
      <c r="I70" s="90" t="s">
        <v>64</v>
      </c>
      <c r="J70" s="74">
        <f t="shared" si="4"/>
        <v>1.9300000000000001E-2</v>
      </c>
      <c r="K70" s="89">
        <v>96</v>
      </c>
      <c r="L70" s="90" t="s">
        <v>64</v>
      </c>
      <c r="M70" s="74">
        <f t="shared" si="0"/>
        <v>9.6000000000000009E-3</v>
      </c>
      <c r="N70" s="89">
        <v>76</v>
      </c>
      <c r="O70" s="90" t="s">
        <v>64</v>
      </c>
      <c r="P70" s="74">
        <f t="shared" si="1"/>
        <v>7.6E-3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0.27310000000000001</v>
      </c>
      <c r="F71" s="92">
        <v>0.1075</v>
      </c>
      <c r="G71" s="88">
        <f t="shared" si="3"/>
        <v>0.38059999999999999</v>
      </c>
      <c r="H71" s="89">
        <v>207</v>
      </c>
      <c r="I71" s="90" t="s">
        <v>64</v>
      </c>
      <c r="J71" s="74">
        <f t="shared" si="4"/>
        <v>2.07E-2</v>
      </c>
      <c r="K71" s="89">
        <v>100</v>
      </c>
      <c r="L71" s="90" t="s">
        <v>64</v>
      </c>
      <c r="M71" s="74">
        <f t="shared" si="0"/>
        <v>0.01</v>
      </c>
      <c r="N71" s="89">
        <v>80</v>
      </c>
      <c r="O71" s="90" t="s">
        <v>64</v>
      </c>
      <c r="P71" s="74">
        <f t="shared" si="1"/>
        <v>8.0000000000000002E-3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0.28210000000000002</v>
      </c>
      <c r="F72" s="92">
        <v>0.1046</v>
      </c>
      <c r="G72" s="88">
        <f t="shared" si="3"/>
        <v>0.38670000000000004</v>
      </c>
      <c r="H72" s="89">
        <v>220</v>
      </c>
      <c r="I72" s="90" t="s">
        <v>64</v>
      </c>
      <c r="J72" s="74">
        <f t="shared" si="4"/>
        <v>2.1999999999999999E-2</v>
      </c>
      <c r="K72" s="89">
        <v>105</v>
      </c>
      <c r="L72" s="90" t="s">
        <v>64</v>
      </c>
      <c r="M72" s="74">
        <f t="shared" si="0"/>
        <v>1.0499999999999999E-2</v>
      </c>
      <c r="N72" s="89">
        <v>84</v>
      </c>
      <c r="O72" s="90" t="s">
        <v>64</v>
      </c>
      <c r="P72" s="74">
        <f t="shared" si="1"/>
        <v>8.4000000000000012E-3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0.29920000000000002</v>
      </c>
      <c r="F73" s="92">
        <v>9.937E-2</v>
      </c>
      <c r="G73" s="88">
        <f t="shared" si="3"/>
        <v>0.39857000000000004</v>
      </c>
      <c r="H73" s="89">
        <v>247</v>
      </c>
      <c r="I73" s="90" t="s">
        <v>64</v>
      </c>
      <c r="J73" s="74">
        <f t="shared" si="4"/>
        <v>2.47E-2</v>
      </c>
      <c r="K73" s="89">
        <v>113</v>
      </c>
      <c r="L73" s="90" t="s">
        <v>64</v>
      </c>
      <c r="M73" s="74">
        <f t="shared" si="0"/>
        <v>1.1300000000000001E-2</v>
      </c>
      <c r="N73" s="89">
        <v>92</v>
      </c>
      <c r="O73" s="90" t="s">
        <v>64</v>
      </c>
      <c r="P73" s="74">
        <f t="shared" si="1"/>
        <v>9.1999999999999998E-3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0.31540000000000001</v>
      </c>
      <c r="F74" s="92">
        <v>9.4710000000000003E-2</v>
      </c>
      <c r="G74" s="88">
        <f t="shared" si="3"/>
        <v>0.41011000000000003</v>
      </c>
      <c r="H74" s="89">
        <v>273</v>
      </c>
      <c r="I74" s="90" t="s">
        <v>64</v>
      </c>
      <c r="J74" s="74">
        <f t="shared" si="4"/>
        <v>2.7300000000000001E-2</v>
      </c>
      <c r="K74" s="89">
        <v>121</v>
      </c>
      <c r="L74" s="90" t="s">
        <v>64</v>
      </c>
      <c r="M74" s="74">
        <f t="shared" si="0"/>
        <v>1.21E-2</v>
      </c>
      <c r="N74" s="89">
        <v>100</v>
      </c>
      <c r="O74" s="90" t="s">
        <v>64</v>
      </c>
      <c r="P74" s="74">
        <f t="shared" si="1"/>
        <v>0.01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0.33079999999999998</v>
      </c>
      <c r="F75" s="92">
        <v>9.0529999999999999E-2</v>
      </c>
      <c r="G75" s="88">
        <f t="shared" si="3"/>
        <v>0.42132999999999998</v>
      </c>
      <c r="H75" s="89">
        <v>298</v>
      </c>
      <c r="I75" s="90" t="s">
        <v>64</v>
      </c>
      <c r="J75" s="74">
        <f t="shared" si="4"/>
        <v>2.98E-2</v>
      </c>
      <c r="K75" s="89">
        <v>128</v>
      </c>
      <c r="L75" s="90" t="s">
        <v>64</v>
      </c>
      <c r="M75" s="74">
        <f t="shared" si="0"/>
        <v>1.2800000000000001E-2</v>
      </c>
      <c r="N75" s="89">
        <v>107</v>
      </c>
      <c r="O75" s="90" t="s">
        <v>64</v>
      </c>
      <c r="P75" s="74">
        <f t="shared" si="1"/>
        <v>1.0699999999999999E-2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0.34549999999999997</v>
      </c>
      <c r="F76" s="92">
        <v>8.677E-2</v>
      </c>
      <c r="G76" s="88">
        <f t="shared" si="3"/>
        <v>0.43226999999999999</v>
      </c>
      <c r="H76" s="89">
        <v>324</v>
      </c>
      <c r="I76" s="90" t="s">
        <v>64</v>
      </c>
      <c r="J76" s="74">
        <f t="shared" si="4"/>
        <v>3.2399999999999998E-2</v>
      </c>
      <c r="K76" s="89">
        <v>135</v>
      </c>
      <c r="L76" s="90" t="s">
        <v>64</v>
      </c>
      <c r="M76" s="74">
        <f t="shared" si="0"/>
        <v>1.3500000000000002E-2</v>
      </c>
      <c r="N76" s="89">
        <v>114</v>
      </c>
      <c r="O76" s="90" t="s">
        <v>64</v>
      </c>
      <c r="P76" s="74">
        <f t="shared" si="1"/>
        <v>1.14E-2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0.35959999999999998</v>
      </c>
      <c r="F77" s="92">
        <v>8.3360000000000004E-2</v>
      </c>
      <c r="G77" s="88">
        <f t="shared" si="3"/>
        <v>0.44295999999999996</v>
      </c>
      <c r="H77" s="89">
        <v>349</v>
      </c>
      <c r="I77" s="90" t="s">
        <v>64</v>
      </c>
      <c r="J77" s="74">
        <f t="shared" si="4"/>
        <v>3.49E-2</v>
      </c>
      <c r="K77" s="89">
        <v>141</v>
      </c>
      <c r="L77" s="90" t="s">
        <v>64</v>
      </c>
      <c r="M77" s="74">
        <f t="shared" si="0"/>
        <v>1.4099999999999998E-2</v>
      </c>
      <c r="N77" s="89">
        <v>121</v>
      </c>
      <c r="O77" s="90" t="s">
        <v>64</v>
      </c>
      <c r="P77" s="74">
        <f t="shared" si="1"/>
        <v>1.21E-2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0.37319999999999998</v>
      </c>
      <c r="F78" s="92">
        <v>8.0250000000000002E-2</v>
      </c>
      <c r="G78" s="88">
        <f t="shared" si="3"/>
        <v>0.45344999999999996</v>
      </c>
      <c r="H78" s="89">
        <v>374</v>
      </c>
      <c r="I78" s="90" t="s">
        <v>64</v>
      </c>
      <c r="J78" s="74">
        <f t="shared" si="4"/>
        <v>3.7400000000000003E-2</v>
      </c>
      <c r="K78" s="89">
        <v>148</v>
      </c>
      <c r="L78" s="90" t="s">
        <v>64</v>
      </c>
      <c r="M78" s="74">
        <f t="shared" si="0"/>
        <v>1.4799999999999999E-2</v>
      </c>
      <c r="N78" s="89">
        <v>127</v>
      </c>
      <c r="O78" s="90" t="s">
        <v>64</v>
      </c>
      <c r="P78" s="74">
        <f t="shared" si="1"/>
        <v>1.2699999999999999E-2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0.39889999999999998</v>
      </c>
      <c r="F79" s="92">
        <v>7.4779999999999999E-2</v>
      </c>
      <c r="G79" s="88">
        <f t="shared" si="3"/>
        <v>0.47367999999999999</v>
      </c>
      <c r="H79" s="89">
        <v>423</v>
      </c>
      <c r="I79" s="90" t="s">
        <v>64</v>
      </c>
      <c r="J79" s="74">
        <f t="shared" si="4"/>
        <v>4.2299999999999997E-2</v>
      </c>
      <c r="K79" s="89">
        <v>159</v>
      </c>
      <c r="L79" s="90" t="s">
        <v>64</v>
      </c>
      <c r="M79" s="74">
        <f t="shared" si="0"/>
        <v>1.5900000000000001E-2</v>
      </c>
      <c r="N79" s="89">
        <v>139</v>
      </c>
      <c r="O79" s="90" t="s">
        <v>64</v>
      </c>
      <c r="P79" s="74">
        <f t="shared" si="1"/>
        <v>1.3900000000000001E-2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0.42299999999999999</v>
      </c>
      <c r="F80" s="92">
        <v>7.0110000000000006E-2</v>
      </c>
      <c r="G80" s="88">
        <f t="shared" si="3"/>
        <v>0.49310999999999999</v>
      </c>
      <c r="H80" s="89">
        <v>471</v>
      </c>
      <c r="I80" s="90" t="s">
        <v>64</v>
      </c>
      <c r="J80" s="74">
        <f t="shared" si="4"/>
        <v>4.7099999999999996E-2</v>
      </c>
      <c r="K80" s="89">
        <v>169</v>
      </c>
      <c r="L80" s="90" t="s">
        <v>64</v>
      </c>
      <c r="M80" s="74">
        <f t="shared" si="0"/>
        <v>1.6900000000000002E-2</v>
      </c>
      <c r="N80" s="89">
        <v>150</v>
      </c>
      <c r="O80" s="90" t="s">
        <v>64</v>
      </c>
      <c r="P80" s="74">
        <f t="shared" si="1"/>
        <v>1.4999999999999999E-2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0.44579999999999997</v>
      </c>
      <c r="F81" s="92">
        <v>6.608E-2</v>
      </c>
      <c r="G81" s="88">
        <f t="shared" si="3"/>
        <v>0.51188</v>
      </c>
      <c r="H81" s="89">
        <v>517</v>
      </c>
      <c r="I81" s="90" t="s">
        <v>64</v>
      </c>
      <c r="J81" s="74">
        <f t="shared" si="4"/>
        <v>5.1700000000000003E-2</v>
      </c>
      <c r="K81" s="89">
        <v>179</v>
      </c>
      <c r="L81" s="90" t="s">
        <v>64</v>
      </c>
      <c r="M81" s="74">
        <f t="shared" si="0"/>
        <v>1.7899999999999999E-2</v>
      </c>
      <c r="N81" s="89">
        <v>161</v>
      </c>
      <c r="O81" s="90" t="s">
        <v>64</v>
      </c>
      <c r="P81" s="74">
        <f t="shared" si="1"/>
        <v>1.61E-2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0.46760000000000002</v>
      </c>
      <c r="F82" s="92">
        <v>6.2549999999999994E-2</v>
      </c>
      <c r="G82" s="88">
        <f t="shared" si="3"/>
        <v>0.53015000000000001</v>
      </c>
      <c r="H82" s="89">
        <v>563</v>
      </c>
      <c r="I82" s="90" t="s">
        <v>64</v>
      </c>
      <c r="J82" s="74">
        <f t="shared" si="4"/>
        <v>5.6299999999999996E-2</v>
      </c>
      <c r="K82" s="89">
        <v>187</v>
      </c>
      <c r="L82" s="90" t="s">
        <v>64</v>
      </c>
      <c r="M82" s="74">
        <f t="shared" si="0"/>
        <v>1.8700000000000001E-2</v>
      </c>
      <c r="N82" s="89">
        <v>171</v>
      </c>
      <c r="O82" s="90" t="s">
        <v>64</v>
      </c>
      <c r="P82" s="74">
        <f t="shared" si="1"/>
        <v>1.7100000000000001E-2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0.48830000000000001</v>
      </c>
      <c r="F83" s="92">
        <v>5.944E-2</v>
      </c>
      <c r="G83" s="88">
        <f t="shared" si="3"/>
        <v>0.54774</v>
      </c>
      <c r="H83" s="89">
        <v>607</v>
      </c>
      <c r="I83" s="90" t="s">
        <v>64</v>
      </c>
      <c r="J83" s="74">
        <f t="shared" si="4"/>
        <v>6.0699999999999997E-2</v>
      </c>
      <c r="K83" s="89">
        <v>195</v>
      </c>
      <c r="L83" s="90" t="s">
        <v>64</v>
      </c>
      <c r="M83" s="74">
        <f t="shared" si="0"/>
        <v>1.95E-2</v>
      </c>
      <c r="N83" s="89">
        <v>180</v>
      </c>
      <c r="O83" s="90" t="s">
        <v>64</v>
      </c>
      <c r="P83" s="74">
        <f t="shared" si="1"/>
        <v>1.7999999999999999E-2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0.50829999999999997</v>
      </c>
      <c r="F84" s="92">
        <v>5.6660000000000002E-2</v>
      </c>
      <c r="G84" s="88">
        <f t="shared" si="3"/>
        <v>0.56496000000000002</v>
      </c>
      <c r="H84" s="89">
        <v>651</v>
      </c>
      <c r="I84" s="90" t="s">
        <v>64</v>
      </c>
      <c r="J84" s="74">
        <f t="shared" si="4"/>
        <v>6.5100000000000005E-2</v>
      </c>
      <c r="K84" s="89">
        <v>202</v>
      </c>
      <c r="L84" s="90" t="s">
        <v>64</v>
      </c>
      <c r="M84" s="74">
        <f t="shared" ref="M84:M147" si="6">K84/1000/10</f>
        <v>2.0200000000000003E-2</v>
      </c>
      <c r="N84" s="89">
        <v>189</v>
      </c>
      <c r="O84" s="90" t="s">
        <v>64</v>
      </c>
      <c r="P84" s="74">
        <f t="shared" ref="P84:P147" si="7">N84/1000/10</f>
        <v>1.89E-2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0.52749999999999997</v>
      </c>
      <c r="F85" s="92">
        <v>5.4170000000000003E-2</v>
      </c>
      <c r="G85" s="88">
        <f t="shared" ref="G85:G148" si="8">E85+F85</f>
        <v>0.58167000000000002</v>
      </c>
      <c r="H85" s="89">
        <v>694</v>
      </c>
      <c r="I85" s="90" t="s">
        <v>64</v>
      </c>
      <c r="J85" s="74">
        <f t="shared" ref="J85:J126" si="9">H85/1000/10</f>
        <v>6.9399999999999989E-2</v>
      </c>
      <c r="K85" s="89">
        <v>209</v>
      </c>
      <c r="L85" s="90" t="s">
        <v>64</v>
      </c>
      <c r="M85" s="74">
        <f t="shared" si="6"/>
        <v>2.0899999999999998E-2</v>
      </c>
      <c r="N85" s="89">
        <v>197</v>
      </c>
      <c r="O85" s="90" t="s">
        <v>64</v>
      </c>
      <c r="P85" s="74">
        <f t="shared" si="7"/>
        <v>1.9700000000000002E-2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0.54600000000000004</v>
      </c>
      <c r="F86" s="92">
        <v>5.1920000000000001E-2</v>
      </c>
      <c r="G86" s="88">
        <f t="shared" si="8"/>
        <v>0.59792000000000001</v>
      </c>
      <c r="H86" s="89">
        <v>735</v>
      </c>
      <c r="I86" s="90" t="s">
        <v>64</v>
      </c>
      <c r="J86" s="74">
        <f t="shared" si="9"/>
        <v>7.3499999999999996E-2</v>
      </c>
      <c r="K86" s="89">
        <v>215</v>
      </c>
      <c r="L86" s="90" t="s">
        <v>64</v>
      </c>
      <c r="M86" s="74">
        <f t="shared" si="6"/>
        <v>2.1499999999999998E-2</v>
      </c>
      <c r="N86" s="89">
        <v>205</v>
      </c>
      <c r="O86" s="90" t="s">
        <v>64</v>
      </c>
      <c r="P86" s="74">
        <f t="shared" si="7"/>
        <v>2.0499999999999997E-2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0.56389999999999996</v>
      </c>
      <c r="F87" s="92">
        <v>4.9880000000000001E-2</v>
      </c>
      <c r="G87" s="88">
        <f t="shared" si="8"/>
        <v>0.61377999999999999</v>
      </c>
      <c r="H87" s="89">
        <v>776</v>
      </c>
      <c r="I87" s="90" t="s">
        <v>64</v>
      </c>
      <c r="J87" s="74">
        <f t="shared" si="9"/>
        <v>7.7600000000000002E-2</v>
      </c>
      <c r="K87" s="89">
        <v>221</v>
      </c>
      <c r="L87" s="90" t="s">
        <v>64</v>
      </c>
      <c r="M87" s="74">
        <f t="shared" si="6"/>
        <v>2.2100000000000002E-2</v>
      </c>
      <c r="N87" s="89">
        <v>213</v>
      </c>
      <c r="O87" s="90" t="s">
        <v>64</v>
      </c>
      <c r="P87" s="74">
        <f t="shared" si="7"/>
        <v>2.1299999999999999E-2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0.58120000000000005</v>
      </c>
      <c r="F88" s="92">
        <v>4.8009999999999997E-2</v>
      </c>
      <c r="G88" s="88">
        <f t="shared" si="8"/>
        <v>0.62921000000000005</v>
      </c>
      <c r="H88" s="89">
        <v>817</v>
      </c>
      <c r="I88" s="90" t="s">
        <v>64</v>
      </c>
      <c r="J88" s="74">
        <f t="shared" si="9"/>
        <v>8.1699999999999995E-2</v>
      </c>
      <c r="K88" s="89">
        <v>227</v>
      </c>
      <c r="L88" s="90" t="s">
        <v>64</v>
      </c>
      <c r="M88" s="74">
        <f t="shared" si="6"/>
        <v>2.2700000000000001E-2</v>
      </c>
      <c r="N88" s="89">
        <v>220</v>
      </c>
      <c r="O88" s="90" t="s">
        <v>64</v>
      </c>
      <c r="P88" s="74">
        <f t="shared" si="7"/>
        <v>2.1999999999999999E-2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0.59789999999999999</v>
      </c>
      <c r="F89" s="92">
        <v>4.6300000000000001E-2</v>
      </c>
      <c r="G89" s="88">
        <f t="shared" si="8"/>
        <v>0.64419999999999999</v>
      </c>
      <c r="H89" s="89">
        <v>856</v>
      </c>
      <c r="I89" s="90" t="s">
        <v>64</v>
      </c>
      <c r="J89" s="74">
        <f t="shared" si="9"/>
        <v>8.5599999999999996E-2</v>
      </c>
      <c r="K89" s="89">
        <v>232</v>
      </c>
      <c r="L89" s="90" t="s">
        <v>64</v>
      </c>
      <c r="M89" s="74">
        <f t="shared" si="6"/>
        <v>2.3200000000000002E-2</v>
      </c>
      <c r="N89" s="89">
        <v>227</v>
      </c>
      <c r="O89" s="90" t="s">
        <v>64</v>
      </c>
      <c r="P89" s="74">
        <f t="shared" si="7"/>
        <v>2.2700000000000001E-2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0.62990000000000002</v>
      </c>
      <c r="F90" s="92">
        <v>4.326E-2</v>
      </c>
      <c r="G90" s="88">
        <f t="shared" si="8"/>
        <v>0.67315999999999998</v>
      </c>
      <c r="H90" s="89">
        <v>933</v>
      </c>
      <c r="I90" s="90" t="s">
        <v>64</v>
      </c>
      <c r="J90" s="74">
        <f t="shared" si="9"/>
        <v>9.3300000000000008E-2</v>
      </c>
      <c r="K90" s="89">
        <v>242</v>
      </c>
      <c r="L90" s="90" t="s">
        <v>64</v>
      </c>
      <c r="M90" s="74">
        <f t="shared" si="6"/>
        <v>2.4199999999999999E-2</v>
      </c>
      <c r="N90" s="89">
        <v>240</v>
      </c>
      <c r="O90" s="90" t="s">
        <v>64</v>
      </c>
      <c r="P90" s="74">
        <f t="shared" si="7"/>
        <v>2.4E-2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0.6673</v>
      </c>
      <c r="F91" s="92">
        <v>4.0050000000000002E-2</v>
      </c>
      <c r="G91" s="88">
        <f t="shared" si="8"/>
        <v>0.70735000000000003</v>
      </c>
      <c r="H91" s="89">
        <v>1026</v>
      </c>
      <c r="I91" s="90" t="s">
        <v>64</v>
      </c>
      <c r="J91" s="74">
        <f t="shared" si="9"/>
        <v>0.1026</v>
      </c>
      <c r="K91" s="89">
        <v>252</v>
      </c>
      <c r="L91" s="90" t="s">
        <v>64</v>
      </c>
      <c r="M91" s="74">
        <f t="shared" si="6"/>
        <v>2.52E-2</v>
      </c>
      <c r="N91" s="89">
        <v>255</v>
      </c>
      <c r="O91" s="90" t="s">
        <v>64</v>
      </c>
      <c r="P91" s="74">
        <f t="shared" si="7"/>
        <v>2.5500000000000002E-2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0.70220000000000005</v>
      </c>
      <c r="F92" s="92">
        <v>3.7330000000000002E-2</v>
      </c>
      <c r="G92" s="88">
        <f t="shared" si="8"/>
        <v>0.73953000000000002</v>
      </c>
      <c r="H92" s="89">
        <v>1116</v>
      </c>
      <c r="I92" s="90" t="s">
        <v>64</v>
      </c>
      <c r="J92" s="74">
        <f t="shared" si="9"/>
        <v>0.1116</v>
      </c>
      <c r="K92" s="89">
        <v>262</v>
      </c>
      <c r="L92" s="90" t="s">
        <v>64</v>
      </c>
      <c r="M92" s="74">
        <f t="shared" si="6"/>
        <v>2.6200000000000001E-2</v>
      </c>
      <c r="N92" s="89">
        <v>268</v>
      </c>
      <c r="O92" s="90" t="s">
        <v>64</v>
      </c>
      <c r="P92" s="74">
        <f t="shared" si="7"/>
        <v>2.6800000000000001E-2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0.73470000000000002</v>
      </c>
      <c r="F93" s="92">
        <v>3.5009999999999999E-2</v>
      </c>
      <c r="G93" s="88">
        <f t="shared" si="8"/>
        <v>0.76971000000000001</v>
      </c>
      <c r="H93" s="89">
        <v>1202</v>
      </c>
      <c r="I93" s="90" t="s">
        <v>64</v>
      </c>
      <c r="J93" s="74">
        <f t="shared" si="9"/>
        <v>0.1202</v>
      </c>
      <c r="K93" s="89">
        <v>270</v>
      </c>
      <c r="L93" s="90" t="s">
        <v>64</v>
      </c>
      <c r="M93" s="74">
        <f t="shared" si="6"/>
        <v>2.7000000000000003E-2</v>
      </c>
      <c r="N93" s="89">
        <v>280</v>
      </c>
      <c r="O93" s="90" t="s">
        <v>64</v>
      </c>
      <c r="P93" s="74">
        <f t="shared" si="7"/>
        <v>2.8000000000000004E-2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0.76500000000000001</v>
      </c>
      <c r="F94" s="92">
        <v>3.2989999999999998E-2</v>
      </c>
      <c r="G94" s="88">
        <f t="shared" si="8"/>
        <v>0.79798999999999998</v>
      </c>
      <c r="H94" s="89">
        <v>1286</v>
      </c>
      <c r="I94" s="90" t="s">
        <v>64</v>
      </c>
      <c r="J94" s="74">
        <f t="shared" si="9"/>
        <v>0.12859999999999999</v>
      </c>
      <c r="K94" s="89">
        <v>277</v>
      </c>
      <c r="L94" s="90" t="s">
        <v>64</v>
      </c>
      <c r="M94" s="74">
        <f t="shared" si="6"/>
        <v>2.7700000000000002E-2</v>
      </c>
      <c r="N94" s="89">
        <v>292</v>
      </c>
      <c r="O94" s="90" t="s">
        <v>64</v>
      </c>
      <c r="P94" s="74">
        <f t="shared" si="7"/>
        <v>2.9199999999999997E-2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0.79330000000000001</v>
      </c>
      <c r="F95" s="92">
        <v>3.1210000000000002E-2</v>
      </c>
      <c r="G95" s="88">
        <f t="shared" si="8"/>
        <v>0.82450999999999997</v>
      </c>
      <c r="H95" s="89">
        <v>1367</v>
      </c>
      <c r="I95" s="90" t="s">
        <v>64</v>
      </c>
      <c r="J95" s="74">
        <f t="shared" si="9"/>
        <v>0.13669999999999999</v>
      </c>
      <c r="K95" s="89">
        <v>284</v>
      </c>
      <c r="L95" s="90" t="s">
        <v>64</v>
      </c>
      <c r="M95" s="74">
        <f t="shared" si="6"/>
        <v>2.8399999999999998E-2</v>
      </c>
      <c r="N95" s="89">
        <v>302</v>
      </c>
      <c r="O95" s="90" t="s">
        <v>64</v>
      </c>
      <c r="P95" s="74">
        <f t="shared" si="7"/>
        <v>3.0199999999999998E-2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0.81969999999999998</v>
      </c>
      <c r="F96" s="92">
        <v>2.964E-2</v>
      </c>
      <c r="G96" s="88">
        <f t="shared" si="8"/>
        <v>0.84933999999999998</v>
      </c>
      <c r="H96" s="89">
        <v>1446</v>
      </c>
      <c r="I96" s="90" t="s">
        <v>64</v>
      </c>
      <c r="J96" s="74">
        <f t="shared" si="9"/>
        <v>0.14460000000000001</v>
      </c>
      <c r="K96" s="89">
        <v>291</v>
      </c>
      <c r="L96" s="90" t="s">
        <v>64</v>
      </c>
      <c r="M96" s="74">
        <f t="shared" si="6"/>
        <v>2.9099999999999997E-2</v>
      </c>
      <c r="N96" s="89">
        <v>312</v>
      </c>
      <c r="O96" s="90" t="s">
        <v>64</v>
      </c>
      <c r="P96" s="74">
        <f t="shared" si="7"/>
        <v>3.1199999999999999E-2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0.84430000000000005</v>
      </c>
      <c r="F97" s="92">
        <v>2.8240000000000001E-2</v>
      </c>
      <c r="G97" s="88">
        <f t="shared" si="8"/>
        <v>0.87254000000000009</v>
      </c>
      <c r="H97" s="89">
        <v>1524</v>
      </c>
      <c r="I97" s="90" t="s">
        <v>64</v>
      </c>
      <c r="J97" s="74">
        <f t="shared" si="9"/>
        <v>0.15240000000000001</v>
      </c>
      <c r="K97" s="89">
        <v>296</v>
      </c>
      <c r="L97" s="90" t="s">
        <v>64</v>
      </c>
      <c r="M97" s="74">
        <f t="shared" si="6"/>
        <v>2.9599999999999998E-2</v>
      </c>
      <c r="N97" s="89">
        <v>321</v>
      </c>
      <c r="O97" s="90" t="s">
        <v>64</v>
      </c>
      <c r="P97" s="74">
        <f t="shared" si="7"/>
        <v>3.2100000000000004E-2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0.86729999999999996</v>
      </c>
      <c r="F98" s="92">
        <v>2.6980000000000001E-2</v>
      </c>
      <c r="G98" s="88">
        <f t="shared" si="8"/>
        <v>0.89427999999999996</v>
      </c>
      <c r="H98" s="89">
        <v>1600</v>
      </c>
      <c r="I98" s="90" t="s">
        <v>64</v>
      </c>
      <c r="J98" s="74">
        <f t="shared" si="9"/>
        <v>0.16</v>
      </c>
      <c r="K98" s="89">
        <v>302</v>
      </c>
      <c r="L98" s="90" t="s">
        <v>64</v>
      </c>
      <c r="M98" s="74">
        <f t="shared" si="6"/>
        <v>3.0199999999999998E-2</v>
      </c>
      <c r="N98" s="89">
        <v>330</v>
      </c>
      <c r="O98" s="90" t="s">
        <v>64</v>
      </c>
      <c r="P98" s="74">
        <f t="shared" si="7"/>
        <v>3.3000000000000002E-2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0.90890000000000004</v>
      </c>
      <c r="F99" s="92">
        <v>2.4799999999999999E-2</v>
      </c>
      <c r="G99" s="88">
        <f t="shared" si="8"/>
        <v>0.93370000000000009</v>
      </c>
      <c r="H99" s="89">
        <v>1747</v>
      </c>
      <c r="I99" s="90" t="s">
        <v>64</v>
      </c>
      <c r="J99" s="74">
        <f t="shared" si="9"/>
        <v>0.17470000000000002</v>
      </c>
      <c r="K99" s="89">
        <v>311</v>
      </c>
      <c r="L99" s="90" t="s">
        <v>64</v>
      </c>
      <c r="M99" s="74">
        <f t="shared" si="6"/>
        <v>3.1099999999999999E-2</v>
      </c>
      <c r="N99" s="89">
        <v>346</v>
      </c>
      <c r="O99" s="90" t="s">
        <v>64</v>
      </c>
      <c r="P99" s="74">
        <f t="shared" si="7"/>
        <v>3.4599999999999999E-2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0.94579999999999997</v>
      </c>
      <c r="F100" s="92">
        <v>2.298E-2</v>
      </c>
      <c r="G100" s="88">
        <f t="shared" si="8"/>
        <v>0.96877999999999997</v>
      </c>
      <c r="H100" s="89">
        <v>1889</v>
      </c>
      <c r="I100" s="90" t="s">
        <v>64</v>
      </c>
      <c r="J100" s="74">
        <f t="shared" si="9"/>
        <v>0.18890000000000001</v>
      </c>
      <c r="K100" s="89">
        <v>320</v>
      </c>
      <c r="L100" s="90" t="s">
        <v>64</v>
      </c>
      <c r="M100" s="74">
        <f t="shared" si="6"/>
        <v>3.2000000000000001E-2</v>
      </c>
      <c r="N100" s="89">
        <v>360</v>
      </c>
      <c r="O100" s="90" t="s">
        <v>64</v>
      </c>
      <c r="P100" s="74">
        <f t="shared" si="7"/>
        <v>3.5999999999999997E-2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0.97909999999999997</v>
      </c>
      <c r="F101" s="92">
        <v>2.1440000000000001E-2</v>
      </c>
      <c r="G101" s="88">
        <f t="shared" si="8"/>
        <v>1.00054</v>
      </c>
      <c r="H101" s="89">
        <v>2027</v>
      </c>
      <c r="I101" s="90" t="s">
        <v>64</v>
      </c>
      <c r="J101" s="74">
        <f t="shared" si="9"/>
        <v>0.20270000000000002</v>
      </c>
      <c r="K101" s="89">
        <v>328</v>
      </c>
      <c r="L101" s="90" t="s">
        <v>64</v>
      </c>
      <c r="M101" s="74">
        <f t="shared" si="6"/>
        <v>3.2800000000000003E-2</v>
      </c>
      <c r="N101" s="89">
        <v>374</v>
      </c>
      <c r="O101" s="90" t="s">
        <v>64</v>
      </c>
      <c r="P101" s="74">
        <f t="shared" si="7"/>
        <v>3.7400000000000003E-2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1.01</v>
      </c>
      <c r="F102" s="92">
        <v>2.0109999999999999E-2</v>
      </c>
      <c r="G102" s="88">
        <f t="shared" si="8"/>
        <v>1.0301100000000001</v>
      </c>
      <c r="H102" s="89">
        <v>2162</v>
      </c>
      <c r="I102" s="90" t="s">
        <v>64</v>
      </c>
      <c r="J102" s="74">
        <f t="shared" si="9"/>
        <v>0.2162</v>
      </c>
      <c r="K102" s="89">
        <v>335</v>
      </c>
      <c r="L102" s="90" t="s">
        <v>64</v>
      </c>
      <c r="M102" s="74">
        <f t="shared" si="6"/>
        <v>3.3500000000000002E-2</v>
      </c>
      <c r="N102" s="89">
        <v>386</v>
      </c>
      <c r="O102" s="90" t="s">
        <v>64</v>
      </c>
      <c r="P102" s="74">
        <f t="shared" si="7"/>
        <v>3.8600000000000002E-2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1.0389999999999999</v>
      </c>
      <c r="F103" s="92">
        <v>1.8960000000000001E-2</v>
      </c>
      <c r="G103" s="88">
        <f t="shared" si="8"/>
        <v>1.05796</v>
      </c>
      <c r="H103" s="89">
        <v>2293</v>
      </c>
      <c r="I103" s="90" t="s">
        <v>64</v>
      </c>
      <c r="J103" s="74">
        <f t="shared" si="9"/>
        <v>0.2293</v>
      </c>
      <c r="K103" s="89">
        <v>341</v>
      </c>
      <c r="L103" s="90" t="s">
        <v>64</v>
      </c>
      <c r="M103" s="74">
        <f t="shared" si="6"/>
        <v>3.4100000000000005E-2</v>
      </c>
      <c r="N103" s="89">
        <v>397</v>
      </c>
      <c r="O103" s="90" t="s">
        <v>64</v>
      </c>
      <c r="P103" s="74">
        <f t="shared" si="7"/>
        <v>3.9699999999999999E-2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1.0669999999999999</v>
      </c>
      <c r="F104" s="92">
        <v>1.7940000000000001E-2</v>
      </c>
      <c r="G104" s="88">
        <f t="shared" si="8"/>
        <v>1.08494</v>
      </c>
      <c r="H104" s="89">
        <v>2421</v>
      </c>
      <c r="I104" s="90" t="s">
        <v>64</v>
      </c>
      <c r="J104" s="74">
        <f t="shared" si="9"/>
        <v>0.24209999999999998</v>
      </c>
      <c r="K104" s="89">
        <v>347</v>
      </c>
      <c r="L104" s="90" t="s">
        <v>64</v>
      </c>
      <c r="M104" s="74">
        <f t="shared" si="6"/>
        <v>3.4699999999999995E-2</v>
      </c>
      <c r="N104" s="89">
        <v>408</v>
      </c>
      <c r="O104" s="90" t="s">
        <v>64</v>
      </c>
      <c r="P104" s="74">
        <f t="shared" si="7"/>
        <v>4.0799999999999996E-2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1.121</v>
      </c>
      <c r="F105" s="92">
        <v>1.6219999999999998E-2</v>
      </c>
      <c r="G105" s="88">
        <f t="shared" si="8"/>
        <v>1.1372199999999999</v>
      </c>
      <c r="H105" s="89">
        <v>2669</v>
      </c>
      <c r="I105" s="90" t="s">
        <v>64</v>
      </c>
      <c r="J105" s="74">
        <f t="shared" si="9"/>
        <v>0.26690000000000003</v>
      </c>
      <c r="K105" s="89">
        <v>359</v>
      </c>
      <c r="L105" s="90" t="s">
        <v>64</v>
      </c>
      <c r="M105" s="74">
        <f t="shared" si="6"/>
        <v>3.5900000000000001E-2</v>
      </c>
      <c r="N105" s="89">
        <v>427</v>
      </c>
      <c r="O105" s="90" t="s">
        <v>64</v>
      </c>
      <c r="P105" s="74">
        <f t="shared" si="7"/>
        <v>4.2700000000000002E-2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1.1719999999999999</v>
      </c>
      <c r="F106" s="92">
        <v>1.4840000000000001E-2</v>
      </c>
      <c r="G106" s="88">
        <f t="shared" si="8"/>
        <v>1.1868399999999999</v>
      </c>
      <c r="H106" s="89">
        <v>2907</v>
      </c>
      <c r="I106" s="90" t="s">
        <v>64</v>
      </c>
      <c r="J106" s="74">
        <f t="shared" si="9"/>
        <v>0.29070000000000001</v>
      </c>
      <c r="K106" s="89">
        <v>368</v>
      </c>
      <c r="L106" s="90" t="s">
        <v>64</v>
      </c>
      <c r="M106" s="74">
        <f t="shared" si="6"/>
        <v>3.6799999999999999E-2</v>
      </c>
      <c r="N106" s="89">
        <v>444</v>
      </c>
      <c r="O106" s="90" t="s">
        <v>64</v>
      </c>
      <c r="P106" s="74">
        <f t="shared" si="7"/>
        <v>4.4400000000000002E-2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1.2210000000000001</v>
      </c>
      <c r="F107" s="92">
        <v>1.3690000000000001E-2</v>
      </c>
      <c r="G107" s="88">
        <f t="shared" si="8"/>
        <v>1.2346900000000001</v>
      </c>
      <c r="H107" s="89">
        <v>3136</v>
      </c>
      <c r="I107" s="90" t="s">
        <v>64</v>
      </c>
      <c r="J107" s="74">
        <f t="shared" si="9"/>
        <v>0.31359999999999999</v>
      </c>
      <c r="K107" s="89">
        <v>377</v>
      </c>
      <c r="L107" s="90" t="s">
        <v>64</v>
      </c>
      <c r="M107" s="74">
        <f t="shared" si="6"/>
        <v>3.7699999999999997E-2</v>
      </c>
      <c r="N107" s="89">
        <v>460</v>
      </c>
      <c r="O107" s="90" t="s">
        <v>64</v>
      </c>
      <c r="P107" s="74">
        <f t="shared" si="7"/>
        <v>4.5999999999999999E-2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1.268</v>
      </c>
      <c r="F108" s="92">
        <v>1.272E-2</v>
      </c>
      <c r="G108" s="88">
        <f t="shared" si="8"/>
        <v>1.2807200000000001</v>
      </c>
      <c r="H108" s="89">
        <v>3357</v>
      </c>
      <c r="I108" s="90" t="s">
        <v>64</v>
      </c>
      <c r="J108" s="74">
        <f t="shared" si="9"/>
        <v>0.3357</v>
      </c>
      <c r="K108" s="89">
        <v>385</v>
      </c>
      <c r="L108" s="90" t="s">
        <v>64</v>
      </c>
      <c r="M108" s="74">
        <f t="shared" si="6"/>
        <v>3.85E-2</v>
      </c>
      <c r="N108" s="89">
        <v>474</v>
      </c>
      <c r="O108" s="90" t="s">
        <v>64</v>
      </c>
      <c r="P108" s="74">
        <f t="shared" si="7"/>
        <v>4.7399999999999998E-2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1.3120000000000001</v>
      </c>
      <c r="F109" s="92">
        <v>1.189E-2</v>
      </c>
      <c r="G109" s="88">
        <f t="shared" si="8"/>
        <v>1.32389</v>
      </c>
      <c r="H109" s="89">
        <v>3571</v>
      </c>
      <c r="I109" s="90" t="s">
        <v>64</v>
      </c>
      <c r="J109" s="74">
        <f t="shared" si="9"/>
        <v>0.35710000000000003</v>
      </c>
      <c r="K109" s="89">
        <v>391</v>
      </c>
      <c r="L109" s="90" t="s">
        <v>64</v>
      </c>
      <c r="M109" s="74">
        <f t="shared" si="6"/>
        <v>3.9100000000000003E-2</v>
      </c>
      <c r="N109" s="89">
        <v>486</v>
      </c>
      <c r="O109" s="90" t="s">
        <v>64</v>
      </c>
      <c r="P109" s="74">
        <f t="shared" si="7"/>
        <v>4.8599999999999997E-2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1.3540000000000001</v>
      </c>
      <c r="F110" s="92">
        <v>1.1169999999999999E-2</v>
      </c>
      <c r="G110" s="88">
        <f t="shared" si="8"/>
        <v>1.36517</v>
      </c>
      <c r="H110" s="89">
        <v>3779</v>
      </c>
      <c r="I110" s="90" t="s">
        <v>64</v>
      </c>
      <c r="J110" s="76">
        <f t="shared" si="9"/>
        <v>0.37790000000000001</v>
      </c>
      <c r="K110" s="89">
        <v>398</v>
      </c>
      <c r="L110" s="90" t="s">
        <v>64</v>
      </c>
      <c r="M110" s="74">
        <f t="shared" si="6"/>
        <v>3.9800000000000002E-2</v>
      </c>
      <c r="N110" s="89">
        <v>498</v>
      </c>
      <c r="O110" s="90" t="s">
        <v>64</v>
      </c>
      <c r="P110" s="74">
        <f t="shared" si="7"/>
        <v>4.9799999999999997E-2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1.393</v>
      </c>
      <c r="F111" s="92">
        <v>1.0540000000000001E-2</v>
      </c>
      <c r="G111" s="88">
        <f t="shared" si="8"/>
        <v>1.40354</v>
      </c>
      <c r="H111" s="89">
        <v>3981</v>
      </c>
      <c r="I111" s="90" t="s">
        <v>64</v>
      </c>
      <c r="J111" s="76">
        <f t="shared" si="9"/>
        <v>0.39810000000000001</v>
      </c>
      <c r="K111" s="89">
        <v>403</v>
      </c>
      <c r="L111" s="90" t="s">
        <v>64</v>
      </c>
      <c r="M111" s="74">
        <f t="shared" si="6"/>
        <v>4.0300000000000002E-2</v>
      </c>
      <c r="N111" s="89">
        <v>509</v>
      </c>
      <c r="O111" s="90" t="s">
        <v>64</v>
      </c>
      <c r="P111" s="74">
        <f t="shared" si="7"/>
        <v>5.0900000000000001E-2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1.43</v>
      </c>
      <c r="F112" s="92">
        <v>9.9869999999999994E-3</v>
      </c>
      <c r="G112" s="88">
        <f t="shared" si="8"/>
        <v>1.4399869999999999</v>
      </c>
      <c r="H112" s="89">
        <v>4177</v>
      </c>
      <c r="I112" s="90" t="s">
        <v>64</v>
      </c>
      <c r="J112" s="76">
        <f t="shared" si="9"/>
        <v>0.41769999999999996</v>
      </c>
      <c r="K112" s="89">
        <v>409</v>
      </c>
      <c r="L112" s="90" t="s">
        <v>64</v>
      </c>
      <c r="M112" s="74">
        <f t="shared" si="6"/>
        <v>4.0899999999999999E-2</v>
      </c>
      <c r="N112" s="89">
        <v>519</v>
      </c>
      <c r="O112" s="90" t="s">
        <v>64</v>
      </c>
      <c r="P112" s="74">
        <f t="shared" si="7"/>
        <v>5.1900000000000002E-2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1.4650000000000001</v>
      </c>
      <c r="F113" s="92">
        <v>9.4920000000000004E-3</v>
      </c>
      <c r="G113" s="88">
        <f t="shared" si="8"/>
        <v>1.4744920000000001</v>
      </c>
      <c r="H113" s="89">
        <v>4369</v>
      </c>
      <c r="I113" s="90" t="s">
        <v>64</v>
      </c>
      <c r="J113" s="76">
        <f t="shared" si="9"/>
        <v>0.43689999999999996</v>
      </c>
      <c r="K113" s="89">
        <v>413</v>
      </c>
      <c r="L113" s="90" t="s">
        <v>64</v>
      </c>
      <c r="M113" s="74">
        <f t="shared" si="6"/>
        <v>4.1299999999999996E-2</v>
      </c>
      <c r="N113" s="89">
        <v>529</v>
      </c>
      <c r="O113" s="90" t="s">
        <v>64</v>
      </c>
      <c r="P113" s="74">
        <f t="shared" si="7"/>
        <v>5.2900000000000003E-2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1.498</v>
      </c>
      <c r="F114" s="92">
        <v>9.0469999999999995E-3</v>
      </c>
      <c r="G114" s="88">
        <f t="shared" si="8"/>
        <v>1.507047</v>
      </c>
      <c r="H114" s="89">
        <v>4557</v>
      </c>
      <c r="I114" s="90" t="s">
        <v>64</v>
      </c>
      <c r="J114" s="76">
        <f t="shared" si="9"/>
        <v>0.45570000000000005</v>
      </c>
      <c r="K114" s="89">
        <v>418</v>
      </c>
      <c r="L114" s="90" t="s">
        <v>64</v>
      </c>
      <c r="M114" s="74">
        <f t="shared" si="6"/>
        <v>4.1799999999999997E-2</v>
      </c>
      <c r="N114" s="89">
        <v>538</v>
      </c>
      <c r="O114" s="90" t="s">
        <v>64</v>
      </c>
      <c r="P114" s="74">
        <f t="shared" si="7"/>
        <v>5.3800000000000001E-2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1.5289999999999999</v>
      </c>
      <c r="F115" s="92">
        <v>8.6459999999999992E-3</v>
      </c>
      <c r="G115" s="88">
        <f t="shared" si="8"/>
        <v>1.5376459999999998</v>
      </c>
      <c r="H115" s="89">
        <v>4742</v>
      </c>
      <c r="I115" s="90" t="s">
        <v>64</v>
      </c>
      <c r="J115" s="76">
        <f t="shared" si="9"/>
        <v>0.47420000000000001</v>
      </c>
      <c r="K115" s="89">
        <v>422</v>
      </c>
      <c r="L115" s="90" t="s">
        <v>64</v>
      </c>
      <c r="M115" s="74">
        <f t="shared" si="6"/>
        <v>4.2200000000000001E-2</v>
      </c>
      <c r="N115" s="89">
        <v>546</v>
      </c>
      <c r="O115" s="90" t="s">
        <v>64</v>
      </c>
      <c r="P115" s="74">
        <f t="shared" si="7"/>
        <v>5.4600000000000003E-2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1.585</v>
      </c>
      <c r="F116" s="92">
        <v>7.9500000000000005E-3</v>
      </c>
      <c r="G116" s="88">
        <f t="shared" si="8"/>
        <v>1.5929499999999999</v>
      </c>
      <c r="H116" s="89">
        <v>5101</v>
      </c>
      <c r="I116" s="90" t="s">
        <v>64</v>
      </c>
      <c r="J116" s="76">
        <f t="shared" si="9"/>
        <v>0.5101</v>
      </c>
      <c r="K116" s="89">
        <v>431</v>
      </c>
      <c r="L116" s="90" t="s">
        <v>64</v>
      </c>
      <c r="M116" s="74">
        <f t="shared" si="6"/>
        <v>4.3099999999999999E-2</v>
      </c>
      <c r="N116" s="89">
        <v>562</v>
      </c>
      <c r="O116" s="90" t="s">
        <v>64</v>
      </c>
      <c r="P116" s="74">
        <f t="shared" si="7"/>
        <v>5.6200000000000007E-2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1.6459999999999999</v>
      </c>
      <c r="F117" s="92">
        <v>7.234E-3</v>
      </c>
      <c r="G117" s="88">
        <f t="shared" si="8"/>
        <v>1.6532339999999999</v>
      </c>
      <c r="H117" s="89">
        <v>5534</v>
      </c>
      <c r="I117" s="90" t="s">
        <v>64</v>
      </c>
      <c r="J117" s="76">
        <f t="shared" si="9"/>
        <v>0.5534</v>
      </c>
      <c r="K117" s="89">
        <v>442</v>
      </c>
      <c r="L117" s="90" t="s">
        <v>64</v>
      </c>
      <c r="M117" s="74">
        <f t="shared" si="6"/>
        <v>4.4200000000000003E-2</v>
      </c>
      <c r="N117" s="89">
        <v>580</v>
      </c>
      <c r="O117" s="90" t="s">
        <v>64</v>
      </c>
      <c r="P117" s="74">
        <f t="shared" si="7"/>
        <v>5.7999999999999996E-2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1.698</v>
      </c>
      <c r="F118" s="92">
        <v>6.6449999999999999E-3</v>
      </c>
      <c r="G118" s="88">
        <f t="shared" si="8"/>
        <v>1.704645</v>
      </c>
      <c r="H118" s="89">
        <v>5953</v>
      </c>
      <c r="I118" s="90" t="s">
        <v>64</v>
      </c>
      <c r="J118" s="76">
        <f t="shared" si="9"/>
        <v>0.59530000000000005</v>
      </c>
      <c r="K118" s="89">
        <v>452</v>
      </c>
      <c r="L118" s="90" t="s">
        <v>64</v>
      </c>
      <c r="M118" s="74">
        <f t="shared" si="6"/>
        <v>4.5200000000000004E-2</v>
      </c>
      <c r="N118" s="89">
        <v>595</v>
      </c>
      <c r="O118" s="90" t="s">
        <v>64</v>
      </c>
      <c r="P118" s="74">
        <f t="shared" si="7"/>
        <v>5.9499999999999997E-2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1.742</v>
      </c>
      <c r="F119" s="92">
        <v>6.1510000000000002E-3</v>
      </c>
      <c r="G119" s="88">
        <f t="shared" si="8"/>
        <v>1.748151</v>
      </c>
      <c r="H119" s="89">
        <v>6361</v>
      </c>
      <c r="I119" s="90" t="s">
        <v>64</v>
      </c>
      <c r="J119" s="76">
        <f t="shared" si="9"/>
        <v>0.6361</v>
      </c>
      <c r="K119" s="89">
        <v>461</v>
      </c>
      <c r="L119" s="90" t="s">
        <v>64</v>
      </c>
      <c r="M119" s="74">
        <f t="shared" si="6"/>
        <v>4.6100000000000002E-2</v>
      </c>
      <c r="N119" s="89">
        <v>610</v>
      </c>
      <c r="O119" s="90" t="s">
        <v>64</v>
      </c>
      <c r="P119" s="74">
        <f t="shared" si="7"/>
        <v>6.0999999999999999E-2</v>
      </c>
    </row>
    <row r="120" spans="1:16">
      <c r="B120" s="89">
        <v>300</v>
      </c>
      <c r="C120" s="90" t="s">
        <v>63</v>
      </c>
      <c r="D120" s="74">
        <f t="shared" ref="D120:D132" si="10">B120/1000/$C$5</f>
        <v>7.4999999999999997E-2</v>
      </c>
      <c r="E120" s="91">
        <v>1.7789999999999999</v>
      </c>
      <c r="F120" s="92">
        <v>5.731E-3</v>
      </c>
      <c r="G120" s="88">
        <f t="shared" si="8"/>
        <v>1.7847309999999998</v>
      </c>
      <c r="H120" s="89">
        <v>6760</v>
      </c>
      <c r="I120" s="90" t="s">
        <v>64</v>
      </c>
      <c r="J120" s="76">
        <f t="shared" si="9"/>
        <v>0.67599999999999993</v>
      </c>
      <c r="K120" s="89">
        <v>469</v>
      </c>
      <c r="L120" s="90" t="s">
        <v>64</v>
      </c>
      <c r="M120" s="74">
        <f t="shared" si="6"/>
        <v>4.6899999999999997E-2</v>
      </c>
      <c r="N120" s="89">
        <v>623</v>
      </c>
      <c r="O120" s="90" t="s">
        <v>64</v>
      </c>
      <c r="P120" s="74">
        <f t="shared" si="7"/>
        <v>6.2300000000000001E-2</v>
      </c>
    </row>
    <row r="121" spans="1:16">
      <c r="B121" s="89">
        <v>325</v>
      </c>
      <c r="C121" s="90" t="s">
        <v>63</v>
      </c>
      <c r="D121" s="74">
        <f t="shared" si="10"/>
        <v>8.1250000000000003E-2</v>
      </c>
      <c r="E121" s="91">
        <v>1.8109999999999999</v>
      </c>
      <c r="F121" s="92">
        <v>5.3689999999999996E-3</v>
      </c>
      <c r="G121" s="88">
        <f t="shared" si="8"/>
        <v>1.8163689999999999</v>
      </c>
      <c r="H121" s="89">
        <v>7152</v>
      </c>
      <c r="I121" s="90" t="s">
        <v>64</v>
      </c>
      <c r="J121" s="76">
        <f t="shared" si="9"/>
        <v>0.71520000000000006</v>
      </c>
      <c r="K121" s="89">
        <v>476</v>
      </c>
      <c r="L121" s="90" t="s">
        <v>64</v>
      </c>
      <c r="M121" s="74">
        <f t="shared" si="6"/>
        <v>4.7599999999999996E-2</v>
      </c>
      <c r="N121" s="89">
        <v>636</v>
      </c>
      <c r="O121" s="90" t="s">
        <v>64</v>
      </c>
      <c r="P121" s="74">
        <f t="shared" si="7"/>
        <v>6.3600000000000004E-2</v>
      </c>
    </row>
    <row r="122" spans="1:16">
      <c r="B122" s="89">
        <v>350</v>
      </c>
      <c r="C122" s="90" t="s">
        <v>63</v>
      </c>
      <c r="D122" s="74">
        <f t="shared" si="10"/>
        <v>8.7499999999999994E-2</v>
      </c>
      <c r="E122" s="91">
        <v>1.8380000000000001</v>
      </c>
      <c r="F122" s="92">
        <v>5.0530000000000002E-3</v>
      </c>
      <c r="G122" s="88">
        <f t="shared" si="8"/>
        <v>1.8430530000000001</v>
      </c>
      <c r="H122" s="89">
        <v>7538</v>
      </c>
      <c r="I122" s="90" t="s">
        <v>64</v>
      </c>
      <c r="J122" s="76">
        <f t="shared" si="9"/>
        <v>0.75380000000000003</v>
      </c>
      <c r="K122" s="89">
        <v>483</v>
      </c>
      <c r="L122" s="90" t="s">
        <v>64</v>
      </c>
      <c r="M122" s="74">
        <f t="shared" si="6"/>
        <v>4.8299999999999996E-2</v>
      </c>
      <c r="N122" s="89">
        <v>647</v>
      </c>
      <c r="O122" s="90" t="s">
        <v>64</v>
      </c>
      <c r="P122" s="74">
        <f t="shared" si="7"/>
        <v>6.4700000000000008E-2</v>
      </c>
    </row>
    <row r="123" spans="1:16">
      <c r="B123" s="89">
        <v>375</v>
      </c>
      <c r="C123" s="90" t="s">
        <v>63</v>
      </c>
      <c r="D123" s="74">
        <f t="shared" si="10"/>
        <v>9.375E-2</v>
      </c>
      <c r="E123" s="91">
        <v>1.86</v>
      </c>
      <c r="F123" s="92">
        <v>4.7749999999999997E-3</v>
      </c>
      <c r="G123" s="88">
        <f t="shared" si="8"/>
        <v>1.8647750000000001</v>
      </c>
      <c r="H123" s="89">
        <v>7919</v>
      </c>
      <c r="I123" s="90" t="s">
        <v>64</v>
      </c>
      <c r="J123" s="76">
        <f t="shared" si="9"/>
        <v>0.79189999999999994</v>
      </c>
      <c r="K123" s="89">
        <v>490</v>
      </c>
      <c r="L123" s="90" t="s">
        <v>64</v>
      </c>
      <c r="M123" s="74">
        <f t="shared" si="6"/>
        <v>4.9000000000000002E-2</v>
      </c>
      <c r="N123" s="89">
        <v>658</v>
      </c>
      <c r="O123" s="90" t="s">
        <v>64</v>
      </c>
      <c r="P123" s="74">
        <f t="shared" si="7"/>
        <v>6.5799999999999997E-2</v>
      </c>
    </row>
    <row r="124" spans="1:16">
      <c r="B124" s="89">
        <v>400</v>
      </c>
      <c r="C124" s="90" t="s">
        <v>63</v>
      </c>
      <c r="D124" s="74">
        <f t="shared" si="10"/>
        <v>0.1</v>
      </c>
      <c r="E124" s="91">
        <v>1.8779999999999999</v>
      </c>
      <c r="F124" s="92">
        <v>4.5279999999999999E-3</v>
      </c>
      <c r="G124" s="88">
        <f t="shared" si="8"/>
        <v>1.882528</v>
      </c>
      <c r="H124" s="89">
        <v>8296</v>
      </c>
      <c r="I124" s="90" t="s">
        <v>64</v>
      </c>
      <c r="J124" s="76">
        <f t="shared" si="9"/>
        <v>0.82959999999999989</v>
      </c>
      <c r="K124" s="89">
        <v>496</v>
      </c>
      <c r="L124" s="90" t="s">
        <v>64</v>
      </c>
      <c r="M124" s="74">
        <f t="shared" si="6"/>
        <v>4.9599999999999998E-2</v>
      </c>
      <c r="N124" s="89">
        <v>669</v>
      </c>
      <c r="O124" s="90" t="s">
        <v>64</v>
      </c>
      <c r="P124" s="74">
        <f t="shared" si="7"/>
        <v>6.6900000000000001E-2</v>
      </c>
    </row>
    <row r="125" spans="1:16">
      <c r="B125" s="77">
        <v>450</v>
      </c>
      <c r="C125" s="79" t="s">
        <v>63</v>
      </c>
      <c r="D125" s="74">
        <f t="shared" si="10"/>
        <v>0.1125</v>
      </c>
      <c r="E125" s="91">
        <v>1.9039999999999999</v>
      </c>
      <c r="F125" s="92">
        <v>4.1089999999999998E-3</v>
      </c>
      <c r="G125" s="88">
        <f t="shared" si="8"/>
        <v>1.9081089999999998</v>
      </c>
      <c r="H125" s="89">
        <v>9042</v>
      </c>
      <c r="I125" s="90" t="s">
        <v>64</v>
      </c>
      <c r="J125" s="76">
        <f t="shared" si="9"/>
        <v>0.9042</v>
      </c>
      <c r="K125" s="89">
        <v>514</v>
      </c>
      <c r="L125" s="90" t="s">
        <v>64</v>
      </c>
      <c r="M125" s="74">
        <f t="shared" si="6"/>
        <v>5.1400000000000001E-2</v>
      </c>
      <c r="N125" s="89">
        <v>688</v>
      </c>
      <c r="O125" s="90" t="s">
        <v>64</v>
      </c>
      <c r="P125" s="74">
        <f t="shared" si="7"/>
        <v>6.88E-2</v>
      </c>
    </row>
    <row r="126" spans="1:16">
      <c r="B126" s="77">
        <v>500</v>
      </c>
      <c r="C126" s="79" t="s">
        <v>63</v>
      </c>
      <c r="D126" s="74">
        <f t="shared" si="10"/>
        <v>0.125</v>
      </c>
      <c r="E126" s="91">
        <v>1.92</v>
      </c>
      <c r="F126" s="92">
        <v>3.7650000000000001E-3</v>
      </c>
      <c r="G126" s="88">
        <f t="shared" si="8"/>
        <v>1.9237649999999999</v>
      </c>
      <c r="H126" s="77">
        <v>9780</v>
      </c>
      <c r="I126" s="79" t="s">
        <v>64</v>
      </c>
      <c r="J126" s="76">
        <f t="shared" si="9"/>
        <v>0.97799999999999998</v>
      </c>
      <c r="K126" s="77">
        <v>530</v>
      </c>
      <c r="L126" s="79" t="s">
        <v>64</v>
      </c>
      <c r="M126" s="74">
        <f t="shared" si="6"/>
        <v>5.3000000000000005E-2</v>
      </c>
      <c r="N126" s="77">
        <v>706</v>
      </c>
      <c r="O126" s="79" t="s">
        <v>64</v>
      </c>
      <c r="P126" s="74">
        <f t="shared" si="7"/>
        <v>7.0599999999999996E-2</v>
      </c>
    </row>
    <row r="127" spans="1:16">
      <c r="B127" s="77">
        <v>550</v>
      </c>
      <c r="C127" s="79" t="s">
        <v>63</v>
      </c>
      <c r="D127" s="74">
        <f t="shared" si="10"/>
        <v>0.13750000000000001</v>
      </c>
      <c r="E127" s="91">
        <v>1.927</v>
      </c>
      <c r="F127" s="92">
        <v>3.4780000000000002E-3</v>
      </c>
      <c r="G127" s="88">
        <f t="shared" si="8"/>
        <v>1.9304780000000001</v>
      </c>
      <c r="H127" s="77">
        <v>1.05</v>
      </c>
      <c r="I127" s="78" t="s">
        <v>66</v>
      </c>
      <c r="J127" s="76">
        <f t="shared" ref="J127:J181" si="11">H127</f>
        <v>1.05</v>
      </c>
      <c r="K127" s="77">
        <v>545</v>
      </c>
      <c r="L127" s="79" t="s">
        <v>64</v>
      </c>
      <c r="M127" s="74">
        <f t="shared" si="6"/>
        <v>5.4500000000000007E-2</v>
      </c>
      <c r="N127" s="77">
        <v>723</v>
      </c>
      <c r="O127" s="79" t="s">
        <v>64</v>
      </c>
      <c r="P127" s="74">
        <f t="shared" si="7"/>
        <v>7.2300000000000003E-2</v>
      </c>
    </row>
    <row r="128" spans="1:16">
      <c r="A128" s="94"/>
      <c r="B128" s="89">
        <v>600</v>
      </c>
      <c r="C128" s="90" t="s">
        <v>63</v>
      </c>
      <c r="D128" s="74">
        <f t="shared" si="10"/>
        <v>0.15</v>
      </c>
      <c r="E128" s="91">
        <v>1.9279999999999999</v>
      </c>
      <c r="F128" s="92">
        <v>3.2339999999999999E-3</v>
      </c>
      <c r="G128" s="88">
        <f t="shared" si="8"/>
        <v>1.9312339999999999</v>
      </c>
      <c r="H128" s="89">
        <v>1.1200000000000001</v>
      </c>
      <c r="I128" s="90" t="s">
        <v>66</v>
      </c>
      <c r="J128" s="76">
        <f t="shared" si="11"/>
        <v>1.1200000000000001</v>
      </c>
      <c r="K128" s="77">
        <v>560</v>
      </c>
      <c r="L128" s="79" t="s">
        <v>64</v>
      </c>
      <c r="M128" s="74">
        <f t="shared" si="6"/>
        <v>5.6000000000000008E-2</v>
      </c>
      <c r="N128" s="77">
        <v>739</v>
      </c>
      <c r="O128" s="79" t="s">
        <v>64</v>
      </c>
      <c r="P128" s="74">
        <f t="shared" si="7"/>
        <v>7.3899999999999993E-2</v>
      </c>
    </row>
    <row r="129" spans="1:16">
      <c r="A129" s="94"/>
      <c r="B129" s="89">
        <v>650</v>
      </c>
      <c r="C129" s="90" t="s">
        <v>63</v>
      </c>
      <c r="D129" s="74">
        <f t="shared" si="10"/>
        <v>0.16250000000000001</v>
      </c>
      <c r="E129" s="91">
        <v>1.923</v>
      </c>
      <c r="F129" s="92">
        <v>3.0249999999999999E-3</v>
      </c>
      <c r="G129" s="88">
        <f t="shared" si="8"/>
        <v>1.9260250000000001</v>
      </c>
      <c r="H129" s="89">
        <v>1.2</v>
      </c>
      <c r="I129" s="90" t="s">
        <v>66</v>
      </c>
      <c r="J129" s="76">
        <f t="shared" si="11"/>
        <v>1.2</v>
      </c>
      <c r="K129" s="77">
        <v>574</v>
      </c>
      <c r="L129" s="79" t="s">
        <v>64</v>
      </c>
      <c r="M129" s="74">
        <f t="shared" si="6"/>
        <v>5.7399999999999993E-2</v>
      </c>
      <c r="N129" s="77">
        <v>755</v>
      </c>
      <c r="O129" s="79" t="s">
        <v>64</v>
      </c>
      <c r="P129" s="74">
        <f t="shared" si="7"/>
        <v>7.5499999999999998E-2</v>
      </c>
    </row>
    <row r="130" spans="1:16">
      <c r="A130" s="94"/>
      <c r="B130" s="89">
        <v>700</v>
      </c>
      <c r="C130" s="90" t="s">
        <v>63</v>
      </c>
      <c r="D130" s="74">
        <f t="shared" si="10"/>
        <v>0.17499999999999999</v>
      </c>
      <c r="E130" s="91">
        <v>1.9139999999999999</v>
      </c>
      <c r="F130" s="92">
        <v>2.8419999999999999E-3</v>
      </c>
      <c r="G130" s="88">
        <f t="shared" si="8"/>
        <v>1.9168419999999999</v>
      </c>
      <c r="H130" s="89">
        <v>1.27</v>
      </c>
      <c r="I130" s="90" t="s">
        <v>66</v>
      </c>
      <c r="J130" s="76">
        <f t="shared" si="11"/>
        <v>1.27</v>
      </c>
      <c r="K130" s="77">
        <v>588</v>
      </c>
      <c r="L130" s="79" t="s">
        <v>64</v>
      </c>
      <c r="M130" s="74">
        <f t="shared" si="6"/>
        <v>5.8799999999999998E-2</v>
      </c>
      <c r="N130" s="77">
        <v>770</v>
      </c>
      <c r="O130" s="79" t="s">
        <v>64</v>
      </c>
      <c r="P130" s="74">
        <f t="shared" si="7"/>
        <v>7.6999999999999999E-2</v>
      </c>
    </row>
    <row r="131" spans="1:16">
      <c r="A131" s="94"/>
      <c r="B131" s="89">
        <v>800</v>
      </c>
      <c r="C131" s="90" t="s">
        <v>63</v>
      </c>
      <c r="D131" s="74">
        <f t="shared" si="10"/>
        <v>0.2</v>
      </c>
      <c r="E131" s="91">
        <v>1.887</v>
      </c>
      <c r="F131" s="92">
        <v>2.5400000000000002E-3</v>
      </c>
      <c r="G131" s="88">
        <f t="shared" si="8"/>
        <v>1.88954</v>
      </c>
      <c r="H131" s="89">
        <v>1.42</v>
      </c>
      <c r="I131" s="90" t="s">
        <v>66</v>
      </c>
      <c r="J131" s="76">
        <f t="shared" si="11"/>
        <v>1.42</v>
      </c>
      <c r="K131" s="77">
        <v>633</v>
      </c>
      <c r="L131" s="79" t="s">
        <v>64</v>
      </c>
      <c r="M131" s="74">
        <f t="shared" si="6"/>
        <v>6.3299999999999995E-2</v>
      </c>
      <c r="N131" s="77">
        <v>798</v>
      </c>
      <c r="O131" s="79" t="s">
        <v>64</v>
      </c>
      <c r="P131" s="74">
        <f t="shared" si="7"/>
        <v>7.980000000000001E-2</v>
      </c>
    </row>
    <row r="132" spans="1:16">
      <c r="A132" s="94"/>
      <c r="B132" s="89">
        <v>900</v>
      </c>
      <c r="C132" s="90" t="s">
        <v>63</v>
      </c>
      <c r="D132" s="74">
        <f t="shared" si="10"/>
        <v>0.22500000000000001</v>
      </c>
      <c r="E132" s="91">
        <v>1.8520000000000001</v>
      </c>
      <c r="F132" s="92">
        <v>2.3E-3</v>
      </c>
      <c r="G132" s="88">
        <f t="shared" si="8"/>
        <v>1.8543000000000001</v>
      </c>
      <c r="H132" s="89">
        <v>1.57</v>
      </c>
      <c r="I132" s="90" t="s">
        <v>66</v>
      </c>
      <c r="J132" s="76">
        <f t="shared" si="11"/>
        <v>1.57</v>
      </c>
      <c r="K132" s="77">
        <v>675</v>
      </c>
      <c r="L132" s="79" t="s">
        <v>64</v>
      </c>
      <c r="M132" s="74">
        <f t="shared" si="6"/>
        <v>6.7500000000000004E-2</v>
      </c>
      <c r="N132" s="77">
        <v>826</v>
      </c>
      <c r="O132" s="79" t="s">
        <v>64</v>
      </c>
      <c r="P132" s="74">
        <f t="shared" si="7"/>
        <v>8.2599999999999993E-2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1.8120000000000001</v>
      </c>
      <c r="F133" s="92">
        <v>2.1029999999999998E-3</v>
      </c>
      <c r="G133" s="88">
        <f t="shared" si="8"/>
        <v>1.814103</v>
      </c>
      <c r="H133" s="89">
        <v>1.73</v>
      </c>
      <c r="I133" s="90" t="s">
        <v>66</v>
      </c>
      <c r="J133" s="76">
        <f t="shared" si="11"/>
        <v>1.73</v>
      </c>
      <c r="K133" s="77">
        <v>717</v>
      </c>
      <c r="L133" s="79" t="s">
        <v>64</v>
      </c>
      <c r="M133" s="74">
        <f t="shared" si="6"/>
        <v>7.17E-2</v>
      </c>
      <c r="N133" s="77">
        <v>853</v>
      </c>
      <c r="O133" s="79" t="s">
        <v>64</v>
      </c>
      <c r="P133" s="74">
        <f t="shared" si="7"/>
        <v>8.5300000000000001E-2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1.77</v>
      </c>
      <c r="F134" s="92">
        <v>1.9400000000000001E-3</v>
      </c>
      <c r="G134" s="88">
        <f t="shared" si="8"/>
        <v>1.7719400000000001</v>
      </c>
      <c r="H134" s="89">
        <v>1.89</v>
      </c>
      <c r="I134" s="90" t="s">
        <v>66</v>
      </c>
      <c r="J134" s="76">
        <f t="shared" si="11"/>
        <v>1.89</v>
      </c>
      <c r="K134" s="77">
        <v>758</v>
      </c>
      <c r="L134" s="79" t="s">
        <v>64</v>
      </c>
      <c r="M134" s="74">
        <f t="shared" si="6"/>
        <v>7.5800000000000006E-2</v>
      </c>
      <c r="N134" s="77">
        <v>879</v>
      </c>
      <c r="O134" s="79" t="s">
        <v>64</v>
      </c>
      <c r="P134" s="74">
        <f t="shared" si="7"/>
        <v>8.7900000000000006E-2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1.7270000000000001</v>
      </c>
      <c r="F135" s="92">
        <v>1.8010000000000001E-3</v>
      </c>
      <c r="G135" s="88">
        <f t="shared" si="8"/>
        <v>1.728801</v>
      </c>
      <c r="H135" s="89">
        <v>2.0499999999999998</v>
      </c>
      <c r="I135" s="90" t="s">
        <v>66</v>
      </c>
      <c r="J135" s="76">
        <f t="shared" si="11"/>
        <v>2.0499999999999998</v>
      </c>
      <c r="K135" s="77">
        <v>799</v>
      </c>
      <c r="L135" s="79" t="s">
        <v>64</v>
      </c>
      <c r="M135" s="74">
        <f t="shared" si="6"/>
        <v>7.9899999999999999E-2</v>
      </c>
      <c r="N135" s="77">
        <v>906</v>
      </c>
      <c r="O135" s="79" t="s">
        <v>64</v>
      </c>
      <c r="P135" s="74">
        <f t="shared" si="7"/>
        <v>9.06E-2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1.6830000000000001</v>
      </c>
      <c r="F136" s="92">
        <v>1.6819999999999999E-3</v>
      </c>
      <c r="G136" s="88">
        <f t="shared" si="8"/>
        <v>1.684682</v>
      </c>
      <c r="H136" s="89">
        <v>2.21</v>
      </c>
      <c r="I136" s="90" t="s">
        <v>66</v>
      </c>
      <c r="J136" s="76">
        <f t="shared" si="11"/>
        <v>2.21</v>
      </c>
      <c r="K136" s="77">
        <v>839</v>
      </c>
      <c r="L136" s="79" t="s">
        <v>64</v>
      </c>
      <c r="M136" s="74">
        <f t="shared" si="6"/>
        <v>8.3900000000000002E-2</v>
      </c>
      <c r="N136" s="77">
        <v>932</v>
      </c>
      <c r="O136" s="79" t="s">
        <v>64</v>
      </c>
      <c r="P136" s="74">
        <f t="shared" si="7"/>
        <v>9.3200000000000005E-2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1.64</v>
      </c>
      <c r="F137" s="92">
        <v>1.5790000000000001E-3</v>
      </c>
      <c r="G137" s="88">
        <f t="shared" si="8"/>
        <v>1.6415789999999999</v>
      </c>
      <c r="H137" s="89">
        <v>2.38</v>
      </c>
      <c r="I137" s="90" t="s">
        <v>66</v>
      </c>
      <c r="J137" s="76">
        <f t="shared" si="11"/>
        <v>2.38</v>
      </c>
      <c r="K137" s="77">
        <v>879</v>
      </c>
      <c r="L137" s="79" t="s">
        <v>64</v>
      </c>
      <c r="M137" s="74">
        <f t="shared" si="6"/>
        <v>8.7900000000000006E-2</v>
      </c>
      <c r="N137" s="77">
        <v>959</v>
      </c>
      <c r="O137" s="79" t="s">
        <v>64</v>
      </c>
      <c r="P137" s="74">
        <f t="shared" si="7"/>
        <v>9.5899999999999999E-2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1.5980000000000001</v>
      </c>
      <c r="F138" s="92">
        <v>1.488E-3</v>
      </c>
      <c r="G138" s="88">
        <f t="shared" si="8"/>
        <v>1.599488</v>
      </c>
      <c r="H138" s="89">
        <v>2.56</v>
      </c>
      <c r="I138" s="90" t="s">
        <v>66</v>
      </c>
      <c r="J138" s="76">
        <f t="shared" si="11"/>
        <v>2.56</v>
      </c>
      <c r="K138" s="77">
        <v>920</v>
      </c>
      <c r="L138" s="79" t="s">
        <v>64</v>
      </c>
      <c r="M138" s="74">
        <f t="shared" si="6"/>
        <v>9.1999999999999998E-2</v>
      </c>
      <c r="N138" s="77">
        <v>986</v>
      </c>
      <c r="O138" s="79" t="s">
        <v>64</v>
      </c>
      <c r="P138" s="74">
        <f t="shared" si="7"/>
        <v>9.8599999999999993E-2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1.5580000000000001</v>
      </c>
      <c r="F139" s="92">
        <v>1.408E-3</v>
      </c>
      <c r="G139" s="88">
        <f t="shared" si="8"/>
        <v>1.5594080000000001</v>
      </c>
      <c r="H139" s="89">
        <v>2.74</v>
      </c>
      <c r="I139" s="90" t="s">
        <v>66</v>
      </c>
      <c r="J139" s="76">
        <f t="shared" si="11"/>
        <v>2.74</v>
      </c>
      <c r="K139" s="77">
        <v>961</v>
      </c>
      <c r="L139" s="79" t="s">
        <v>64</v>
      </c>
      <c r="M139" s="74">
        <f t="shared" si="6"/>
        <v>9.6099999999999991E-2</v>
      </c>
      <c r="N139" s="77">
        <v>1013</v>
      </c>
      <c r="O139" s="79" t="s">
        <v>64</v>
      </c>
      <c r="P139" s="74">
        <f t="shared" si="7"/>
        <v>0.10129999999999999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1.518</v>
      </c>
      <c r="F140" s="92">
        <v>1.3370000000000001E-3</v>
      </c>
      <c r="G140" s="88">
        <f t="shared" si="8"/>
        <v>1.5193369999999999</v>
      </c>
      <c r="H140" s="89">
        <v>2.92</v>
      </c>
      <c r="I140" s="90" t="s">
        <v>66</v>
      </c>
      <c r="J140" s="76">
        <f t="shared" si="11"/>
        <v>2.92</v>
      </c>
      <c r="K140" s="77">
        <v>1002</v>
      </c>
      <c r="L140" s="79" t="s">
        <v>64</v>
      </c>
      <c r="M140" s="74">
        <f t="shared" si="6"/>
        <v>0.1002</v>
      </c>
      <c r="N140" s="77">
        <v>1040</v>
      </c>
      <c r="O140" s="79" t="s">
        <v>64</v>
      </c>
      <c r="P140" s="74">
        <f t="shared" si="7"/>
        <v>0.10400000000000001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1.48</v>
      </c>
      <c r="F141" s="92">
        <v>1.2719999999999999E-3</v>
      </c>
      <c r="G141" s="88">
        <f t="shared" si="8"/>
        <v>1.4812719999999999</v>
      </c>
      <c r="H141" s="77">
        <v>3.11</v>
      </c>
      <c r="I141" s="79" t="s">
        <v>66</v>
      </c>
      <c r="J141" s="76">
        <f t="shared" si="11"/>
        <v>3.11</v>
      </c>
      <c r="K141" s="77">
        <v>1044</v>
      </c>
      <c r="L141" s="79" t="s">
        <v>64</v>
      </c>
      <c r="M141" s="74">
        <f t="shared" si="6"/>
        <v>0.10440000000000001</v>
      </c>
      <c r="N141" s="77">
        <v>1068</v>
      </c>
      <c r="O141" s="79" t="s">
        <v>64</v>
      </c>
      <c r="P141" s="74">
        <f t="shared" si="7"/>
        <v>0.10680000000000001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1.409</v>
      </c>
      <c r="F142" s="92">
        <v>1.1620000000000001E-3</v>
      </c>
      <c r="G142" s="88">
        <f t="shared" si="8"/>
        <v>1.4101620000000001</v>
      </c>
      <c r="H142" s="77">
        <v>3.51</v>
      </c>
      <c r="I142" s="79" t="s">
        <v>66</v>
      </c>
      <c r="J142" s="76">
        <f t="shared" si="11"/>
        <v>3.51</v>
      </c>
      <c r="K142" s="77">
        <v>1194</v>
      </c>
      <c r="L142" s="79" t="s">
        <v>64</v>
      </c>
      <c r="M142" s="74">
        <f t="shared" si="6"/>
        <v>0.11939999999999999</v>
      </c>
      <c r="N142" s="77">
        <v>1126</v>
      </c>
      <c r="O142" s="79" t="s">
        <v>64</v>
      </c>
      <c r="P142" s="74">
        <f t="shared" si="7"/>
        <v>0.11259999999999999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1.3280000000000001</v>
      </c>
      <c r="F143" s="92">
        <v>1.049E-3</v>
      </c>
      <c r="G143" s="88">
        <f t="shared" si="8"/>
        <v>1.3290490000000001</v>
      </c>
      <c r="H143" s="77">
        <v>4.0199999999999996</v>
      </c>
      <c r="I143" s="79" t="s">
        <v>66</v>
      </c>
      <c r="J143" s="76">
        <f t="shared" si="11"/>
        <v>4.0199999999999996</v>
      </c>
      <c r="K143" s="77">
        <v>1416</v>
      </c>
      <c r="L143" s="79" t="s">
        <v>64</v>
      </c>
      <c r="M143" s="74">
        <f t="shared" si="6"/>
        <v>0.1416</v>
      </c>
      <c r="N143" s="77">
        <v>1201</v>
      </c>
      <c r="O143" s="79" t="s">
        <v>64</v>
      </c>
      <c r="P143" s="74">
        <f t="shared" si="7"/>
        <v>0.12010000000000001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1.254</v>
      </c>
      <c r="F144" s="92">
        <v>9.5779999999999997E-4</v>
      </c>
      <c r="G144" s="88">
        <f t="shared" si="8"/>
        <v>1.2549577999999999</v>
      </c>
      <c r="H144" s="77">
        <v>4.57</v>
      </c>
      <c r="I144" s="79" t="s">
        <v>66</v>
      </c>
      <c r="J144" s="76">
        <f t="shared" si="11"/>
        <v>4.57</v>
      </c>
      <c r="K144" s="77">
        <v>1629</v>
      </c>
      <c r="L144" s="79" t="s">
        <v>64</v>
      </c>
      <c r="M144" s="74">
        <f t="shared" si="6"/>
        <v>0.16289999999999999</v>
      </c>
      <c r="N144" s="77">
        <v>1280</v>
      </c>
      <c r="O144" s="79" t="s">
        <v>64</v>
      </c>
      <c r="P144" s="74">
        <f t="shared" si="7"/>
        <v>0.128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1.1890000000000001</v>
      </c>
      <c r="F145" s="92">
        <v>8.8170000000000002E-4</v>
      </c>
      <c r="G145" s="88">
        <f t="shared" si="8"/>
        <v>1.1898817000000002</v>
      </c>
      <c r="H145" s="77">
        <v>5.15</v>
      </c>
      <c r="I145" s="79" t="s">
        <v>66</v>
      </c>
      <c r="J145" s="76">
        <f t="shared" si="11"/>
        <v>5.15</v>
      </c>
      <c r="K145" s="77">
        <v>1838</v>
      </c>
      <c r="L145" s="79" t="s">
        <v>64</v>
      </c>
      <c r="M145" s="74">
        <f t="shared" si="6"/>
        <v>0.18380000000000002</v>
      </c>
      <c r="N145" s="77">
        <v>1362</v>
      </c>
      <c r="O145" s="79" t="s">
        <v>64</v>
      </c>
      <c r="P145" s="74">
        <f t="shared" si="7"/>
        <v>0.13620000000000002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1.129</v>
      </c>
      <c r="F146" s="92">
        <v>8.1740000000000003E-4</v>
      </c>
      <c r="G146" s="88">
        <f t="shared" si="8"/>
        <v>1.1298174000000001</v>
      </c>
      <c r="H146" s="77">
        <v>5.77</v>
      </c>
      <c r="I146" s="79" t="s">
        <v>66</v>
      </c>
      <c r="J146" s="76">
        <f t="shared" si="11"/>
        <v>5.77</v>
      </c>
      <c r="K146" s="77">
        <v>2046</v>
      </c>
      <c r="L146" s="79" t="s">
        <v>64</v>
      </c>
      <c r="M146" s="74">
        <f t="shared" si="6"/>
        <v>0.20459999999999998</v>
      </c>
      <c r="N146" s="77">
        <v>1450</v>
      </c>
      <c r="O146" s="79" t="s">
        <v>64</v>
      </c>
      <c r="P146" s="74">
        <f t="shared" si="7"/>
        <v>0.14499999999999999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1.075</v>
      </c>
      <c r="F147" s="92">
        <v>7.6239999999999999E-4</v>
      </c>
      <c r="G147" s="88">
        <f t="shared" si="8"/>
        <v>1.0757623999999999</v>
      </c>
      <c r="H147" s="77">
        <v>6.41</v>
      </c>
      <c r="I147" s="79" t="s">
        <v>66</v>
      </c>
      <c r="J147" s="76">
        <f t="shared" si="11"/>
        <v>6.41</v>
      </c>
      <c r="K147" s="77">
        <v>2254</v>
      </c>
      <c r="L147" s="79" t="s">
        <v>64</v>
      </c>
      <c r="M147" s="74">
        <f t="shared" si="6"/>
        <v>0.22539999999999999</v>
      </c>
      <c r="N147" s="77">
        <v>1541</v>
      </c>
      <c r="O147" s="79" t="s">
        <v>64</v>
      </c>
      <c r="P147" s="74">
        <f t="shared" si="7"/>
        <v>0.15409999999999999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1.026</v>
      </c>
      <c r="F148" s="92">
        <v>7.1460000000000002E-4</v>
      </c>
      <c r="G148" s="88">
        <f t="shared" si="8"/>
        <v>1.0267146</v>
      </c>
      <c r="H148" s="77">
        <v>7.09</v>
      </c>
      <c r="I148" s="79" t="s">
        <v>66</v>
      </c>
      <c r="J148" s="76">
        <f t="shared" si="11"/>
        <v>7.09</v>
      </c>
      <c r="K148" s="77">
        <v>2462</v>
      </c>
      <c r="L148" s="79" t="s">
        <v>64</v>
      </c>
      <c r="M148" s="74">
        <f t="shared" ref="M148:M157" si="13">K148/1000/10</f>
        <v>0.24620000000000003</v>
      </c>
      <c r="N148" s="77">
        <v>1637</v>
      </c>
      <c r="O148" s="79" t="s">
        <v>64</v>
      </c>
      <c r="P148" s="74">
        <f t="shared" ref="P148:P163" si="14">N148/1000/10</f>
        <v>0.16370000000000001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0.98199999999999998</v>
      </c>
      <c r="F149" s="92">
        <v>6.7279999999999998E-4</v>
      </c>
      <c r="G149" s="88">
        <f t="shared" ref="G149:G212" si="15">E149+F149</f>
        <v>0.98267280000000001</v>
      </c>
      <c r="H149" s="77">
        <v>7.79</v>
      </c>
      <c r="I149" s="79" t="s">
        <v>66</v>
      </c>
      <c r="J149" s="76">
        <f t="shared" si="11"/>
        <v>7.79</v>
      </c>
      <c r="K149" s="77">
        <v>2672</v>
      </c>
      <c r="L149" s="79" t="s">
        <v>64</v>
      </c>
      <c r="M149" s="74">
        <f t="shared" si="13"/>
        <v>0.26719999999999999</v>
      </c>
      <c r="N149" s="77">
        <v>1737</v>
      </c>
      <c r="O149" s="79" t="s">
        <v>64</v>
      </c>
      <c r="P149" s="74">
        <f t="shared" si="14"/>
        <v>0.17370000000000002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0.94130000000000003</v>
      </c>
      <c r="F150" s="92">
        <v>6.3590000000000001E-4</v>
      </c>
      <c r="G150" s="88">
        <f t="shared" si="15"/>
        <v>0.94193590000000005</v>
      </c>
      <c r="H150" s="77">
        <v>8.5299999999999994</v>
      </c>
      <c r="I150" s="79" t="s">
        <v>66</v>
      </c>
      <c r="J150" s="76">
        <f t="shared" si="11"/>
        <v>8.5299999999999994</v>
      </c>
      <c r="K150" s="77">
        <v>2884</v>
      </c>
      <c r="L150" s="79" t="s">
        <v>64</v>
      </c>
      <c r="M150" s="74">
        <f t="shared" si="13"/>
        <v>0.28839999999999999</v>
      </c>
      <c r="N150" s="77">
        <v>1842</v>
      </c>
      <c r="O150" s="79" t="s">
        <v>64</v>
      </c>
      <c r="P150" s="74">
        <f t="shared" si="14"/>
        <v>0.1842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0.86950000000000005</v>
      </c>
      <c r="F151" s="92">
        <v>5.7350000000000001E-4</v>
      </c>
      <c r="G151" s="88">
        <f t="shared" si="15"/>
        <v>0.87007350000000006</v>
      </c>
      <c r="H151" s="77">
        <v>10.1</v>
      </c>
      <c r="I151" s="79" t="s">
        <v>66</v>
      </c>
      <c r="J151" s="76">
        <f t="shared" si="11"/>
        <v>10.1</v>
      </c>
      <c r="K151" s="77">
        <v>3667</v>
      </c>
      <c r="L151" s="79" t="s">
        <v>64</v>
      </c>
      <c r="M151" s="74">
        <f t="shared" si="13"/>
        <v>0.36669999999999997</v>
      </c>
      <c r="N151" s="77">
        <v>2065</v>
      </c>
      <c r="O151" s="79" t="s">
        <v>64</v>
      </c>
      <c r="P151" s="74">
        <f t="shared" si="14"/>
        <v>0.20649999999999999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0.80830000000000002</v>
      </c>
      <c r="F152" s="92">
        <v>5.2280000000000002E-4</v>
      </c>
      <c r="G152" s="88">
        <f t="shared" si="15"/>
        <v>0.80882280000000006</v>
      </c>
      <c r="H152" s="77">
        <v>11.79</v>
      </c>
      <c r="I152" s="79" t="s">
        <v>66</v>
      </c>
      <c r="J152" s="76">
        <f t="shared" si="11"/>
        <v>11.79</v>
      </c>
      <c r="K152" s="77">
        <v>4408</v>
      </c>
      <c r="L152" s="79" t="s">
        <v>64</v>
      </c>
      <c r="M152" s="74">
        <f t="shared" si="13"/>
        <v>0.44080000000000003</v>
      </c>
      <c r="N152" s="77">
        <v>2306</v>
      </c>
      <c r="O152" s="79" t="s">
        <v>64</v>
      </c>
      <c r="P152" s="74">
        <f t="shared" si="14"/>
        <v>0.2306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0.75549999999999995</v>
      </c>
      <c r="F153" s="92">
        <v>4.8079999999999998E-4</v>
      </c>
      <c r="G153" s="88">
        <f t="shared" si="15"/>
        <v>0.7559807999999999</v>
      </c>
      <c r="H153" s="77">
        <v>13.61</v>
      </c>
      <c r="I153" s="79" t="s">
        <v>66</v>
      </c>
      <c r="J153" s="76">
        <f t="shared" si="11"/>
        <v>13.61</v>
      </c>
      <c r="K153" s="77">
        <v>5131</v>
      </c>
      <c r="L153" s="79" t="s">
        <v>64</v>
      </c>
      <c r="M153" s="74">
        <f t="shared" si="13"/>
        <v>0.5131</v>
      </c>
      <c r="N153" s="77">
        <v>2564</v>
      </c>
      <c r="O153" s="79" t="s">
        <v>64</v>
      </c>
      <c r="P153" s="74">
        <f t="shared" si="14"/>
        <v>0.25640000000000002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0.70950000000000002</v>
      </c>
      <c r="F154" s="92">
        <v>4.4529999999999998E-4</v>
      </c>
      <c r="G154" s="88">
        <f t="shared" si="15"/>
        <v>0.7099453</v>
      </c>
      <c r="H154" s="77">
        <v>15.55</v>
      </c>
      <c r="I154" s="79" t="s">
        <v>66</v>
      </c>
      <c r="J154" s="76">
        <f t="shared" si="11"/>
        <v>15.55</v>
      </c>
      <c r="K154" s="77">
        <v>5848</v>
      </c>
      <c r="L154" s="79" t="s">
        <v>64</v>
      </c>
      <c r="M154" s="74">
        <f t="shared" si="13"/>
        <v>0.58479999999999999</v>
      </c>
      <c r="N154" s="77">
        <v>2840</v>
      </c>
      <c r="O154" s="79" t="s">
        <v>64</v>
      </c>
      <c r="P154" s="74">
        <f t="shared" si="14"/>
        <v>0.28399999999999997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0.66910000000000003</v>
      </c>
      <c r="F155" s="92">
        <v>4.149E-4</v>
      </c>
      <c r="G155" s="88">
        <f t="shared" si="15"/>
        <v>0.66951490000000002</v>
      </c>
      <c r="H155" s="77">
        <v>17.61</v>
      </c>
      <c r="I155" s="79" t="s">
        <v>66</v>
      </c>
      <c r="J155" s="76">
        <f t="shared" si="11"/>
        <v>17.61</v>
      </c>
      <c r="K155" s="77">
        <v>6566</v>
      </c>
      <c r="L155" s="79" t="s">
        <v>64</v>
      </c>
      <c r="M155" s="74">
        <f t="shared" si="13"/>
        <v>0.65659999999999996</v>
      </c>
      <c r="N155" s="77">
        <v>3133</v>
      </c>
      <c r="O155" s="79" t="s">
        <v>64</v>
      </c>
      <c r="P155" s="74">
        <f t="shared" si="14"/>
        <v>0.31330000000000002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0.63319999999999999</v>
      </c>
      <c r="F156" s="92">
        <v>3.8860000000000001E-4</v>
      </c>
      <c r="G156" s="88">
        <f t="shared" si="15"/>
        <v>0.63358859999999995</v>
      </c>
      <c r="H156" s="77">
        <v>19.79</v>
      </c>
      <c r="I156" s="79" t="s">
        <v>66</v>
      </c>
      <c r="J156" s="76">
        <f t="shared" si="11"/>
        <v>19.79</v>
      </c>
      <c r="K156" s="77">
        <v>7287</v>
      </c>
      <c r="L156" s="79" t="s">
        <v>64</v>
      </c>
      <c r="M156" s="74">
        <f t="shared" si="13"/>
        <v>0.72870000000000001</v>
      </c>
      <c r="N156" s="77">
        <v>3442</v>
      </c>
      <c r="O156" s="79" t="s">
        <v>64</v>
      </c>
      <c r="P156" s="74">
        <f t="shared" si="14"/>
        <v>0.34420000000000001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0.57250000000000001</v>
      </c>
      <c r="F157" s="92">
        <v>3.4529999999999999E-4</v>
      </c>
      <c r="G157" s="88">
        <f t="shared" si="15"/>
        <v>0.5728453</v>
      </c>
      <c r="H157" s="77">
        <v>24.5</v>
      </c>
      <c r="I157" s="79" t="s">
        <v>66</v>
      </c>
      <c r="J157" s="76">
        <f t="shared" si="11"/>
        <v>24.5</v>
      </c>
      <c r="K157" s="77">
        <v>9940</v>
      </c>
      <c r="L157" s="79" t="s">
        <v>64</v>
      </c>
      <c r="M157" s="74">
        <f t="shared" si="13"/>
        <v>0.99399999999999999</v>
      </c>
      <c r="N157" s="77">
        <v>4112</v>
      </c>
      <c r="O157" s="79" t="s">
        <v>64</v>
      </c>
      <c r="P157" s="74">
        <f t="shared" si="14"/>
        <v>0.41120000000000001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0.52759999999999996</v>
      </c>
      <c r="F158" s="92">
        <v>3.1110000000000003E-4</v>
      </c>
      <c r="G158" s="88">
        <f t="shared" si="15"/>
        <v>0.52791109999999997</v>
      </c>
      <c r="H158" s="77">
        <v>29.67</v>
      </c>
      <c r="I158" s="79" t="s">
        <v>66</v>
      </c>
      <c r="J158" s="76">
        <f t="shared" si="11"/>
        <v>29.67</v>
      </c>
      <c r="K158" s="77">
        <v>1.24</v>
      </c>
      <c r="L158" s="78" t="s">
        <v>66</v>
      </c>
      <c r="M158" s="74">
        <f t="shared" ref="M158:M202" si="16">K158</f>
        <v>1.24</v>
      </c>
      <c r="N158" s="77">
        <v>4844</v>
      </c>
      <c r="O158" s="79" t="s">
        <v>64</v>
      </c>
      <c r="P158" s="74">
        <f t="shared" si="14"/>
        <v>0.48440000000000005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0.48549999999999999</v>
      </c>
      <c r="F159" s="92">
        <v>2.833E-4</v>
      </c>
      <c r="G159" s="88">
        <f t="shared" si="15"/>
        <v>0.48578329999999997</v>
      </c>
      <c r="H159" s="77">
        <v>35.28</v>
      </c>
      <c r="I159" s="79" t="s">
        <v>66</v>
      </c>
      <c r="J159" s="76">
        <f t="shared" si="11"/>
        <v>35.28</v>
      </c>
      <c r="K159" s="77">
        <v>1.48</v>
      </c>
      <c r="L159" s="79" t="s">
        <v>66</v>
      </c>
      <c r="M159" s="74">
        <f t="shared" si="16"/>
        <v>1.48</v>
      </c>
      <c r="N159" s="77">
        <v>5636</v>
      </c>
      <c r="O159" s="79" t="s">
        <v>64</v>
      </c>
      <c r="P159" s="74">
        <f t="shared" si="14"/>
        <v>0.56359999999999999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0.45179999999999998</v>
      </c>
      <c r="F160" s="92">
        <v>2.6029999999999998E-4</v>
      </c>
      <c r="G160" s="88">
        <f t="shared" si="15"/>
        <v>0.45206029999999997</v>
      </c>
      <c r="H160" s="77">
        <v>41.34</v>
      </c>
      <c r="I160" s="79" t="s">
        <v>66</v>
      </c>
      <c r="J160" s="76">
        <f t="shared" si="11"/>
        <v>41.34</v>
      </c>
      <c r="K160" s="77">
        <v>1.72</v>
      </c>
      <c r="L160" s="79" t="s">
        <v>66</v>
      </c>
      <c r="M160" s="74">
        <f t="shared" si="16"/>
        <v>1.72</v>
      </c>
      <c r="N160" s="77">
        <v>6488</v>
      </c>
      <c r="O160" s="79" t="s">
        <v>64</v>
      </c>
      <c r="P160" s="74">
        <f t="shared" si="14"/>
        <v>0.64880000000000004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0.4229</v>
      </c>
      <c r="F161" s="92">
        <v>2.409E-4</v>
      </c>
      <c r="G161" s="88">
        <f t="shared" si="15"/>
        <v>0.42314089999999999</v>
      </c>
      <c r="H161" s="77">
        <v>47.84</v>
      </c>
      <c r="I161" s="79" t="s">
        <v>66</v>
      </c>
      <c r="J161" s="76">
        <f t="shared" si="11"/>
        <v>47.84</v>
      </c>
      <c r="K161" s="77">
        <v>1.95</v>
      </c>
      <c r="L161" s="79" t="s">
        <v>66</v>
      </c>
      <c r="M161" s="74">
        <f t="shared" si="16"/>
        <v>1.95</v>
      </c>
      <c r="N161" s="77">
        <v>7398</v>
      </c>
      <c r="O161" s="79" t="s">
        <v>64</v>
      </c>
      <c r="P161" s="74">
        <f t="shared" si="14"/>
        <v>0.73980000000000001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0.39789999999999998</v>
      </c>
      <c r="F162" s="92">
        <v>2.243E-4</v>
      </c>
      <c r="G162" s="88">
        <f t="shared" si="15"/>
        <v>0.39812429999999999</v>
      </c>
      <c r="H162" s="77">
        <v>54.76</v>
      </c>
      <c r="I162" s="79" t="s">
        <v>66</v>
      </c>
      <c r="J162" s="76">
        <f t="shared" si="11"/>
        <v>54.76</v>
      </c>
      <c r="K162" s="77">
        <v>2.19</v>
      </c>
      <c r="L162" s="79" t="s">
        <v>66</v>
      </c>
      <c r="M162" s="74">
        <f t="shared" si="16"/>
        <v>2.19</v>
      </c>
      <c r="N162" s="77">
        <v>8365</v>
      </c>
      <c r="O162" s="79" t="s">
        <v>64</v>
      </c>
      <c r="P162" s="74">
        <f t="shared" si="14"/>
        <v>0.83650000000000002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0.37590000000000001</v>
      </c>
      <c r="F163" s="92">
        <v>2.1000000000000001E-4</v>
      </c>
      <c r="G163" s="88">
        <f t="shared" si="15"/>
        <v>0.37611</v>
      </c>
      <c r="H163" s="77">
        <v>62.1</v>
      </c>
      <c r="I163" s="79" t="s">
        <v>66</v>
      </c>
      <c r="J163" s="76">
        <f t="shared" si="11"/>
        <v>62.1</v>
      </c>
      <c r="K163" s="77">
        <v>2.44</v>
      </c>
      <c r="L163" s="79" t="s">
        <v>66</v>
      </c>
      <c r="M163" s="74">
        <f t="shared" si="16"/>
        <v>2.44</v>
      </c>
      <c r="N163" s="77">
        <v>9386</v>
      </c>
      <c r="O163" s="79" t="s">
        <v>64</v>
      </c>
      <c r="P163" s="74">
        <f t="shared" si="14"/>
        <v>0.93859999999999988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0.35639999999999999</v>
      </c>
      <c r="F164" s="92">
        <v>1.974E-4</v>
      </c>
      <c r="G164" s="88">
        <f t="shared" si="15"/>
        <v>0.35659740000000001</v>
      </c>
      <c r="H164" s="77">
        <v>69.86</v>
      </c>
      <c r="I164" s="79" t="s">
        <v>66</v>
      </c>
      <c r="J164" s="76">
        <f t="shared" si="11"/>
        <v>69.86</v>
      </c>
      <c r="K164" s="77">
        <v>2.68</v>
      </c>
      <c r="L164" s="79" t="s">
        <v>66</v>
      </c>
      <c r="M164" s="76">
        <f t="shared" si="16"/>
        <v>2.68</v>
      </c>
      <c r="N164" s="77">
        <v>1.05</v>
      </c>
      <c r="O164" s="78" t="s">
        <v>66</v>
      </c>
      <c r="P164" s="74">
        <f t="shared" ref="P164:P209" si="17">N164</f>
        <v>1.05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0.33910000000000001</v>
      </c>
      <c r="F165" s="92">
        <v>1.863E-4</v>
      </c>
      <c r="G165" s="88">
        <f t="shared" si="15"/>
        <v>0.33928629999999999</v>
      </c>
      <c r="H165" s="77">
        <v>78.02</v>
      </c>
      <c r="I165" s="79" t="s">
        <v>66</v>
      </c>
      <c r="J165" s="76">
        <f t="shared" si="11"/>
        <v>78.02</v>
      </c>
      <c r="K165" s="77">
        <v>2.93</v>
      </c>
      <c r="L165" s="79" t="s">
        <v>66</v>
      </c>
      <c r="M165" s="76">
        <f t="shared" si="16"/>
        <v>2.93</v>
      </c>
      <c r="N165" s="77">
        <v>1.1599999999999999</v>
      </c>
      <c r="O165" s="79" t="s">
        <v>66</v>
      </c>
      <c r="P165" s="74">
        <f t="shared" si="17"/>
        <v>1.1599999999999999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0.32350000000000001</v>
      </c>
      <c r="F166" s="92">
        <v>1.7650000000000001E-4</v>
      </c>
      <c r="G166" s="88">
        <f t="shared" si="15"/>
        <v>0.32367650000000003</v>
      </c>
      <c r="H166" s="77">
        <v>86.6</v>
      </c>
      <c r="I166" s="79" t="s">
        <v>66</v>
      </c>
      <c r="J166" s="76">
        <f t="shared" si="11"/>
        <v>86.6</v>
      </c>
      <c r="K166" s="77">
        <v>3.18</v>
      </c>
      <c r="L166" s="79" t="s">
        <v>66</v>
      </c>
      <c r="M166" s="76">
        <f t="shared" si="16"/>
        <v>3.18</v>
      </c>
      <c r="N166" s="77">
        <v>1.28</v>
      </c>
      <c r="O166" s="79" t="s">
        <v>66</v>
      </c>
      <c r="P166" s="74">
        <f t="shared" si="17"/>
        <v>1.28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0.30940000000000001</v>
      </c>
      <c r="F167" s="92">
        <v>1.6770000000000001E-4</v>
      </c>
      <c r="G167" s="88">
        <f t="shared" si="15"/>
        <v>0.3095677</v>
      </c>
      <c r="H167" s="77">
        <v>95.57</v>
      </c>
      <c r="I167" s="79" t="s">
        <v>66</v>
      </c>
      <c r="J167" s="76">
        <f t="shared" si="11"/>
        <v>95.57</v>
      </c>
      <c r="K167" s="77">
        <v>3.43</v>
      </c>
      <c r="L167" s="79" t="s">
        <v>66</v>
      </c>
      <c r="M167" s="76">
        <f t="shared" si="16"/>
        <v>3.43</v>
      </c>
      <c r="N167" s="77">
        <v>1.4</v>
      </c>
      <c r="O167" s="79" t="s">
        <v>66</v>
      </c>
      <c r="P167" s="74">
        <f t="shared" si="17"/>
        <v>1.4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0.28489999999999999</v>
      </c>
      <c r="F168" s="92">
        <v>1.526E-4</v>
      </c>
      <c r="G168" s="88">
        <f t="shared" si="15"/>
        <v>0.28505259999999999</v>
      </c>
      <c r="H168" s="77">
        <v>114.7</v>
      </c>
      <c r="I168" s="79" t="s">
        <v>66</v>
      </c>
      <c r="J168" s="76">
        <f t="shared" si="11"/>
        <v>114.7</v>
      </c>
      <c r="K168" s="77">
        <v>4.3899999999999997</v>
      </c>
      <c r="L168" s="79" t="s">
        <v>66</v>
      </c>
      <c r="M168" s="76">
        <f t="shared" si="16"/>
        <v>4.3899999999999997</v>
      </c>
      <c r="N168" s="77">
        <v>1.66</v>
      </c>
      <c r="O168" s="79" t="s">
        <v>66</v>
      </c>
      <c r="P168" s="74">
        <f t="shared" si="17"/>
        <v>1.66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0.25969999999999999</v>
      </c>
      <c r="F169" s="92">
        <v>1.373E-4</v>
      </c>
      <c r="G169" s="88">
        <f t="shared" si="15"/>
        <v>0.25983729999999999</v>
      </c>
      <c r="H169" s="77">
        <v>140.80000000000001</v>
      </c>
      <c r="I169" s="79" t="s">
        <v>66</v>
      </c>
      <c r="J169" s="76">
        <f t="shared" si="11"/>
        <v>140.80000000000001</v>
      </c>
      <c r="K169" s="77">
        <v>5.76</v>
      </c>
      <c r="L169" s="79" t="s">
        <v>66</v>
      </c>
      <c r="M169" s="76">
        <f t="shared" si="16"/>
        <v>5.76</v>
      </c>
      <c r="N169" s="77">
        <v>2.02</v>
      </c>
      <c r="O169" s="79" t="s">
        <v>66</v>
      </c>
      <c r="P169" s="74">
        <f t="shared" si="17"/>
        <v>2.02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0.2389</v>
      </c>
      <c r="F170" s="92">
        <v>1.249E-4</v>
      </c>
      <c r="G170" s="88">
        <f t="shared" si="15"/>
        <v>0.23902490000000001</v>
      </c>
      <c r="H170" s="77">
        <v>169.3</v>
      </c>
      <c r="I170" s="79" t="s">
        <v>66</v>
      </c>
      <c r="J170" s="76">
        <f t="shared" si="11"/>
        <v>169.3</v>
      </c>
      <c r="K170" s="77">
        <v>7.06</v>
      </c>
      <c r="L170" s="79" t="s">
        <v>66</v>
      </c>
      <c r="M170" s="76">
        <f t="shared" si="16"/>
        <v>7.06</v>
      </c>
      <c r="N170" s="77">
        <v>2.4</v>
      </c>
      <c r="O170" s="79" t="s">
        <v>66</v>
      </c>
      <c r="P170" s="74">
        <f t="shared" si="17"/>
        <v>2.4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0.2215</v>
      </c>
      <c r="F171" s="92">
        <v>1.1459999999999999E-4</v>
      </c>
      <c r="G171" s="88">
        <f t="shared" si="15"/>
        <v>0.22161459999999999</v>
      </c>
      <c r="H171" s="77">
        <v>200.15</v>
      </c>
      <c r="I171" s="79" t="s">
        <v>66</v>
      </c>
      <c r="J171" s="76">
        <f t="shared" si="11"/>
        <v>200.15</v>
      </c>
      <c r="K171" s="77">
        <v>8.33</v>
      </c>
      <c r="L171" s="79" t="s">
        <v>66</v>
      </c>
      <c r="M171" s="76">
        <f t="shared" si="16"/>
        <v>8.33</v>
      </c>
      <c r="N171" s="77">
        <v>2.82</v>
      </c>
      <c r="O171" s="79" t="s">
        <v>66</v>
      </c>
      <c r="P171" s="74">
        <f t="shared" si="17"/>
        <v>2.82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0.20669999999999999</v>
      </c>
      <c r="F172" s="92">
        <v>1.06E-4</v>
      </c>
      <c r="G172" s="88">
        <f t="shared" si="15"/>
        <v>0.20680599999999999</v>
      </c>
      <c r="H172" s="77">
        <v>233.33</v>
      </c>
      <c r="I172" s="79" t="s">
        <v>66</v>
      </c>
      <c r="J172" s="76">
        <f t="shared" si="11"/>
        <v>233.33</v>
      </c>
      <c r="K172" s="77">
        <v>9.59</v>
      </c>
      <c r="L172" s="79" t="s">
        <v>66</v>
      </c>
      <c r="M172" s="76">
        <f t="shared" si="16"/>
        <v>9.59</v>
      </c>
      <c r="N172" s="77">
        <v>3.27</v>
      </c>
      <c r="O172" s="79" t="s">
        <v>66</v>
      </c>
      <c r="P172" s="74">
        <f t="shared" si="17"/>
        <v>3.27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0.1938</v>
      </c>
      <c r="F173" s="92">
        <v>9.8610000000000006E-5</v>
      </c>
      <c r="G173" s="88">
        <f t="shared" si="15"/>
        <v>0.19389861</v>
      </c>
      <c r="H173" s="77">
        <v>268.8</v>
      </c>
      <c r="I173" s="79" t="s">
        <v>66</v>
      </c>
      <c r="J173" s="76">
        <f t="shared" si="11"/>
        <v>268.8</v>
      </c>
      <c r="K173" s="77">
        <v>10.86</v>
      </c>
      <c r="L173" s="79" t="s">
        <v>66</v>
      </c>
      <c r="M173" s="76">
        <f t="shared" si="16"/>
        <v>10.86</v>
      </c>
      <c r="N173" s="77">
        <v>3.74</v>
      </c>
      <c r="O173" s="79" t="s">
        <v>66</v>
      </c>
      <c r="P173" s="74">
        <f t="shared" si="17"/>
        <v>3.74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0.18260000000000001</v>
      </c>
      <c r="F174" s="92">
        <v>9.2230000000000003E-5</v>
      </c>
      <c r="G174" s="88">
        <f t="shared" si="15"/>
        <v>0.18269223000000001</v>
      </c>
      <c r="H174" s="77">
        <v>306.52999999999997</v>
      </c>
      <c r="I174" s="79" t="s">
        <v>66</v>
      </c>
      <c r="J174" s="76">
        <f t="shared" si="11"/>
        <v>306.52999999999997</v>
      </c>
      <c r="K174" s="77">
        <v>12.13</v>
      </c>
      <c r="L174" s="79" t="s">
        <v>66</v>
      </c>
      <c r="M174" s="76">
        <f t="shared" si="16"/>
        <v>12.13</v>
      </c>
      <c r="N174" s="77">
        <v>4.24</v>
      </c>
      <c r="O174" s="79" t="s">
        <v>66</v>
      </c>
      <c r="P174" s="74">
        <f t="shared" si="17"/>
        <v>4.24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0.17280000000000001</v>
      </c>
      <c r="F175" s="92">
        <v>8.666E-5</v>
      </c>
      <c r="G175" s="88">
        <f t="shared" si="15"/>
        <v>0.17288666</v>
      </c>
      <c r="H175" s="77">
        <v>346.49</v>
      </c>
      <c r="I175" s="79" t="s">
        <v>66</v>
      </c>
      <c r="J175" s="76">
        <f t="shared" si="11"/>
        <v>346.49</v>
      </c>
      <c r="K175" s="77">
        <v>13.42</v>
      </c>
      <c r="L175" s="79" t="s">
        <v>66</v>
      </c>
      <c r="M175" s="76">
        <f t="shared" si="16"/>
        <v>13.42</v>
      </c>
      <c r="N175" s="77">
        <v>4.7699999999999996</v>
      </c>
      <c r="O175" s="79" t="s">
        <v>66</v>
      </c>
      <c r="P175" s="76">
        <f t="shared" si="17"/>
        <v>4.7699999999999996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0.16400000000000001</v>
      </c>
      <c r="F176" s="92">
        <v>8.1749999999999995E-5</v>
      </c>
      <c r="G176" s="88">
        <f t="shared" si="15"/>
        <v>0.16408175</v>
      </c>
      <c r="H176" s="77">
        <v>388.66</v>
      </c>
      <c r="I176" s="79" t="s">
        <v>66</v>
      </c>
      <c r="J176" s="76">
        <f t="shared" si="11"/>
        <v>388.66</v>
      </c>
      <c r="K176" s="77">
        <v>14.73</v>
      </c>
      <c r="L176" s="79" t="s">
        <v>66</v>
      </c>
      <c r="M176" s="76">
        <f t="shared" si="16"/>
        <v>14.73</v>
      </c>
      <c r="N176" s="77">
        <v>5.33</v>
      </c>
      <c r="O176" s="79" t="s">
        <v>66</v>
      </c>
      <c r="P176" s="76">
        <f t="shared" si="17"/>
        <v>5.33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0.14910000000000001</v>
      </c>
      <c r="F177" s="92">
        <v>7.3490000000000003E-5</v>
      </c>
      <c r="G177" s="88">
        <f t="shared" si="15"/>
        <v>0.14917349000000002</v>
      </c>
      <c r="H177" s="77">
        <v>479.45</v>
      </c>
      <c r="I177" s="79" t="s">
        <v>66</v>
      </c>
      <c r="J177" s="76">
        <f t="shared" si="11"/>
        <v>479.45</v>
      </c>
      <c r="K177" s="77">
        <v>19.61</v>
      </c>
      <c r="L177" s="79" t="s">
        <v>66</v>
      </c>
      <c r="M177" s="76">
        <f t="shared" si="16"/>
        <v>19.61</v>
      </c>
      <c r="N177" s="77">
        <v>6.53</v>
      </c>
      <c r="O177" s="79" t="s">
        <v>66</v>
      </c>
      <c r="P177" s="76">
        <f t="shared" si="17"/>
        <v>6.53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0.13689999999999999</v>
      </c>
      <c r="F178" s="92">
        <v>6.6810000000000006E-5</v>
      </c>
      <c r="G178" s="88">
        <f t="shared" si="15"/>
        <v>0.13696680999999999</v>
      </c>
      <c r="H178" s="77">
        <v>578.80999999999995</v>
      </c>
      <c r="I178" s="79" t="s">
        <v>66</v>
      </c>
      <c r="J178" s="76">
        <f t="shared" si="11"/>
        <v>578.80999999999995</v>
      </c>
      <c r="K178" s="77">
        <v>24.21</v>
      </c>
      <c r="L178" s="79" t="s">
        <v>66</v>
      </c>
      <c r="M178" s="76">
        <f t="shared" si="16"/>
        <v>24.21</v>
      </c>
      <c r="N178" s="77">
        <v>7.83</v>
      </c>
      <c r="O178" s="79" t="s">
        <v>66</v>
      </c>
      <c r="P178" s="76">
        <f t="shared" si="17"/>
        <v>7.83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0.12670000000000001</v>
      </c>
      <c r="F179" s="92">
        <v>6.1279999999999996E-5</v>
      </c>
      <c r="G179" s="88">
        <f t="shared" si="15"/>
        <v>0.12676128</v>
      </c>
      <c r="H179" s="77">
        <v>686.6</v>
      </c>
      <c r="I179" s="79" t="s">
        <v>66</v>
      </c>
      <c r="J179" s="76">
        <f t="shared" si="11"/>
        <v>686.6</v>
      </c>
      <c r="K179" s="77">
        <v>28.7</v>
      </c>
      <c r="L179" s="79" t="s">
        <v>66</v>
      </c>
      <c r="M179" s="76">
        <f t="shared" si="16"/>
        <v>28.7</v>
      </c>
      <c r="N179" s="77">
        <v>9.24</v>
      </c>
      <c r="O179" s="79" t="s">
        <v>66</v>
      </c>
      <c r="P179" s="76">
        <f t="shared" si="17"/>
        <v>9.24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0.1181</v>
      </c>
      <c r="F180" s="92">
        <v>5.6629999999999998E-5</v>
      </c>
      <c r="G180" s="88">
        <f t="shared" si="15"/>
        <v>0.11815663</v>
      </c>
      <c r="H180" s="77">
        <v>802.66</v>
      </c>
      <c r="I180" s="79" t="s">
        <v>66</v>
      </c>
      <c r="J180" s="76">
        <f t="shared" si="11"/>
        <v>802.66</v>
      </c>
      <c r="K180" s="77">
        <v>33.15</v>
      </c>
      <c r="L180" s="79" t="s">
        <v>66</v>
      </c>
      <c r="M180" s="76">
        <f t="shared" si="16"/>
        <v>33.15</v>
      </c>
      <c r="N180" s="77">
        <v>10.74</v>
      </c>
      <c r="O180" s="79" t="s">
        <v>66</v>
      </c>
      <c r="P180" s="76">
        <f t="shared" si="17"/>
        <v>10.74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0.1106</v>
      </c>
      <c r="F181" s="92">
        <v>5.2660000000000001E-5</v>
      </c>
      <c r="G181" s="88">
        <f t="shared" si="15"/>
        <v>0.11065266</v>
      </c>
      <c r="H181" s="77">
        <v>926.89</v>
      </c>
      <c r="I181" s="79" t="s">
        <v>66</v>
      </c>
      <c r="J181" s="76">
        <f t="shared" si="11"/>
        <v>926.89</v>
      </c>
      <c r="K181" s="77">
        <v>37.619999999999997</v>
      </c>
      <c r="L181" s="79" t="s">
        <v>66</v>
      </c>
      <c r="M181" s="76">
        <f t="shared" si="16"/>
        <v>37.619999999999997</v>
      </c>
      <c r="N181" s="77">
        <v>12.35</v>
      </c>
      <c r="O181" s="79" t="s">
        <v>66</v>
      </c>
      <c r="P181" s="76">
        <f t="shared" si="17"/>
        <v>12.35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0.1042</v>
      </c>
      <c r="F182" s="92">
        <v>4.9230000000000001E-5</v>
      </c>
      <c r="G182" s="88">
        <f t="shared" si="15"/>
        <v>0.10424923</v>
      </c>
      <c r="H182" s="77">
        <v>1.06</v>
      </c>
      <c r="I182" s="78" t="s">
        <v>12</v>
      </c>
      <c r="J182" s="76">
        <f t="shared" ref="J182:J227" si="18">H182*1000</f>
        <v>1060</v>
      </c>
      <c r="K182" s="77">
        <v>42.12</v>
      </c>
      <c r="L182" s="79" t="s">
        <v>66</v>
      </c>
      <c r="M182" s="76">
        <f t="shared" si="16"/>
        <v>42.12</v>
      </c>
      <c r="N182" s="77">
        <v>14.06</v>
      </c>
      <c r="O182" s="79" t="s">
        <v>66</v>
      </c>
      <c r="P182" s="76">
        <f t="shared" si="17"/>
        <v>14.06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9.3420000000000003E-2</v>
      </c>
      <c r="F183" s="92">
        <v>4.3600000000000003E-5</v>
      </c>
      <c r="G183" s="88">
        <f t="shared" si="15"/>
        <v>9.3463600000000008E-2</v>
      </c>
      <c r="H183" s="77">
        <v>1.35</v>
      </c>
      <c r="I183" s="79" t="s">
        <v>12</v>
      </c>
      <c r="J183" s="76">
        <f t="shared" si="18"/>
        <v>1350</v>
      </c>
      <c r="K183" s="77">
        <v>58.79</v>
      </c>
      <c r="L183" s="79" t="s">
        <v>66</v>
      </c>
      <c r="M183" s="76">
        <f t="shared" si="16"/>
        <v>58.79</v>
      </c>
      <c r="N183" s="77">
        <v>17.760000000000002</v>
      </c>
      <c r="O183" s="79" t="s">
        <v>66</v>
      </c>
      <c r="P183" s="76">
        <f t="shared" si="17"/>
        <v>17.760000000000002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8.4870000000000001E-2</v>
      </c>
      <c r="F184" s="92">
        <v>3.9169999999999999E-5</v>
      </c>
      <c r="G184" s="88">
        <f t="shared" si="15"/>
        <v>8.4909170000000006E-2</v>
      </c>
      <c r="H184" s="77">
        <v>1.67</v>
      </c>
      <c r="I184" s="79" t="s">
        <v>12</v>
      </c>
      <c r="J184" s="76">
        <f t="shared" si="18"/>
        <v>1670</v>
      </c>
      <c r="K184" s="77">
        <v>74.319999999999993</v>
      </c>
      <c r="L184" s="79" t="s">
        <v>66</v>
      </c>
      <c r="M184" s="76">
        <f t="shared" si="16"/>
        <v>74.319999999999993</v>
      </c>
      <c r="N184" s="77">
        <v>21.84</v>
      </c>
      <c r="O184" s="79" t="s">
        <v>66</v>
      </c>
      <c r="P184" s="76">
        <f t="shared" si="17"/>
        <v>21.84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7.7890000000000001E-2</v>
      </c>
      <c r="F185" s="92">
        <v>3.5580000000000002E-5</v>
      </c>
      <c r="G185" s="88">
        <f t="shared" si="15"/>
        <v>7.7925579999999994E-2</v>
      </c>
      <c r="H185" s="77">
        <v>2.02</v>
      </c>
      <c r="I185" s="79" t="s">
        <v>12</v>
      </c>
      <c r="J185" s="76">
        <f t="shared" si="18"/>
        <v>2020</v>
      </c>
      <c r="K185" s="77">
        <v>89.47</v>
      </c>
      <c r="L185" s="79" t="s">
        <v>66</v>
      </c>
      <c r="M185" s="76">
        <f t="shared" si="16"/>
        <v>89.47</v>
      </c>
      <c r="N185" s="77">
        <v>26.28</v>
      </c>
      <c r="O185" s="79" t="s">
        <v>66</v>
      </c>
      <c r="P185" s="76">
        <f t="shared" si="17"/>
        <v>26.28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7.2080000000000005E-2</v>
      </c>
      <c r="F186" s="92">
        <v>3.2620000000000003E-5</v>
      </c>
      <c r="G186" s="88">
        <f t="shared" si="15"/>
        <v>7.2112620000000002E-2</v>
      </c>
      <c r="H186" s="77">
        <v>2.39</v>
      </c>
      <c r="I186" s="79" t="s">
        <v>12</v>
      </c>
      <c r="J186" s="76">
        <f t="shared" si="18"/>
        <v>2390</v>
      </c>
      <c r="K186" s="77">
        <v>104.55</v>
      </c>
      <c r="L186" s="79" t="s">
        <v>66</v>
      </c>
      <c r="M186" s="76">
        <f t="shared" si="16"/>
        <v>104.55</v>
      </c>
      <c r="N186" s="77">
        <v>31.08</v>
      </c>
      <c r="O186" s="79" t="s">
        <v>66</v>
      </c>
      <c r="P186" s="76">
        <f t="shared" si="17"/>
        <v>31.08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6.7159999999999997E-2</v>
      </c>
      <c r="F187" s="92">
        <v>3.0130000000000001E-5</v>
      </c>
      <c r="G187" s="88">
        <f t="shared" si="15"/>
        <v>6.7190130000000001E-2</v>
      </c>
      <c r="H187" s="77">
        <v>2.8</v>
      </c>
      <c r="I187" s="79" t="s">
        <v>12</v>
      </c>
      <c r="J187" s="76">
        <f t="shared" si="18"/>
        <v>2800</v>
      </c>
      <c r="K187" s="77">
        <v>119.7</v>
      </c>
      <c r="L187" s="79" t="s">
        <v>66</v>
      </c>
      <c r="M187" s="76">
        <f t="shared" si="16"/>
        <v>119.7</v>
      </c>
      <c r="N187" s="77">
        <v>36.229999999999997</v>
      </c>
      <c r="O187" s="79" t="s">
        <v>66</v>
      </c>
      <c r="P187" s="76">
        <f t="shared" si="17"/>
        <v>36.229999999999997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6.2939999999999996E-2</v>
      </c>
      <c r="F188" s="92">
        <v>2.8010000000000001E-5</v>
      </c>
      <c r="G188" s="88">
        <f t="shared" si="15"/>
        <v>6.2968009999999991E-2</v>
      </c>
      <c r="H188" s="77">
        <v>3.24</v>
      </c>
      <c r="I188" s="79" t="s">
        <v>12</v>
      </c>
      <c r="J188" s="76">
        <f t="shared" si="18"/>
        <v>3240</v>
      </c>
      <c r="K188" s="77">
        <v>135</v>
      </c>
      <c r="L188" s="79" t="s">
        <v>66</v>
      </c>
      <c r="M188" s="76">
        <f t="shared" si="16"/>
        <v>135</v>
      </c>
      <c r="N188" s="77">
        <v>41.71</v>
      </c>
      <c r="O188" s="79" t="s">
        <v>66</v>
      </c>
      <c r="P188" s="76">
        <f t="shared" si="17"/>
        <v>41.71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5.9279999999999999E-2</v>
      </c>
      <c r="F189" s="92">
        <v>2.6169999999999998E-5</v>
      </c>
      <c r="G189" s="88">
        <f t="shared" si="15"/>
        <v>5.9306169999999998E-2</v>
      </c>
      <c r="H189" s="77">
        <v>3.7</v>
      </c>
      <c r="I189" s="79" t="s">
        <v>12</v>
      </c>
      <c r="J189" s="76">
        <f t="shared" si="18"/>
        <v>3700</v>
      </c>
      <c r="K189" s="77">
        <v>150.47999999999999</v>
      </c>
      <c r="L189" s="79" t="s">
        <v>66</v>
      </c>
      <c r="M189" s="76">
        <f t="shared" si="16"/>
        <v>150.47999999999999</v>
      </c>
      <c r="N189" s="77">
        <v>47.53</v>
      </c>
      <c r="O189" s="79" t="s">
        <v>66</v>
      </c>
      <c r="P189" s="76">
        <f t="shared" si="17"/>
        <v>47.53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5.6070000000000002E-2</v>
      </c>
      <c r="F190" s="92">
        <v>2.457E-5</v>
      </c>
      <c r="G190" s="88">
        <f t="shared" si="15"/>
        <v>5.6094570000000003E-2</v>
      </c>
      <c r="H190" s="77">
        <v>4.2</v>
      </c>
      <c r="I190" s="79" t="s">
        <v>12</v>
      </c>
      <c r="J190" s="76">
        <f t="shared" si="18"/>
        <v>4200</v>
      </c>
      <c r="K190" s="77">
        <v>166.17</v>
      </c>
      <c r="L190" s="79" t="s">
        <v>66</v>
      </c>
      <c r="M190" s="76">
        <f t="shared" si="16"/>
        <v>166.17</v>
      </c>
      <c r="N190" s="77">
        <v>53.67</v>
      </c>
      <c r="O190" s="79" t="s">
        <v>66</v>
      </c>
      <c r="P190" s="76">
        <f t="shared" si="17"/>
        <v>53.67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5.323E-2</v>
      </c>
      <c r="F191" s="92">
        <v>2.3159999999999998E-5</v>
      </c>
      <c r="G191" s="88">
        <f t="shared" si="15"/>
        <v>5.3253160000000001E-2</v>
      </c>
      <c r="H191" s="77">
        <v>4.72</v>
      </c>
      <c r="I191" s="79" t="s">
        <v>12</v>
      </c>
      <c r="J191" s="76">
        <f t="shared" si="18"/>
        <v>4720</v>
      </c>
      <c r="K191" s="77">
        <v>182.08</v>
      </c>
      <c r="L191" s="79" t="s">
        <v>66</v>
      </c>
      <c r="M191" s="76">
        <f t="shared" si="16"/>
        <v>182.08</v>
      </c>
      <c r="N191" s="77">
        <v>60.14</v>
      </c>
      <c r="O191" s="79" t="s">
        <v>66</v>
      </c>
      <c r="P191" s="76">
        <f t="shared" si="17"/>
        <v>60.14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5.0700000000000002E-2</v>
      </c>
      <c r="F192" s="92">
        <v>2.1909999999999999E-5</v>
      </c>
      <c r="G192" s="88">
        <f t="shared" si="15"/>
        <v>5.0721910000000002E-2</v>
      </c>
      <c r="H192" s="77">
        <v>5.26</v>
      </c>
      <c r="I192" s="79" t="s">
        <v>12</v>
      </c>
      <c r="J192" s="80">
        <f t="shared" si="18"/>
        <v>5260</v>
      </c>
      <c r="K192" s="77">
        <v>198.21</v>
      </c>
      <c r="L192" s="79" t="s">
        <v>66</v>
      </c>
      <c r="M192" s="76">
        <f t="shared" si="16"/>
        <v>198.21</v>
      </c>
      <c r="N192" s="77">
        <v>66.91</v>
      </c>
      <c r="O192" s="79" t="s">
        <v>66</v>
      </c>
      <c r="P192" s="76">
        <f t="shared" si="17"/>
        <v>66.91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4.8430000000000001E-2</v>
      </c>
      <c r="F193" s="92">
        <v>2.0800000000000001E-5</v>
      </c>
      <c r="G193" s="88">
        <f t="shared" si="15"/>
        <v>4.8450800000000002E-2</v>
      </c>
      <c r="H193" s="77">
        <v>5.84</v>
      </c>
      <c r="I193" s="79" t="s">
        <v>12</v>
      </c>
      <c r="J193" s="80">
        <f t="shared" si="18"/>
        <v>5840</v>
      </c>
      <c r="K193" s="77">
        <v>214.57</v>
      </c>
      <c r="L193" s="79" t="s">
        <v>66</v>
      </c>
      <c r="M193" s="76">
        <f t="shared" si="16"/>
        <v>214.57</v>
      </c>
      <c r="N193" s="77">
        <v>74</v>
      </c>
      <c r="O193" s="79" t="s">
        <v>66</v>
      </c>
      <c r="P193" s="76">
        <f t="shared" si="17"/>
        <v>74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4.453E-2</v>
      </c>
      <c r="F194" s="92">
        <v>1.8879999999999999E-5</v>
      </c>
      <c r="G194" s="88">
        <f t="shared" si="15"/>
        <v>4.4548879999999999E-2</v>
      </c>
      <c r="H194" s="77">
        <v>7.06</v>
      </c>
      <c r="I194" s="79" t="s">
        <v>12</v>
      </c>
      <c r="J194" s="80">
        <f t="shared" si="18"/>
        <v>7060</v>
      </c>
      <c r="K194" s="77">
        <v>276.44</v>
      </c>
      <c r="L194" s="79" t="s">
        <v>66</v>
      </c>
      <c r="M194" s="76">
        <f t="shared" si="16"/>
        <v>276.44</v>
      </c>
      <c r="N194" s="77">
        <v>89.07</v>
      </c>
      <c r="O194" s="79" t="s">
        <v>66</v>
      </c>
      <c r="P194" s="76">
        <f t="shared" si="17"/>
        <v>89.07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4.0559999999999999E-2</v>
      </c>
      <c r="F195" s="92">
        <v>1.6949999999999999E-5</v>
      </c>
      <c r="G195" s="88">
        <f t="shared" si="15"/>
        <v>4.0576950000000001E-2</v>
      </c>
      <c r="H195" s="77">
        <v>8.73</v>
      </c>
      <c r="I195" s="79" t="s">
        <v>12</v>
      </c>
      <c r="J195" s="80">
        <f t="shared" si="18"/>
        <v>8730</v>
      </c>
      <c r="K195" s="77">
        <v>364.7</v>
      </c>
      <c r="L195" s="79" t="s">
        <v>66</v>
      </c>
      <c r="M195" s="76">
        <f t="shared" si="16"/>
        <v>364.7</v>
      </c>
      <c r="N195" s="77">
        <v>109.55</v>
      </c>
      <c r="O195" s="79" t="s">
        <v>66</v>
      </c>
      <c r="P195" s="76">
        <f t="shared" si="17"/>
        <v>109.55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3.7330000000000002E-2</v>
      </c>
      <c r="F196" s="92">
        <v>1.539E-5</v>
      </c>
      <c r="G196" s="88">
        <f t="shared" si="15"/>
        <v>3.7345389999999999E-2</v>
      </c>
      <c r="H196" s="77">
        <v>10.56</v>
      </c>
      <c r="I196" s="79" t="s">
        <v>12</v>
      </c>
      <c r="J196" s="80">
        <f t="shared" si="18"/>
        <v>10560</v>
      </c>
      <c r="K196" s="77">
        <v>447.85</v>
      </c>
      <c r="L196" s="79" t="s">
        <v>66</v>
      </c>
      <c r="M196" s="76">
        <f t="shared" si="16"/>
        <v>447.85</v>
      </c>
      <c r="N196" s="77">
        <v>131.78</v>
      </c>
      <c r="O196" s="79" t="s">
        <v>66</v>
      </c>
      <c r="P196" s="76">
        <f t="shared" si="17"/>
        <v>131.78</v>
      </c>
    </row>
    <row r="197" spans="2:16">
      <c r="B197" s="89">
        <v>275</v>
      </c>
      <c r="C197" s="90" t="s">
        <v>65</v>
      </c>
      <c r="D197" s="74">
        <f t="shared" ref="D197:D210" si="19">B197/$C$5</f>
        <v>68.75</v>
      </c>
      <c r="E197" s="91">
        <v>3.465E-2</v>
      </c>
      <c r="F197" s="92">
        <v>1.4100000000000001E-5</v>
      </c>
      <c r="G197" s="88">
        <f t="shared" si="15"/>
        <v>3.4664100000000003E-2</v>
      </c>
      <c r="H197" s="77">
        <v>12.53</v>
      </c>
      <c r="I197" s="79" t="s">
        <v>12</v>
      </c>
      <c r="J197" s="80">
        <f t="shared" si="18"/>
        <v>12530</v>
      </c>
      <c r="K197" s="77">
        <v>528.89</v>
      </c>
      <c r="L197" s="79" t="s">
        <v>66</v>
      </c>
      <c r="M197" s="76">
        <f t="shared" si="16"/>
        <v>528.89</v>
      </c>
      <c r="N197" s="77">
        <v>155.68</v>
      </c>
      <c r="O197" s="79" t="s">
        <v>66</v>
      </c>
      <c r="P197" s="76">
        <f t="shared" si="17"/>
        <v>155.68</v>
      </c>
    </row>
    <row r="198" spans="2:16">
      <c r="B198" s="89">
        <v>300</v>
      </c>
      <c r="C198" s="90" t="s">
        <v>65</v>
      </c>
      <c r="D198" s="74">
        <f t="shared" si="19"/>
        <v>75</v>
      </c>
      <c r="E198" s="91">
        <v>3.2399999999999998E-2</v>
      </c>
      <c r="F198" s="92">
        <v>1.3010000000000001E-5</v>
      </c>
      <c r="G198" s="88">
        <f t="shared" si="15"/>
        <v>3.2413009999999999E-2</v>
      </c>
      <c r="H198" s="77">
        <v>14.65</v>
      </c>
      <c r="I198" s="79" t="s">
        <v>12</v>
      </c>
      <c r="J198" s="80">
        <f t="shared" si="18"/>
        <v>14650</v>
      </c>
      <c r="K198" s="77">
        <v>609.12</v>
      </c>
      <c r="L198" s="79" t="s">
        <v>66</v>
      </c>
      <c r="M198" s="76">
        <f t="shared" si="16"/>
        <v>609.12</v>
      </c>
      <c r="N198" s="77">
        <v>181.2</v>
      </c>
      <c r="O198" s="79" t="s">
        <v>66</v>
      </c>
      <c r="P198" s="76">
        <f t="shared" si="17"/>
        <v>181.2</v>
      </c>
    </row>
    <row r="199" spans="2:16">
      <c r="B199" s="89">
        <v>325</v>
      </c>
      <c r="C199" s="90" t="s">
        <v>65</v>
      </c>
      <c r="D199" s="74">
        <f t="shared" si="19"/>
        <v>81.25</v>
      </c>
      <c r="E199" s="91">
        <v>3.0470000000000001E-2</v>
      </c>
      <c r="F199" s="92">
        <v>1.2089999999999999E-5</v>
      </c>
      <c r="G199" s="88">
        <f t="shared" si="15"/>
        <v>3.048209E-2</v>
      </c>
      <c r="H199" s="77">
        <v>16.91</v>
      </c>
      <c r="I199" s="79" t="s">
        <v>12</v>
      </c>
      <c r="J199" s="80">
        <f t="shared" si="18"/>
        <v>16910</v>
      </c>
      <c r="K199" s="77">
        <v>689.2</v>
      </c>
      <c r="L199" s="79" t="s">
        <v>66</v>
      </c>
      <c r="M199" s="76">
        <f t="shared" si="16"/>
        <v>689.2</v>
      </c>
      <c r="N199" s="77">
        <v>208.28</v>
      </c>
      <c r="O199" s="79" t="s">
        <v>66</v>
      </c>
      <c r="P199" s="76">
        <f t="shared" si="17"/>
        <v>208.28</v>
      </c>
    </row>
    <row r="200" spans="2:16">
      <c r="B200" s="89">
        <v>350</v>
      </c>
      <c r="C200" s="90" t="s">
        <v>65</v>
      </c>
      <c r="D200" s="74">
        <f t="shared" si="19"/>
        <v>87.5</v>
      </c>
      <c r="E200" s="91">
        <v>2.879E-2</v>
      </c>
      <c r="F200" s="92">
        <v>1.129E-5</v>
      </c>
      <c r="G200" s="88">
        <f t="shared" si="15"/>
        <v>2.880129E-2</v>
      </c>
      <c r="H200" s="77">
        <v>19.309999999999999</v>
      </c>
      <c r="I200" s="79" t="s">
        <v>12</v>
      </c>
      <c r="J200" s="80">
        <f t="shared" si="18"/>
        <v>19310</v>
      </c>
      <c r="K200" s="77">
        <v>769.47</v>
      </c>
      <c r="L200" s="79" t="s">
        <v>66</v>
      </c>
      <c r="M200" s="76">
        <f t="shared" si="16"/>
        <v>769.47</v>
      </c>
      <c r="N200" s="77">
        <v>236.86</v>
      </c>
      <c r="O200" s="79" t="s">
        <v>66</v>
      </c>
      <c r="P200" s="76">
        <f t="shared" si="17"/>
        <v>236.86</v>
      </c>
    </row>
    <row r="201" spans="2:16">
      <c r="B201" s="89">
        <v>375</v>
      </c>
      <c r="C201" s="90" t="s">
        <v>65</v>
      </c>
      <c r="D201" s="74">
        <f t="shared" si="19"/>
        <v>93.75</v>
      </c>
      <c r="E201" s="91">
        <v>2.733E-2</v>
      </c>
      <c r="F201" s="92">
        <v>1.06E-5</v>
      </c>
      <c r="G201" s="88">
        <f t="shared" si="15"/>
        <v>2.73406E-2</v>
      </c>
      <c r="H201" s="77">
        <v>21.84</v>
      </c>
      <c r="I201" s="79" t="s">
        <v>12</v>
      </c>
      <c r="J201" s="80">
        <f t="shared" si="18"/>
        <v>21840</v>
      </c>
      <c r="K201" s="77">
        <v>850.14</v>
      </c>
      <c r="L201" s="79" t="s">
        <v>66</v>
      </c>
      <c r="M201" s="76">
        <f t="shared" si="16"/>
        <v>850.14</v>
      </c>
      <c r="N201" s="77">
        <v>266.89</v>
      </c>
      <c r="O201" s="79" t="s">
        <v>66</v>
      </c>
      <c r="P201" s="76">
        <f t="shared" si="17"/>
        <v>266.89</v>
      </c>
    </row>
    <row r="202" spans="2:16">
      <c r="B202" s="89">
        <v>400</v>
      </c>
      <c r="C202" s="90" t="s">
        <v>65</v>
      </c>
      <c r="D202" s="74">
        <f t="shared" si="19"/>
        <v>100</v>
      </c>
      <c r="E202" s="91">
        <v>2.6040000000000001E-2</v>
      </c>
      <c r="F202" s="92">
        <v>9.9850000000000001E-6</v>
      </c>
      <c r="G202" s="88">
        <f t="shared" si="15"/>
        <v>2.6049985000000001E-2</v>
      </c>
      <c r="H202" s="77">
        <v>24.5</v>
      </c>
      <c r="I202" s="79" t="s">
        <v>12</v>
      </c>
      <c r="J202" s="80">
        <f t="shared" si="18"/>
        <v>24500</v>
      </c>
      <c r="K202" s="77">
        <v>931.31</v>
      </c>
      <c r="L202" s="79" t="s">
        <v>66</v>
      </c>
      <c r="M202" s="76">
        <f t="shared" si="16"/>
        <v>931.31</v>
      </c>
      <c r="N202" s="77">
        <v>298.31</v>
      </c>
      <c r="O202" s="79" t="s">
        <v>66</v>
      </c>
      <c r="P202" s="76">
        <f t="shared" si="17"/>
        <v>298.31</v>
      </c>
    </row>
    <row r="203" spans="2:16">
      <c r="B203" s="89">
        <v>450</v>
      </c>
      <c r="C203" s="90" t="s">
        <v>65</v>
      </c>
      <c r="D203" s="74">
        <f t="shared" si="19"/>
        <v>112.5</v>
      </c>
      <c r="E203" s="91">
        <v>2.3869999999999999E-2</v>
      </c>
      <c r="F203" s="92">
        <v>8.9570000000000008E-6</v>
      </c>
      <c r="G203" s="88">
        <f t="shared" si="15"/>
        <v>2.3878956999999999E-2</v>
      </c>
      <c r="H203" s="77">
        <v>30.19</v>
      </c>
      <c r="I203" s="79" t="s">
        <v>12</v>
      </c>
      <c r="J203" s="80">
        <f t="shared" si="18"/>
        <v>30190</v>
      </c>
      <c r="K203" s="77">
        <v>1.23</v>
      </c>
      <c r="L203" s="78" t="s">
        <v>12</v>
      </c>
      <c r="M203" s="76">
        <f t="shared" ref="M203:M216" si="20">K203*1000</f>
        <v>1230</v>
      </c>
      <c r="N203" s="77">
        <v>365.2</v>
      </c>
      <c r="O203" s="79" t="s">
        <v>66</v>
      </c>
      <c r="P203" s="76">
        <f t="shared" si="17"/>
        <v>365.2</v>
      </c>
    </row>
    <row r="204" spans="2:16">
      <c r="B204" s="89">
        <v>500</v>
      </c>
      <c r="C204" s="90" t="s">
        <v>65</v>
      </c>
      <c r="D204" s="74">
        <f t="shared" si="19"/>
        <v>125</v>
      </c>
      <c r="E204" s="91">
        <v>2.2120000000000001E-2</v>
      </c>
      <c r="F204" s="92">
        <v>8.1280000000000008E-6</v>
      </c>
      <c r="G204" s="88">
        <f t="shared" si="15"/>
        <v>2.2128128E-2</v>
      </c>
      <c r="H204" s="77">
        <v>36.369999999999997</v>
      </c>
      <c r="I204" s="79" t="s">
        <v>12</v>
      </c>
      <c r="J204" s="80">
        <f t="shared" si="18"/>
        <v>36370</v>
      </c>
      <c r="K204" s="77">
        <v>1.52</v>
      </c>
      <c r="L204" s="79" t="s">
        <v>12</v>
      </c>
      <c r="M204" s="76">
        <f t="shared" si="20"/>
        <v>1520</v>
      </c>
      <c r="N204" s="77">
        <v>437.15</v>
      </c>
      <c r="O204" s="79" t="s">
        <v>66</v>
      </c>
      <c r="P204" s="76">
        <f t="shared" si="17"/>
        <v>437.15</v>
      </c>
    </row>
    <row r="205" spans="2:16">
      <c r="B205" s="89">
        <v>550</v>
      </c>
      <c r="C205" s="90" t="s">
        <v>65</v>
      </c>
      <c r="D205" s="74">
        <f t="shared" si="19"/>
        <v>137.5</v>
      </c>
      <c r="E205" s="91">
        <v>2.0660000000000001E-2</v>
      </c>
      <c r="F205" s="92">
        <v>7.4429999999999997E-6</v>
      </c>
      <c r="G205" s="88">
        <f t="shared" si="15"/>
        <v>2.0667443000000001E-2</v>
      </c>
      <c r="H205" s="77">
        <v>43.02</v>
      </c>
      <c r="I205" s="79" t="s">
        <v>12</v>
      </c>
      <c r="J205" s="80">
        <f t="shared" si="18"/>
        <v>43020</v>
      </c>
      <c r="K205" s="77">
        <v>1.79</v>
      </c>
      <c r="L205" s="79" t="s">
        <v>12</v>
      </c>
      <c r="M205" s="76">
        <f t="shared" si="20"/>
        <v>1790</v>
      </c>
      <c r="N205" s="77">
        <v>513.84</v>
      </c>
      <c r="O205" s="79" t="s">
        <v>66</v>
      </c>
      <c r="P205" s="76">
        <f t="shared" si="17"/>
        <v>513.84</v>
      </c>
    </row>
    <row r="206" spans="2:16">
      <c r="B206" s="89">
        <v>600</v>
      </c>
      <c r="C206" s="90" t="s">
        <v>65</v>
      </c>
      <c r="D206" s="74">
        <f t="shared" si="19"/>
        <v>150</v>
      </c>
      <c r="E206" s="91">
        <v>1.9439999999999999E-2</v>
      </c>
      <c r="F206" s="92">
        <v>6.8689999999999998E-6</v>
      </c>
      <c r="G206" s="88">
        <f t="shared" si="15"/>
        <v>1.9446868999999999E-2</v>
      </c>
      <c r="H206" s="77">
        <v>50.1</v>
      </c>
      <c r="I206" s="79" t="s">
        <v>12</v>
      </c>
      <c r="J206" s="80">
        <f t="shared" si="18"/>
        <v>50100</v>
      </c>
      <c r="K206" s="77">
        <v>2.0499999999999998</v>
      </c>
      <c r="L206" s="79" t="s">
        <v>12</v>
      </c>
      <c r="M206" s="76">
        <f t="shared" si="20"/>
        <v>2050</v>
      </c>
      <c r="N206" s="77">
        <v>594.98</v>
      </c>
      <c r="O206" s="79" t="s">
        <v>66</v>
      </c>
      <c r="P206" s="76">
        <f t="shared" si="17"/>
        <v>594.98</v>
      </c>
    </row>
    <row r="207" spans="2:16">
      <c r="B207" s="89">
        <v>650</v>
      </c>
      <c r="C207" s="90" t="s">
        <v>65</v>
      </c>
      <c r="D207" s="74">
        <f t="shared" si="19"/>
        <v>162.5</v>
      </c>
      <c r="E207" s="91">
        <v>1.84E-2</v>
      </c>
      <c r="F207" s="92">
        <v>6.3790000000000003E-6</v>
      </c>
      <c r="G207" s="88">
        <f t="shared" si="15"/>
        <v>1.8406379E-2</v>
      </c>
      <c r="H207" s="77">
        <v>57.61</v>
      </c>
      <c r="I207" s="79" t="s">
        <v>12</v>
      </c>
      <c r="J207" s="80">
        <f t="shared" si="18"/>
        <v>57610</v>
      </c>
      <c r="K207" s="77">
        <v>2.31</v>
      </c>
      <c r="L207" s="79" t="s">
        <v>12</v>
      </c>
      <c r="M207" s="76">
        <f t="shared" si="20"/>
        <v>2310</v>
      </c>
      <c r="N207" s="77">
        <v>680.3</v>
      </c>
      <c r="O207" s="79" t="s">
        <v>66</v>
      </c>
      <c r="P207" s="76">
        <f t="shared" si="17"/>
        <v>680.3</v>
      </c>
    </row>
    <row r="208" spans="2:16">
      <c r="B208" s="89">
        <v>700</v>
      </c>
      <c r="C208" s="90" t="s">
        <v>65</v>
      </c>
      <c r="D208" s="74">
        <f t="shared" si="19"/>
        <v>175</v>
      </c>
      <c r="E208" s="91">
        <v>1.7500000000000002E-2</v>
      </c>
      <c r="F208" s="92">
        <v>5.9560000000000002E-6</v>
      </c>
      <c r="G208" s="88">
        <f t="shared" si="15"/>
        <v>1.7505956000000003E-2</v>
      </c>
      <c r="H208" s="77">
        <v>65.53</v>
      </c>
      <c r="I208" s="79" t="s">
        <v>12</v>
      </c>
      <c r="J208" s="187">
        <f t="shared" si="18"/>
        <v>65530</v>
      </c>
      <c r="K208" s="77">
        <v>2.57</v>
      </c>
      <c r="L208" s="79" t="s">
        <v>12</v>
      </c>
      <c r="M208" s="76">
        <f t="shared" si="20"/>
        <v>2570</v>
      </c>
      <c r="N208" s="77">
        <v>769.54</v>
      </c>
      <c r="O208" s="79" t="s">
        <v>66</v>
      </c>
      <c r="P208" s="76">
        <f t="shared" si="17"/>
        <v>769.54</v>
      </c>
    </row>
    <row r="209" spans="2:16">
      <c r="B209" s="89">
        <v>800</v>
      </c>
      <c r="C209" s="90" t="s">
        <v>65</v>
      </c>
      <c r="D209" s="74">
        <f t="shared" si="19"/>
        <v>200</v>
      </c>
      <c r="E209" s="91">
        <v>1.6029999999999999E-2</v>
      </c>
      <c r="F209" s="92">
        <v>5.2639999999999999E-6</v>
      </c>
      <c r="G209" s="88">
        <f t="shared" si="15"/>
        <v>1.6035264E-2</v>
      </c>
      <c r="H209" s="77">
        <v>82.49</v>
      </c>
      <c r="I209" s="79" t="s">
        <v>12</v>
      </c>
      <c r="J209" s="187">
        <f t="shared" si="18"/>
        <v>82490</v>
      </c>
      <c r="K209" s="77">
        <v>3.53</v>
      </c>
      <c r="L209" s="79" t="s">
        <v>12</v>
      </c>
      <c r="M209" s="76">
        <f t="shared" si="20"/>
        <v>3530</v>
      </c>
      <c r="N209" s="77">
        <v>958.92</v>
      </c>
      <c r="O209" s="79" t="s">
        <v>66</v>
      </c>
      <c r="P209" s="76">
        <f t="shared" si="17"/>
        <v>958.92</v>
      </c>
    </row>
    <row r="210" spans="2:16">
      <c r="B210" s="89">
        <v>900</v>
      </c>
      <c r="C210" s="90" t="s">
        <v>65</v>
      </c>
      <c r="D210" s="74">
        <f t="shared" si="19"/>
        <v>225</v>
      </c>
      <c r="E210" s="91">
        <v>1.487E-2</v>
      </c>
      <c r="F210" s="92">
        <v>4.7199999999999997E-6</v>
      </c>
      <c r="G210" s="88">
        <f t="shared" si="15"/>
        <v>1.4874719999999999E-2</v>
      </c>
      <c r="H210" s="77">
        <v>100.88</v>
      </c>
      <c r="I210" s="79" t="s">
        <v>12</v>
      </c>
      <c r="J210" s="187">
        <f t="shared" si="18"/>
        <v>100880</v>
      </c>
      <c r="K210" s="77">
        <v>4.3899999999999997</v>
      </c>
      <c r="L210" s="79" t="s">
        <v>12</v>
      </c>
      <c r="M210" s="76">
        <f t="shared" si="20"/>
        <v>4390</v>
      </c>
      <c r="N210" s="77">
        <v>1.1599999999999999</v>
      </c>
      <c r="O210" s="78" t="s">
        <v>12</v>
      </c>
      <c r="P210" s="80">
        <f t="shared" ref="P210:P224" si="21">N210*1000</f>
        <v>1160</v>
      </c>
    </row>
    <row r="211" spans="2:16">
      <c r="B211" s="89">
        <v>1</v>
      </c>
      <c r="C211" s="93" t="s">
        <v>67</v>
      </c>
      <c r="D211" s="74">
        <f t="shared" ref="D211:D228" si="22">B211*1000/$C$5</f>
        <v>250</v>
      </c>
      <c r="E211" s="91">
        <v>1.3939999999999999E-2</v>
      </c>
      <c r="F211" s="92">
        <v>4.2810000000000002E-6</v>
      </c>
      <c r="G211" s="88">
        <f t="shared" si="15"/>
        <v>1.3944280999999999E-2</v>
      </c>
      <c r="H211" s="77">
        <v>120.61</v>
      </c>
      <c r="I211" s="79" t="s">
        <v>12</v>
      </c>
      <c r="J211" s="187">
        <f t="shared" si="18"/>
        <v>120610</v>
      </c>
      <c r="K211" s="77">
        <v>5.21</v>
      </c>
      <c r="L211" s="79" t="s">
        <v>12</v>
      </c>
      <c r="M211" s="76">
        <f t="shared" si="20"/>
        <v>5210</v>
      </c>
      <c r="N211" s="77">
        <v>1.38</v>
      </c>
      <c r="O211" s="79" t="s">
        <v>12</v>
      </c>
      <c r="P211" s="80">
        <f t="shared" si="21"/>
        <v>1380</v>
      </c>
    </row>
    <row r="212" spans="2:16">
      <c r="B212" s="89">
        <v>1.1000000000000001</v>
      </c>
      <c r="C212" s="90" t="s">
        <v>67</v>
      </c>
      <c r="D212" s="74">
        <f t="shared" si="22"/>
        <v>275</v>
      </c>
      <c r="E212" s="91">
        <v>1.3180000000000001E-2</v>
      </c>
      <c r="F212" s="92">
        <v>3.9190000000000001E-6</v>
      </c>
      <c r="G212" s="88">
        <f t="shared" si="15"/>
        <v>1.3183919000000001E-2</v>
      </c>
      <c r="H212" s="77">
        <v>141.56</v>
      </c>
      <c r="I212" s="79" t="s">
        <v>12</v>
      </c>
      <c r="J212" s="187">
        <f t="shared" si="18"/>
        <v>141560</v>
      </c>
      <c r="K212" s="77">
        <v>6</v>
      </c>
      <c r="L212" s="79" t="s">
        <v>12</v>
      </c>
      <c r="M212" s="80">
        <f t="shared" si="20"/>
        <v>6000</v>
      </c>
      <c r="N212" s="77">
        <v>1.6</v>
      </c>
      <c r="O212" s="79" t="s">
        <v>12</v>
      </c>
      <c r="P212" s="80">
        <f t="shared" si="21"/>
        <v>1600</v>
      </c>
    </row>
    <row r="213" spans="2:16">
      <c r="B213" s="89">
        <v>1.2</v>
      </c>
      <c r="C213" s="90" t="s">
        <v>67</v>
      </c>
      <c r="D213" s="74">
        <f t="shared" si="22"/>
        <v>300</v>
      </c>
      <c r="E213" s="91">
        <v>1.2540000000000001E-2</v>
      </c>
      <c r="F213" s="92">
        <v>3.6150000000000001E-6</v>
      </c>
      <c r="G213" s="88">
        <f t="shared" ref="G213:G228" si="23">E213+F213</f>
        <v>1.2543615000000001E-2</v>
      </c>
      <c r="H213" s="77">
        <v>163.65</v>
      </c>
      <c r="I213" s="79" t="s">
        <v>12</v>
      </c>
      <c r="J213" s="187">
        <f t="shared" si="18"/>
        <v>163650</v>
      </c>
      <c r="K213" s="77">
        <v>6.77</v>
      </c>
      <c r="L213" s="79" t="s">
        <v>12</v>
      </c>
      <c r="M213" s="80">
        <f t="shared" si="20"/>
        <v>6770</v>
      </c>
      <c r="N213" s="77">
        <v>1.83</v>
      </c>
      <c r="O213" s="79" t="s">
        <v>12</v>
      </c>
      <c r="P213" s="80">
        <f t="shared" si="21"/>
        <v>1830</v>
      </c>
    </row>
    <row r="214" spans="2:16">
      <c r="B214" s="89">
        <v>1.3</v>
      </c>
      <c r="C214" s="90" t="s">
        <v>67</v>
      </c>
      <c r="D214" s="74">
        <f t="shared" si="22"/>
        <v>325</v>
      </c>
      <c r="E214" s="91">
        <v>1.2E-2</v>
      </c>
      <c r="F214" s="92">
        <v>3.3569999999999998E-6</v>
      </c>
      <c r="G214" s="88">
        <f t="shared" si="23"/>
        <v>1.2003357000000001E-2</v>
      </c>
      <c r="H214" s="77">
        <v>186.81</v>
      </c>
      <c r="I214" s="79" t="s">
        <v>12</v>
      </c>
      <c r="J214" s="187">
        <f t="shared" si="18"/>
        <v>186810</v>
      </c>
      <c r="K214" s="77">
        <v>7.53</v>
      </c>
      <c r="L214" s="79" t="s">
        <v>12</v>
      </c>
      <c r="M214" s="80">
        <f t="shared" si="20"/>
        <v>7530</v>
      </c>
      <c r="N214" s="77">
        <v>2.08</v>
      </c>
      <c r="O214" s="79" t="s">
        <v>12</v>
      </c>
      <c r="P214" s="80">
        <f t="shared" si="21"/>
        <v>2080</v>
      </c>
    </row>
    <row r="215" spans="2:16">
      <c r="B215" s="89">
        <v>1.4</v>
      </c>
      <c r="C215" s="90" t="s">
        <v>67</v>
      </c>
      <c r="D215" s="74">
        <f t="shared" si="22"/>
        <v>350</v>
      </c>
      <c r="E215" s="91">
        <v>1.154E-2</v>
      </c>
      <c r="F215" s="92">
        <v>3.134E-6</v>
      </c>
      <c r="G215" s="88">
        <f t="shared" si="23"/>
        <v>1.1543134E-2</v>
      </c>
      <c r="H215" s="77">
        <v>210.95</v>
      </c>
      <c r="I215" s="79" t="s">
        <v>12</v>
      </c>
      <c r="J215" s="187">
        <f t="shared" si="18"/>
        <v>210950</v>
      </c>
      <c r="K215" s="77">
        <v>8.2799999999999994</v>
      </c>
      <c r="L215" s="79" t="s">
        <v>12</v>
      </c>
      <c r="M215" s="80">
        <f t="shared" si="20"/>
        <v>8280</v>
      </c>
      <c r="N215" s="77">
        <v>2.3199999999999998</v>
      </c>
      <c r="O215" s="79" t="s">
        <v>12</v>
      </c>
      <c r="P215" s="80">
        <f t="shared" si="21"/>
        <v>2320</v>
      </c>
    </row>
    <row r="216" spans="2:16">
      <c r="B216" s="89">
        <v>1.5</v>
      </c>
      <c r="C216" s="90" t="s">
        <v>67</v>
      </c>
      <c r="D216" s="74">
        <f t="shared" si="22"/>
        <v>375</v>
      </c>
      <c r="E216" s="91">
        <v>1.1140000000000001E-2</v>
      </c>
      <c r="F216" s="92">
        <v>2.9390000000000002E-6</v>
      </c>
      <c r="G216" s="88">
        <f t="shared" si="23"/>
        <v>1.1142939000000001E-2</v>
      </c>
      <c r="H216" s="77">
        <v>236.01</v>
      </c>
      <c r="I216" s="79" t="s">
        <v>12</v>
      </c>
      <c r="J216" s="187">
        <f t="shared" si="18"/>
        <v>236010</v>
      </c>
      <c r="K216" s="77">
        <v>9.02</v>
      </c>
      <c r="L216" s="79" t="s">
        <v>12</v>
      </c>
      <c r="M216" s="80">
        <f t="shared" si="20"/>
        <v>9020</v>
      </c>
      <c r="N216" s="77">
        <v>2.58</v>
      </c>
      <c r="O216" s="79" t="s">
        <v>12</v>
      </c>
      <c r="P216" s="80">
        <f t="shared" si="21"/>
        <v>2580</v>
      </c>
    </row>
    <row r="217" spans="2:16">
      <c r="B217" s="89">
        <v>1.6</v>
      </c>
      <c r="C217" s="90" t="s">
        <v>67</v>
      </c>
      <c r="D217" s="74">
        <f t="shared" si="22"/>
        <v>400</v>
      </c>
      <c r="E217" s="91">
        <v>1.078E-2</v>
      </c>
      <c r="F217" s="92">
        <v>2.768E-6</v>
      </c>
      <c r="G217" s="88">
        <f t="shared" si="23"/>
        <v>1.0782768E-2</v>
      </c>
      <c r="H217" s="77">
        <v>261.92</v>
      </c>
      <c r="I217" s="79" t="s">
        <v>12</v>
      </c>
      <c r="J217" s="187">
        <f t="shared" si="18"/>
        <v>261920.00000000003</v>
      </c>
      <c r="K217" s="77">
        <v>9.74</v>
      </c>
      <c r="L217" s="79" t="s">
        <v>12</v>
      </c>
      <c r="M217" s="80">
        <f>K217*1000</f>
        <v>9740</v>
      </c>
      <c r="N217" s="77">
        <v>2.84</v>
      </c>
      <c r="O217" s="79" t="s">
        <v>12</v>
      </c>
      <c r="P217" s="80">
        <f t="shared" si="21"/>
        <v>2840</v>
      </c>
    </row>
    <row r="218" spans="2:16">
      <c r="B218" s="89">
        <v>1.7</v>
      </c>
      <c r="C218" s="90" t="s">
        <v>67</v>
      </c>
      <c r="D218" s="74">
        <f t="shared" si="22"/>
        <v>425</v>
      </c>
      <c r="E218" s="91">
        <v>1.048E-2</v>
      </c>
      <c r="F218" s="92">
        <v>2.616E-6</v>
      </c>
      <c r="G218" s="88">
        <f t="shared" si="23"/>
        <v>1.0482616E-2</v>
      </c>
      <c r="H218" s="77">
        <v>288.64999999999998</v>
      </c>
      <c r="I218" s="79" t="s">
        <v>12</v>
      </c>
      <c r="J218" s="187">
        <f t="shared" si="18"/>
        <v>288650</v>
      </c>
      <c r="K218" s="77">
        <v>10.46</v>
      </c>
      <c r="L218" s="79" t="s">
        <v>12</v>
      </c>
      <c r="M218" s="80">
        <f t="shared" ref="M218:M228" si="24">K218*1000</f>
        <v>10460</v>
      </c>
      <c r="N218" s="77">
        <v>3.11</v>
      </c>
      <c r="O218" s="79" t="s">
        <v>12</v>
      </c>
      <c r="P218" s="80">
        <f t="shared" si="21"/>
        <v>3110</v>
      </c>
    </row>
    <row r="219" spans="2:16">
      <c r="B219" s="89">
        <v>1.8</v>
      </c>
      <c r="C219" s="90" t="s">
        <v>67</v>
      </c>
      <c r="D219" s="74">
        <f t="shared" si="22"/>
        <v>450</v>
      </c>
      <c r="E219" s="91">
        <v>1.0200000000000001E-2</v>
      </c>
      <c r="F219" s="92">
        <v>2.481E-6</v>
      </c>
      <c r="G219" s="88">
        <f t="shared" si="23"/>
        <v>1.0202481000000001E-2</v>
      </c>
      <c r="H219" s="77">
        <v>316.12</v>
      </c>
      <c r="I219" s="79" t="s">
        <v>12</v>
      </c>
      <c r="J219" s="187">
        <f t="shared" si="18"/>
        <v>316120</v>
      </c>
      <c r="K219" s="77">
        <v>11.17</v>
      </c>
      <c r="L219" s="79" t="s">
        <v>12</v>
      </c>
      <c r="M219" s="80">
        <f t="shared" si="24"/>
        <v>11170</v>
      </c>
      <c r="N219" s="77">
        <v>3.38</v>
      </c>
      <c r="O219" s="79" t="s">
        <v>12</v>
      </c>
      <c r="P219" s="80">
        <f t="shared" si="21"/>
        <v>3380</v>
      </c>
    </row>
    <row r="220" spans="2:16">
      <c r="B220" s="89">
        <v>2</v>
      </c>
      <c r="C220" s="90" t="s">
        <v>67</v>
      </c>
      <c r="D220" s="74">
        <f t="shared" si="22"/>
        <v>500</v>
      </c>
      <c r="E220" s="91">
        <v>9.7389999999999994E-3</v>
      </c>
      <c r="F220" s="92">
        <v>2.249E-6</v>
      </c>
      <c r="G220" s="88">
        <f t="shared" si="23"/>
        <v>9.7412489999999987E-3</v>
      </c>
      <c r="H220" s="77">
        <v>373.12</v>
      </c>
      <c r="I220" s="79" t="s">
        <v>12</v>
      </c>
      <c r="J220" s="187">
        <f t="shared" si="18"/>
        <v>373120</v>
      </c>
      <c r="K220" s="77">
        <v>13.79</v>
      </c>
      <c r="L220" s="79" t="s">
        <v>12</v>
      </c>
      <c r="M220" s="80">
        <f t="shared" si="24"/>
        <v>13790</v>
      </c>
      <c r="N220" s="77">
        <v>3.93</v>
      </c>
      <c r="O220" s="79" t="s">
        <v>12</v>
      </c>
      <c r="P220" s="80">
        <f t="shared" si="21"/>
        <v>3930</v>
      </c>
    </row>
    <row r="221" spans="2:16">
      <c r="B221" s="89">
        <v>2.25</v>
      </c>
      <c r="C221" s="90" t="s">
        <v>67</v>
      </c>
      <c r="D221" s="74">
        <f t="shared" si="22"/>
        <v>562.5</v>
      </c>
      <c r="E221" s="91">
        <v>9.2820000000000003E-3</v>
      </c>
      <c r="F221" s="92">
        <v>2.0159999999999998E-6</v>
      </c>
      <c r="G221" s="88">
        <f t="shared" si="23"/>
        <v>9.2840160000000008E-3</v>
      </c>
      <c r="H221" s="77">
        <v>447.81</v>
      </c>
      <c r="I221" s="79" t="s">
        <v>12</v>
      </c>
      <c r="J221" s="187">
        <f t="shared" si="18"/>
        <v>447810</v>
      </c>
      <c r="K221" s="77">
        <v>17.399999999999999</v>
      </c>
      <c r="L221" s="79" t="s">
        <v>12</v>
      </c>
      <c r="M221" s="80">
        <f t="shared" si="24"/>
        <v>17400</v>
      </c>
      <c r="N221" s="77">
        <v>4.6399999999999997</v>
      </c>
      <c r="O221" s="79" t="s">
        <v>12</v>
      </c>
      <c r="P221" s="80">
        <f t="shared" si="21"/>
        <v>4640</v>
      </c>
    </row>
    <row r="222" spans="2:16">
      <c r="B222" s="89">
        <v>2.5</v>
      </c>
      <c r="C222" s="90" t="s">
        <v>67</v>
      </c>
      <c r="D222" s="74">
        <f t="shared" si="22"/>
        <v>625</v>
      </c>
      <c r="E222" s="91">
        <v>8.9219999999999994E-3</v>
      </c>
      <c r="F222" s="92">
        <v>1.8279999999999999E-6</v>
      </c>
      <c r="G222" s="88">
        <f t="shared" si="23"/>
        <v>8.923828E-3</v>
      </c>
      <c r="H222" s="77">
        <v>525.85</v>
      </c>
      <c r="I222" s="79" t="s">
        <v>12</v>
      </c>
      <c r="J222" s="187">
        <f t="shared" si="18"/>
        <v>525850</v>
      </c>
      <c r="K222" s="77">
        <v>20.62</v>
      </c>
      <c r="L222" s="79" t="s">
        <v>12</v>
      </c>
      <c r="M222" s="80">
        <f t="shared" si="24"/>
        <v>20620</v>
      </c>
      <c r="N222" s="77">
        <v>5.36</v>
      </c>
      <c r="O222" s="79" t="s">
        <v>12</v>
      </c>
      <c r="P222" s="80">
        <f t="shared" si="21"/>
        <v>5360</v>
      </c>
    </row>
    <row r="223" spans="2:16">
      <c r="B223" s="89">
        <v>2.75</v>
      </c>
      <c r="C223" s="90" t="s">
        <v>67</v>
      </c>
      <c r="D223" s="74">
        <f t="shared" si="22"/>
        <v>687.5</v>
      </c>
      <c r="E223" s="91">
        <v>8.6320000000000008E-3</v>
      </c>
      <c r="F223" s="92">
        <v>1.672E-6</v>
      </c>
      <c r="G223" s="88">
        <f t="shared" si="23"/>
        <v>8.6336720000000002E-3</v>
      </c>
      <c r="H223" s="77">
        <v>606.77</v>
      </c>
      <c r="I223" s="79" t="s">
        <v>12</v>
      </c>
      <c r="J223" s="187">
        <f t="shared" si="18"/>
        <v>606770</v>
      </c>
      <c r="K223" s="77">
        <v>23.61</v>
      </c>
      <c r="L223" s="79" t="s">
        <v>12</v>
      </c>
      <c r="M223" s="80">
        <f t="shared" si="24"/>
        <v>23610</v>
      </c>
      <c r="N223" s="77">
        <v>6.09</v>
      </c>
      <c r="O223" s="79" t="s">
        <v>12</v>
      </c>
      <c r="P223" s="80">
        <f t="shared" si="21"/>
        <v>6090</v>
      </c>
    </row>
    <row r="224" spans="2:16">
      <c r="B224" s="89">
        <v>3</v>
      </c>
      <c r="C224" s="90" t="s">
        <v>67</v>
      </c>
      <c r="D224" s="74">
        <f t="shared" si="22"/>
        <v>750</v>
      </c>
      <c r="E224" s="91">
        <v>8.3960000000000007E-3</v>
      </c>
      <c r="F224" s="92">
        <v>1.542E-6</v>
      </c>
      <c r="G224" s="88">
        <f t="shared" si="23"/>
        <v>8.3975420000000009E-3</v>
      </c>
      <c r="H224" s="77">
        <v>690.18</v>
      </c>
      <c r="I224" s="79" t="s">
        <v>12</v>
      </c>
      <c r="J224" s="187">
        <f t="shared" si="18"/>
        <v>690180</v>
      </c>
      <c r="K224" s="77">
        <v>26.41</v>
      </c>
      <c r="L224" s="79" t="s">
        <v>12</v>
      </c>
      <c r="M224" s="80">
        <f t="shared" si="24"/>
        <v>26410</v>
      </c>
      <c r="N224" s="77">
        <v>6.83</v>
      </c>
      <c r="O224" s="79" t="s">
        <v>12</v>
      </c>
      <c r="P224" s="80">
        <f t="shared" si="21"/>
        <v>6830</v>
      </c>
    </row>
    <row r="225" spans="1:16">
      <c r="B225" s="89">
        <v>3.25</v>
      </c>
      <c r="C225" s="90" t="s">
        <v>67</v>
      </c>
      <c r="D225" s="74">
        <f t="shared" si="22"/>
        <v>812.5</v>
      </c>
      <c r="E225" s="91">
        <v>8.201E-3</v>
      </c>
      <c r="F225" s="92">
        <v>1.4309999999999999E-6</v>
      </c>
      <c r="G225" s="88">
        <f t="shared" si="23"/>
        <v>8.2024309999999996E-3</v>
      </c>
      <c r="H225" s="77">
        <v>775.76</v>
      </c>
      <c r="I225" s="79" t="s">
        <v>12</v>
      </c>
      <c r="J225" s="187">
        <f t="shared" si="18"/>
        <v>775760</v>
      </c>
      <c r="K225" s="77">
        <v>29.07</v>
      </c>
      <c r="L225" s="79" t="s">
        <v>12</v>
      </c>
      <c r="M225" s="80">
        <f t="shared" si="24"/>
        <v>29070</v>
      </c>
      <c r="N225" s="77">
        <v>7.56</v>
      </c>
      <c r="O225" s="79" t="s">
        <v>12</v>
      </c>
      <c r="P225" s="80">
        <f>N225*1000</f>
        <v>7560</v>
      </c>
    </row>
    <row r="226" spans="1:16">
      <c r="B226" s="89">
        <v>3.5</v>
      </c>
      <c r="C226" s="90" t="s">
        <v>67</v>
      </c>
      <c r="D226" s="74">
        <f t="shared" si="22"/>
        <v>875</v>
      </c>
      <c r="E226" s="91">
        <v>8.0370000000000007E-3</v>
      </c>
      <c r="F226" s="92">
        <v>1.336E-6</v>
      </c>
      <c r="G226" s="88">
        <f t="shared" si="23"/>
        <v>8.0383360000000001E-3</v>
      </c>
      <c r="H226" s="77">
        <v>863.23</v>
      </c>
      <c r="I226" s="79" t="s">
        <v>12</v>
      </c>
      <c r="J226" s="187">
        <f t="shared" si="18"/>
        <v>863230</v>
      </c>
      <c r="K226" s="77">
        <v>31.62</v>
      </c>
      <c r="L226" s="79" t="s">
        <v>12</v>
      </c>
      <c r="M226" s="80">
        <f t="shared" si="24"/>
        <v>31620</v>
      </c>
      <c r="N226" s="77">
        <v>8.3000000000000007</v>
      </c>
      <c r="O226" s="79" t="s">
        <v>12</v>
      </c>
      <c r="P226" s="80">
        <f t="shared" ref="P226:P228" si="25">N226*1000</f>
        <v>8300</v>
      </c>
    </row>
    <row r="227" spans="1:16">
      <c r="B227" s="89">
        <v>3.75</v>
      </c>
      <c r="C227" s="90" t="s">
        <v>67</v>
      </c>
      <c r="D227" s="74">
        <f t="shared" si="22"/>
        <v>937.5</v>
      </c>
      <c r="E227" s="91">
        <v>7.8989999999999998E-3</v>
      </c>
      <c r="F227" s="92">
        <v>1.252E-6</v>
      </c>
      <c r="G227" s="88">
        <f t="shared" si="23"/>
        <v>7.900252E-3</v>
      </c>
      <c r="H227" s="77">
        <v>952.35</v>
      </c>
      <c r="I227" s="79" t="s">
        <v>12</v>
      </c>
      <c r="J227" s="187">
        <f t="shared" si="18"/>
        <v>952350</v>
      </c>
      <c r="K227" s="77">
        <v>34.06</v>
      </c>
      <c r="L227" s="79" t="s">
        <v>12</v>
      </c>
      <c r="M227" s="80">
        <f t="shared" si="24"/>
        <v>34060</v>
      </c>
      <c r="N227" s="77">
        <v>9.0399999999999991</v>
      </c>
      <c r="O227" s="79" t="s">
        <v>12</v>
      </c>
      <c r="P227" s="80">
        <f t="shared" si="25"/>
        <v>9040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22"/>
        <v>1000</v>
      </c>
      <c r="E228" s="91">
        <v>7.7819999999999999E-3</v>
      </c>
      <c r="F228" s="92">
        <v>1.1790000000000001E-6</v>
      </c>
      <c r="G228" s="88">
        <f t="shared" si="23"/>
        <v>7.7831789999999994E-3</v>
      </c>
      <c r="H228" s="77">
        <v>1.04</v>
      </c>
      <c r="I228" s="78" t="s">
        <v>90</v>
      </c>
      <c r="J228" s="187">
        <f t="shared" ref="J228" si="26">H228*1000000</f>
        <v>1040000</v>
      </c>
      <c r="K228" s="77">
        <v>36.409999999999997</v>
      </c>
      <c r="L228" s="79" t="s">
        <v>12</v>
      </c>
      <c r="M228" s="80">
        <f t="shared" si="24"/>
        <v>36410</v>
      </c>
      <c r="N228" s="77">
        <v>9.77</v>
      </c>
      <c r="O228" s="79" t="s">
        <v>12</v>
      </c>
      <c r="P228" s="80">
        <f t="shared" si="25"/>
        <v>9770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E5" sqref="E5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1" t="s">
        <v>117</v>
      </c>
      <c r="Z1" s="25"/>
    </row>
    <row r="2" spans="1:30" ht="18.75">
      <c r="A2" s="1">
        <v>2</v>
      </c>
      <c r="B2" s="6" t="s">
        <v>118</v>
      </c>
      <c r="F2" s="7"/>
      <c r="G2" s="7"/>
      <c r="L2" s="5" t="s">
        <v>119</v>
      </c>
      <c r="M2" s="8"/>
      <c r="N2" s="9" t="s">
        <v>120</v>
      </c>
      <c r="R2" s="46"/>
      <c r="S2" s="1" t="s">
        <v>121</v>
      </c>
      <c r="Y2" s="1" t="s">
        <v>122</v>
      </c>
      <c r="AB2" s="1" t="s">
        <v>123</v>
      </c>
    </row>
    <row r="3" spans="1:30">
      <c r="A3" s="4">
        <v>3</v>
      </c>
      <c r="B3" s="12" t="s">
        <v>16</v>
      </c>
      <c r="C3" s="13" t="s">
        <v>17</v>
      </c>
      <c r="E3" s="12" t="s">
        <v>113</v>
      </c>
      <c r="F3" s="191" t="s">
        <v>89</v>
      </c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9"/>
      <c r="T3" s="2" t="s">
        <v>93</v>
      </c>
      <c r="U3" s="36"/>
      <c r="V3" s="9"/>
      <c r="W3" s="2" t="s">
        <v>124</v>
      </c>
      <c r="X3" s="2" t="s">
        <v>125</v>
      </c>
      <c r="Y3" s="2" t="s">
        <v>126</v>
      </c>
      <c r="Z3" s="2" t="s">
        <v>127</v>
      </c>
      <c r="AB3" s="2" t="s">
        <v>128</v>
      </c>
      <c r="AC3" s="2"/>
      <c r="AD3" s="123" t="s">
        <v>129</v>
      </c>
    </row>
    <row r="4" spans="1:30">
      <c r="A4" s="4">
        <v>4</v>
      </c>
      <c r="B4" s="12" t="s">
        <v>130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R4" s="46"/>
      <c r="S4" s="139" t="s">
        <v>131</v>
      </c>
      <c r="T4" s="140">
        <v>78.084000000000003</v>
      </c>
      <c r="U4" s="141"/>
      <c r="V4" s="139" t="s">
        <v>132</v>
      </c>
      <c r="W4" s="142">
        <f>T7*1</f>
        <v>3.9E-2</v>
      </c>
      <c r="X4" s="10">
        <v>12.010999999999999</v>
      </c>
      <c r="Y4" s="143">
        <f>W4/W8</f>
        <v>1.9586749714485454E-4</v>
      </c>
      <c r="Z4" s="144">
        <f>W4*X4/X9</f>
        <v>1.6170822836228733E-2</v>
      </c>
      <c r="AA4" s="111"/>
      <c r="AB4" s="145">
        <v>1.2400000000000001E-4</v>
      </c>
      <c r="AD4" s="146" t="s">
        <v>133</v>
      </c>
    </row>
    <row r="5" spans="1:30">
      <c r="A5" s="1">
        <v>5</v>
      </c>
      <c r="B5" s="12" t="s">
        <v>134</v>
      </c>
      <c r="C5" s="20">
        <v>4</v>
      </c>
      <c r="D5" s="21" t="s">
        <v>135</v>
      </c>
      <c r="F5" s="14" t="s">
        <v>0</v>
      </c>
      <c r="G5" s="14" t="s">
        <v>26</v>
      </c>
      <c r="H5" s="14" t="s">
        <v>136</v>
      </c>
      <c r="I5" s="14" t="s">
        <v>136</v>
      </c>
      <c r="J5" s="24" t="s">
        <v>28</v>
      </c>
      <c r="K5" s="5" t="s">
        <v>137</v>
      </c>
      <c r="L5" s="14"/>
      <c r="M5" s="14"/>
      <c r="N5" s="9"/>
      <c r="O5" s="15" t="s">
        <v>112</v>
      </c>
      <c r="P5" s="147" t="str">
        <f ca="1">RIGHT(CELL("filename",A1),LEN(CELL("filename",A1))-FIND("]",CELL("filename",A1)))</f>
        <v>srim4He_Air</v>
      </c>
      <c r="R5" s="46"/>
      <c r="S5" s="148" t="s">
        <v>138</v>
      </c>
      <c r="T5" s="149">
        <v>20.947600000000001</v>
      </c>
      <c r="U5" s="141"/>
      <c r="V5" s="148" t="s">
        <v>95</v>
      </c>
      <c r="W5" s="150">
        <f>T7*2+T5*2</f>
        <v>41.973200000000006</v>
      </c>
      <c r="X5" s="151">
        <v>15.999000000000001</v>
      </c>
      <c r="Y5" s="152">
        <f>W5/W8</f>
        <v>0.21079963156821566</v>
      </c>
      <c r="Z5" s="153">
        <f>W5*X5/X9</f>
        <v>23.182126119289084</v>
      </c>
      <c r="AA5" s="112"/>
      <c r="AB5" s="154">
        <v>0.23178099999999999</v>
      </c>
      <c r="AD5" s="155" t="s">
        <v>139</v>
      </c>
    </row>
    <row r="6" spans="1:30">
      <c r="A6" s="4">
        <v>6</v>
      </c>
      <c r="B6" s="12" t="s">
        <v>140</v>
      </c>
      <c r="C6" s="26" t="s">
        <v>88</v>
      </c>
      <c r="D6" s="21" t="s">
        <v>141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142</v>
      </c>
      <c r="M6" s="9"/>
      <c r="N6" s="9"/>
      <c r="O6" s="15" t="s">
        <v>143</v>
      </c>
      <c r="P6" s="136" t="s">
        <v>144</v>
      </c>
      <c r="R6" s="46"/>
      <c r="S6" s="148" t="s">
        <v>145</v>
      </c>
      <c r="T6" s="149">
        <v>0.93400000000000005</v>
      </c>
      <c r="U6" s="141"/>
      <c r="V6" s="156" t="s">
        <v>146</v>
      </c>
      <c r="W6" s="150">
        <f>T4*2</f>
        <v>156.16800000000001</v>
      </c>
      <c r="X6" s="151">
        <v>14.007</v>
      </c>
      <c r="Y6" s="152">
        <f>W6/W8</f>
        <v>0.78431372549019607</v>
      </c>
      <c r="Z6" s="153">
        <f>W6*X6/X9</f>
        <v>75.513660352068698</v>
      </c>
      <c r="AA6" s="112"/>
      <c r="AB6" s="154">
        <v>0.75526700000000002</v>
      </c>
      <c r="AD6" s="1" t="s">
        <v>147</v>
      </c>
    </row>
    <row r="7" spans="1:30">
      <c r="A7" s="1">
        <v>7</v>
      </c>
      <c r="B7" s="31"/>
      <c r="C7" s="26" t="s">
        <v>148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149</v>
      </c>
      <c r="M7" s="9"/>
      <c r="N7" s="9"/>
      <c r="R7" s="46"/>
      <c r="S7" s="157" t="s">
        <v>94</v>
      </c>
      <c r="T7" s="158">
        <v>3.9E-2</v>
      </c>
      <c r="U7" s="141"/>
      <c r="V7" s="159" t="s">
        <v>145</v>
      </c>
      <c r="W7" s="160">
        <f>T6*1</f>
        <v>0.93400000000000005</v>
      </c>
      <c r="X7" s="19">
        <v>39.948</v>
      </c>
      <c r="Y7" s="161">
        <f>W7/W8</f>
        <v>4.6907754444434398E-3</v>
      </c>
      <c r="Z7" s="162">
        <f>W7*X7/X9</f>
        <v>1.2880427058059933</v>
      </c>
      <c r="AA7" s="112"/>
      <c r="AB7" s="163">
        <v>1.2827E-2</v>
      </c>
      <c r="AD7" s="1" t="s">
        <v>150</v>
      </c>
    </row>
    <row r="8" spans="1:30">
      <c r="A8" s="1">
        <v>8</v>
      </c>
      <c r="B8" s="12" t="s">
        <v>151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152</v>
      </c>
      <c r="M8" s="9"/>
      <c r="N8" s="9"/>
      <c r="R8" s="46"/>
      <c r="S8" s="5" t="s">
        <v>153</v>
      </c>
      <c r="T8" s="108">
        <f>SUM(T4:T7)</f>
        <v>100.0046</v>
      </c>
      <c r="U8" s="164"/>
      <c r="V8" s="110" t="s">
        <v>153</v>
      </c>
      <c r="W8" s="113">
        <f>SUM(W4:W7)</f>
        <v>199.11420000000001</v>
      </c>
      <c r="Y8" s="113" t="s">
        <v>154</v>
      </c>
      <c r="AA8" s="112"/>
      <c r="AD8" s="1" t="s">
        <v>155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156</v>
      </c>
      <c r="M9" s="9"/>
      <c r="N9" s="9"/>
      <c r="R9" s="46"/>
      <c r="S9" s="41"/>
      <c r="T9" s="130"/>
      <c r="U9" s="123"/>
      <c r="V9" s="165"/>
      <c r="W9" s="5" t="s">
        <v>157</v>
      </c>
      <c r="X9" s="113">
        <f>(W4*X4+W5*X5+W6*X6+W7*X7)/100</f>
        <v>28.967542638000001</v>
      </c>
      <c r="Y9" s="166" t="s">
        <v>158</v>
      </c>
      <c r="Z9" s="129"/>
    </row>
    <row r="10" spans="1:30">
      <c r="A10" s="1">
        <v>10</v>
      </c>
      <c r="B10" s="12" t="s">
        <v>159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160</v>
      </c>
      <c r="M10" s="9"/>
      <c r="N10" s="9"/>
      <c r="R10" s="46"/>
      <c r="T10" s="59"/>
      <c r="U10" s="123"/>
      <c r="V10" s="165"/>
      <c r="W10" s="25" t="s">
        <v>161</v>
      </c>
      <c r="X10" s="40"/>
      <c r="Y10" s="40"/>
      <c r="Z10" s="129"/>
    </row>
    <row r="11" spans="1:30">
      <c r="A11" s="1">
        <v>11</v>
      </c>
      <c r="C11" s="43" t="s">
        <v>162</v>
      </c>
      <c r="D11" s="7" t="s">
        <v>163</v>
      </c>
      <c r="F11" s="32"/>
      <c r="G11" s="33"/>
      <c r="H11" s="33"/>
      <c r="I11" s="34"/>
      <c r="J11" s="4">
        <v>6</v>
      </c>
      <c r="K11" s="35">
        <v>1000</v>
      </c>
      <c r="L11" s="22" t="s">
        <v>164</v>
      </c>
      <c r="M11" s="9"/>
      <c r="N11" s="9"/>
      <c r="R11" s="46"/>
      <c r="T11" s="25"/>
      <c r="U11" s="25"/>
      <c r="V11" s="36"/>
      <c r="W11" s="123" t="s">
        <v>165</v>
      </c>
      <c r="X11" s="36"/>
      <c r="Y11" s="36"/>
      <c r="Z11" s="25"/>
    </row>
    <row r="12" spans="1:30">
      <c r="A12" s="1">
        <v>12</v>
      </c>
      <c r="B12" s="5" t="s">
        <v>166</v>
      </c>
      <c r="C12" s="44">
        <v>20</v>
      </c>
      <c r="D12" s="45">
        <f>$C$5/100</f>
        <v>0.04</v>
      </c>
      <c r="E12" s="21" t="s">
        <v>167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168</v>
      </c>
      <c r="M12" s="9"/>
      <c r="R12" s="46"/>
      <c r="S12" s="123" t="s">
        <v>169</v>
      </c>
      <c r="T12" s="25"/>
      <c r="U12" s="25"/>
      <c r="V12" s="167"/>
      <c r="W12" s="167"/>
      <c r="X12" s="167"/>
      <c r="Y12" s="167"/>
      <c r="Z12" s="25"/>
    </row>
    <row r="13" spans="1:30">
      <c r="A13" s="1">
        <v>13</v>
      </c>
      <c r="B13" s="5" t="s">
        <v>170</v>
      </c>
      <c r="C13" s="48">
        <v>228</v>
      </c>
      <c r="D13" s="45">
        <f>$C$5*1000000</f>
        <v>4000000</v>
      </c>
      <c r="E13" s="21" t="s">
        <v>171</v>
      </c>
      <c r="F13" s="49"/>
      <c r="G13" s="50"/>
      <c r="H13" s="107"/>
      <c r="I13" s="107"/>
      <c r="J13" s="4">
        <v>8</v>
      </c>
      <c r="K13" s="52">
        <v>2.1057999999999999</v>
      </c>
      <c r="L13" s="22" t="s">
        <v>172</v>
      </c>
      <c r="R13" s="46"/>
      <c r="S13" s="123" t="s">
        <v>173</v>
      </c>
      <c r="T13" s="25"/>
      <c r="U13" s="46"/>
      <c r="V13" s="167"/>
      <c r="W13" s="167"/>
      <c r="X13" s="168"/>
      <c r="Y13" s="168"/>
      <c r="Z13" s="25"/>
    </row>
    <row r="14" spans="1:30" ht="13.5">
      <c r="A14" s="1">
        <v>14</v>
      </c>
      <c r="B14" s="5" t="s">
        <v>174</v>
      </c>
      <c r="C14" s="102">
        <v>101325</v>
      </c>
      <c r="D14" s="21" t="s">
        <v>175</v>
      </c>
      <c r="E14" s="100"/>
      <c r="F14" s="25"/>
      <c r="G14" s="25"/>
      <c r="H14" s="169">
        <f>SUM(H6:H13)</f>
        <v>100</v>
      </c>
      <c r="I14" s="170">
        <f>SUM(I6:I13)</f>
        <v>100.00000000000001</v>
      </c>
      <c r="J14" s="4">
        <v>0</v>
      </c>
      <c r="K14" s="53" t="s">
        <v>48</v>
      </c>
      <c r="L14" s="54"/>
      <c r="N14" s="43"/>
      <c r="O14" s="43"/>
      <c r="P14" s="43"/>
      <c r="R14" s="46"/>
      <c r="T14" s="25"/>
      <c r="U14" s="46"/>
      <c r="V14" s="171"/>
      <c r="W14" s="171"/>
      <c r="X14" s="172"/>
      <c r="Y14" s="172"/>
      <c r="Z14" s="25"/>
      <c r="AB14" s="1" t="s">
        <v>176</v>
      </c>
    </row>
    <row r="15" spans="1:30" ht="13.5">
      <c r="A15" s="1">
        <v>15</v>
      </c>
      <c r="B15" s="5" t="s">
        <v>91</v>
      </c>
      <c r="C15" s="103">
        <v>20</v>
      </c>
      <c r="D15" s="101" t="s">
        <v>92</v>
      </c>
      <c r="E15" s="173" t="s">
        <v>177</v>
      </c>
      <c r="F15" s="21"/>
      <c r="H15" s="99" t="s">
        <v>178</v>
      </c>
      <c r="I15" s="59"/>
      <c r="J15" s="174"/>
      <c r="K15" s="61"/>
      <c r="L15" s="62"/>
      <c r="M15" s="174"/>
      <c r="N15" s="21"/>
      <c r="O15" s="21"/>
      <c r="P15" s="174"/>
      <c r="R15" s="46"/>
      <c r="S15" s="46"/>
      <c r="T15" s="25"/>
      <c r="U15" s="25"/>
      <c r="V15" s="164"/>
      <c r="W15" s="164"/>
      <c r="X15" s="175"/>
      <c r="Y15" s="175"/>
      <c r="Z15" s="25"/>
      <c r="AB15" s="1" t="s">
        <v>179</v>
      </c>
    </row>
    <row r="16" spans="1:30">
      <c r="A16" s="1">
        <v>16</v>
      </c>
      <c r="B16" s="104"/>
      <c r="C16" s="176"/>
      <c r="D16" s="105"/>
      <c r="E16" s="21"/>
      <c r="F16" s="177" t="s">
        <v>180</v>
      </c>
      <c r="H16" s="99" t="s">
        <v>181</v>
      </c>
      <c r="I16" s="59"/>
      <c r="J16" s="178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4"/>
      <c r="W16" s="164"/>
      <c r="X16" s="175"/>
      <c r="Y16" s="175"/>
      <c r="AB16" s="1" t="s">
        <v>182</v>
      </c>
    </row>
    <row r="17" spans="1:30">
      <c r="A17" s="1">
        <v>17</v>
      </c>
      <c r="B17" s="66" t="s">
        <v>50</v>
      </c>
      <c r="C17" s="11"/>
      <c r="D17" s="10"/>
      <c r="E17" s="66" t="s">
        <v>51</v>
      </c>
      <c r="F17" s="67" t="s">
        <v>183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184</v>
      </c>
    </row>
    <row r="18" spans="1:30">
      <c r="A18" s="1">
        <v>18</v>
      </c>
      <c r="B18" s="71" t="s">
        <v>57</v>
      </c>
      <c r="C18" s="25"/>
      <c r="D18" s="138" t="s">
        <v>58</v>
      </c>
      <c r="E18" s="193" t="s">
        <v>185</v>
      </c>
      <c r="F18" s="194"/>
      <c r="G18" s="195"/>
      <c r="H18" s="71" t="s">
        <v>60</v>
      </c>
      <c r="I18" s="25"/>
      <c r="J18" s="138" t="s">
        <v>186</v>
      </c>
      <c r="K18" s="71" t="s">
        <v>62</v>
      </c>
      <c r="L18" s="73"/>
      <c r="M18" s="138" t="s">
        <v>186</v>
      </c>
      <c r="N18" s="71" t="s">
        <v>62</v>
      </c>
      <c r="O18" s="25"/>
      <c r="P18" s="138" t="s">
        <v>186</v>
      </c>
      <c r="Z18" s="9"/>
      <c r="AA18" s="109"/>
      <c r="AB18" s="1" t="s">
        <v>187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188</v>
      </c>
    </row>
    <row r="20" spans="1:30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2.0070000000000001E-2</v>
      </c>
      <c r="F20" s="87">
        <v>9.1090000000000004E-2</v>
      </c>
      <c r="G20" s="88">
        <f>E20+F20</f>
        <v>0.11116000000000001</v>
      </c>
      <c r="H20" s="84">
        <v>1.44</v>
      </c>
      <c r="I20" s="85" t="s">
        <v>66</v>
      </c>
      <c r="J20" s="75">
        <f>H20</f>
        <v>1.44</v>
      </c>
      <c r="K20" s="84">
        <v>1.54</v>
      </c>
      <c r="L20" s="85" t="s">
        <v>66</v>
      </c>
      <c r="M20" s="97">
        <f>K20</f>
        <v>1.54</v>
      </c>
      <c r="N20" s="84">
        <v>1.18</v>
      </c>
      <c r="O20" s="85" t="s">
        <v>66</v>
      </c>
      <c r="P20" s="97">
        <f t="shared" ref="P20:P26" si="0">N20</f>
        <v>1.18</v>
      </c>
      <c r="Z20" s="9"/>
      <c r="AA20" s="109"/>
      <c r="AC20" s="1" t="s">
        <v>189</v>
      </c>
    </row>
    <row r="21" spans="1:30">
      <c r="B21" s="89">
        <v>44.999899999999997</v>
      </c>
      <c r="C21" s="90" t="s">
        <v>107</v>
      </c>
      <c r="D21" s="120">
        <f t="shared" ref="D21:D55" si="1">B21/1000000/$C$5</f>
        <v>1.1249974999999999E-5</v>
      </c>
      <c r="E21" s="91">
        <v>2.129E-2</v>
      </c>
      <c r="F21" s="92">
        <v>9.4420000000000004E-2</v>
      </c>
      <c r="G21" s="88">
        <f t="shared" ref="G21:G84" si="2">E21+F21</f>
        <v>0.11571000000000001</v>
      </c>
      <c r="H21" s="89">
        <v>1.56</v>
      </c>
      <c r="I21" s="90" t="s">
        <v>66</v>
      </c>
      <c r="J21" s="76">
        <f>H21</f>
        <v>1.56</v>
      </c>
      <c r="K21" s="89">
        <v>1.65</v>
      </c>
      <c r="L21" s="90" t="s">
        <v>66</v>
      </c>
      <c r="M21" s="74">
        <f>K21</f>
        <v>1.65</v>
      </c>
      <c r="N21" s="89">
        <v>1.26</v>
      </c>
      <c r="O21" s="90" t="s">
        <v>66</v>
      </c>
      <c r="P21" s="74">
        <f t="shared" si="0"/>
        <v>1.26</v>
      </c>
      <c r="Z21" s="9"/>
      <c r="AA21" s="109"/>
      <c r="AC21" s="1" t="s">
        <v>190</v>
      </c>
    </row>
    <row r="22" spans="1:30">
      <c r="B22" s="89">
        <v>49.999899999999997</v>
      </c>
      <c r="C22" s="90" t="s">
        <v>107</v>
      </c>
      <c r="D22" s="120">
        <f t="shared" si="1"/>
        <v>1.2499974999999999E-5</v>
      </c>
      <c r="E22" s="91">
        <v>2.2440000000000002E-2</v>
      </c>
      <c r="F22" s="92">
        <v>9.7390000000000004E-2</v>
      </c>
      <c r="G22" s="88">
        <f t="shared" si="2"/>
        <v>0.11983000000000001</v>
      </c>
      <c r="H22" s="89">
        <v>1.67</v>
      </c>
      <c r="I22" s="90" t="s">
        <v>66</v>
      </c>
      <c r="J22" s="76">
        <f t="shared" ref="J22:J85" si="3">H22</f>
        <v>1.67</v>
      </c>
      <c r="K22" s="89">
        <v>1.75</v>
      </c>
      <c r="L22" s="90" t="s">
        <v>66</v>
      </c>
      <c r="M22" s="74">
        <f t="shared" ref="M22:M85" si="4">K22</f>
        <v>1.75</v>
      </c>
      <c r="N22" s="89">
        <v>1.34</v>
      </c>
      <c r="O22" s="90" t="s">
        <v>66</v>
      </c>
      <c r="P22" s="74">
        <f t="shared" si="0"/>
        <v>1.34</v>
      </c>
      <c r="AA22" s="5"/>
      <c r="AC22" s="179" t="s">
        <v>191</v>
      </c>
    </row>
    <row r="23" spans="1:30">
      <c r="B23" s="89">
        <v>54.999899999999997</v>
      </c>
      <c r="C23" s="90" t="s">
        <v>107</v>
      </c>
      <c r="D23" s="120">
        <f t="shared" si="1"/>
        <v>1.3749974999999999E-5</v>
      </c>
      <c r="E23" s="91">
        <v>2.3539999999999998E-2</v>
      </c>
      <c r="F23" s="92">
        <v>0.10009999999999999</v>
      </c>
      <c r="G23" s="88">
        <f t="shared" si="2"/>
        <v>0.12364</v>
      </c>
      <c r="H23" s="89">
        <v>1.78</v>
      </c>
      <c r="I23" s="90" t="s">
        <v>66</v>
      </c>
      <c r="J23" s="76">
        <f t="shared" si="3"/>
        <v>1.78</v>
      </c>
      <c r="K23" s="89">
        <v>1.85</v>
      </c>
      <c r="L23" s="90" t="s">
        <v>66</v>
      </c>
      <c r="M23" s="74">
        <f t="shared" si="4"/>
        <v>1.85</v>
      </c>
      <c r="N23" s="89">
        <v>1.42</v>
      </c>
      <c r="O23" s="90" t="s">
        <v>66</v>
      </c>
      <c r="P23" s="74">
        <f t="shared" si="0"/>
        <v>1.42</v>
      </c>
      <c r="AA23" s="108"/>
      <c r="AB23" s="1" t="s">
        <v>192</v>
      </c>
    </row>
    <row r="24" spans="1:30">
      <c r="B24" s="89">
        <v>59.999899999999997</v>
      </c>
      <c r="C24" s="90" t="s">
        <v>107</v>
      </c>
      <c r="D24" s="120">
        <f t="shared" si="1"/>
        <v>1.4999974999999999E-5</v>
      </c>
      <c r="E24" s="91">
        <v>2.4580000000000001E-2</v>
      </c>
      <c r="F24" s="92">
        <v>0.10249999999999999</v>
      </c>
      <c r="G24" s="88">
        <f t="shared" si="2"/>
        <v>0.12708</v>
      </c>
      <c r="H24" s="89">
        <v>1.89</v>
      </c>
      <c r="I24" s="90" t="s">
        <v>66</v>
      </c>
      <c r="J24" s="76">
        <f t="shared" si="3"/>
        <v>1.89</v>
      </c>
      <c r="K24" s="89">
        <v>1.95</v>
      </c>
      <c r="L24" s="90" t="s">
        <v>66</v>
      </c>
      <c r="M24" s="74">
        <f t="shared" si="4"/>
        <v>1.95</v>
      </c>
      <c r="N24" s="89">
        <v>1.49</v>
      </c>
      <c r="O24" s="90" t="s">
        <v>66</v>
      </c>
      <c r="P24" s="74">
        <f t="shared" si="0"/>
        <v>1.49</v>
      </c>
      <c r="Z24" s="9"/>
      <c r="AC24" s="1" t="s">
        <v>193</v>
      </c>
    </row>
    <row r="25" spans="1:30">
      <c r="B25" s="89">
        <v>64.999899999999997</v>
      </c>
      <c r="C25" s="90" t="s">
        <v>107</v>
      </c>
      <c r="D25" s="120">
        <f t="shared" si="1"/>
        <v>1.6249975E-5</v>
      </c>
      <c r="E25" s="91">
        <v>2.5590000000000002E-2</v>
      </c>
      <c r="F25" s="92">
        <v>0.1047</v>
      </c>
      <c r="G25" s="88">
        <f t="shared" si="2"/>
        <v>0.13029000000000002</v>
      </c>
      <c r="H25" s="89">
        <v>2</v>
      </c>
      <c r="I25" s="90" t="s">
        <v>66</v>
      </c>
      <c r="J25" s="76">
        <f t="shared" si="3"/>
        <v>2</v>
      </c>
      <c r="K25" s="89">
        <v>2.04</v>
      </c>
      <c r="L25" s="90" t="s">
        <v>66</v>
      </c>
      <c r="M25" s="74">
        <f t="shared" si="4"/>
        <v>2.04</v>
      </c>
      <c r="N25" s="89">
        <v>1.57</v>
      </c>
      <c r="O25" s="90" t="s">
        <v>66</v>
      </c>
      <c r="P25" s="74">
        <f t="shared" si="0"/>
        <v>1.57</v>
      </c>
      <c r="Z25" s="9"/>
      <c r="AA25" s="108"/>
      <c r="AC25" s="109" t="s">
        <v>194</v>
      </c>
      <c r="AD25" s="108"/>
    </row>
    <row r="26" spans="1:30">
      <c r="B26" s="89">
        <v>69.999899999999997</v>
      </c>
      <c r="C26" s="90" t="s">
        <v>107</v>
      </c>
      <c r="D26" s="120">
        <f t="shared" si="1"/>
        <v>1.7499975E-5</v>
      </c>
      <c r="E26" s="91">
        <v>2.6550000000000001E-2</v>
      </c>
      <c r="F26" s="92">
        <v>0.1067</v>
      </c>
      <c r="G26" s="88">
        <f t="shared" si="2"/>
        <v>0.13325000000000001</v>
      </c>
      <c r="H26" s="89">
        <v>2.1</v>
      </c>
      <c r="I26" s="90" t="s">
        <v>66</v>
      </c>
      <c r="J26" s="76">
        <f t="shared" si="3"/>
        <v>2.1</v>
      </c>
      <c r="K26" s="89">
        <v>2.14</v>
      </c>
      <c r="L26" s="90" t="s">
        <v>66</v>
      </c>
      <c r="M26" s="74">
        <f t="shared" si="4"/>
        <v>2.14</v>
      </c>
      <c r="N26" s="89">
        <v>1.64</v>
      </c>
      <c r="O26" s="90" t="s">
        <v>66</v>
      </c>
      <c r="P26" s="74">
        <f t="shared" si="0"/>
        <v>1.64</v>
      </c>
      <c r="Z26" s="9"/>
      <c r="AA26" s="108"/>
      <c r="AB26" s="1" t="s">
        <v>195</v>
      </c>
    </row>
    <row r="27" spans="1:30">
      <c r="B27" s="89">
        <v>79.999899999999997</v>
      </c>
      <c r="C27" s="90" t="s">
        <v>107</v>
      </c>
      <c r="D27" s="120">
        <f t="shared" si="1"/>
        <v>1.9999975E-5</v>
      </c>
      <c r="E27" s="91">
        <v>2.8389999999999999E-2</v>
      </c>
      <c r="F27" s="92">
        <v>0.1103</v>
      </c>
      <c r="G27" s="88">
        <f t="shared" si="2"/>
        <v>0.13868999999999998</v>
      </c>
      <c r="H27" s="89">
        <v>2.31</v>
      </c>
      <c r="I27" s="90" t="s">
        <v>66</v>
      </c>
      <c r="J27" s="76">
        <f t="shared" si="3"/>
        <v>2.31</v>
      </c>
      <c r="K27" s="89">
        <v>2.3199999999999998</v>
      </c>
      <c r="L27" s="90" t="s">
        <v>66</v>
      </c>
      <c r="M27" s="74">
        <f t="shared" si="4"/>
        <v>2.3199999999999998</v>
      </c>
      <c r="N27" s="89">
        <v>1.78</v>
      </c>
      <c r="O27" s="90" t="s">
        <v>66</v>
      </c>
      <c r="P27" s="74">
        <f>N27</f>
        <v>1.78</v>
      </c>
      <c r="AA27" s="108"/>
      <c r="AB27" s="1" t="s">
        <v>196</v>
      </c>
    </row>
    <row r="28" spans="1:30">
      <c r="B28" s="89">
        <v>89.999899999999997</v>
      </c>
      <c r="C28" s="90" t="s">
        <v>107</v>
      </c>
      <c r="D28" s="120">
        <f t="shared" si="1"/>
        <v>2.2499975E-5</v>
      </c>
      <c r="E28" s="91">
        <v>3.0110000000000001E-2</v>
      </c>
      <c r="F28" s="92">
        <v>0.1135</v>
      </c>
      <c r="G28" s="88">
        <f t="shared" si="2"/>
        <v>0.14361000000000002</v>
      </c>
      <c r="H28" s="89">
        <v>2.5099999999999998</v>
      </c>
      <c r="I28" s="90" t="s">
        <v>66</v>
      </c>
      <c r="J28" s="76">
        <f t="shared" si="3"/>
        <v>2.5099999999999998</v>
      </c>
      <c r="K28" s="89">
        <v>2.5</v>
      </c>
      <c r="L28" s="90" t="s">
        <v>66</v>
      </c>
      <c r="M28" s="74">
        <f t="shared" si="4"/>
        <v>2.5</v>
      </c>
      <c r="N28" s="89">
        <v>1.92</v>
      </c>
      <c r="O28" s="90" t="s">
        <v>66</v>
      </c>
      <c r="P28" s="74">
        <f t="shared" ref="P28:P91" si="5">N28</f>
        <v>1.92</v>
      </c>
      <c r="AA28" s="108"/>
      <c r="AB28" s="180" t="s">
        <v>197</v>
      </c>
      <c r="AC28" s="181">
        <v>101325</v>
      </c>
      <c r="AD28" s="108" t="s">
        <v>198</v>
      </c>
    </row>
    <row r="29" spans="1:30">
      <c r="B29" s="89">
        <v>99.999899999999997</v>
      </c>
      <c r="C29" s="90" t="s">
        <v>107</v>
      </c>
      <c r="D29" s="120">
        <f t="shared" si="1"/>
        <v>2.4999974999999999E-5</v>
      </c>
      <c r="E29" s="91">
        <v>3.1739999999999997E-2</v>
      </c>
      <c r="F29" s="92">
        <v>0.1162</v>
      </c>
      <c r="G29" s="88">
        <f t="shared" si="2"/>
        <v>0.14793999999999999</v>
      </c>
      <c r="H29" s="89">
        <v>2.71</v>
      </c>
      <c r="I29" s="90" t="s">
        <v>66</v>
      </c>
      <c r="J29" s="76">
        <f t="shared" si="3"/>
        <v>2.71</v>
      </c>
      <c r="K29" s="89">
        <v>2.67</v>
      </c>
      <c r="L29" s="90" t="s">
        <v>66</v>
      </c>
      <c r="M29" s="74">
        <f t="shared" si="4"/>
        <v>2.67</v>
      </c>
      <c r="N29" s="89">
        <v>2.0499999999999998</v>
      </c>
      <c r="O29" s="90" t="s">
        <v>66</v>
      </c>
      <c r="P29" s="74">
        <f t="shared" si="5"/>
        <v>2.0499999999999998</v>
      </c>
      <c r="AA29" s="110"/>
      <c r="AB29" s="182" t="s">
        <v>199</v>
      </c>
      <c r="AC29" s="183">
        <v>20</v>
      </c>
      <c r="AD29" s="108" t="s">
        <v>200</v>
      </c>
    </row>
    <row r="30" spans="1:30">
      <c r="B30" s="89">
        <v>110</v>
      </c>
      <c r="C30" s="90" t="s">
        <v>107</v>
      </c>
      <c r="D30" s="118">
        <f t="shared" si="1"/>
        <v>2.7500000000000001E-5</v>
      </c>
      <c r="E30" s="91">
        <v>3.329E-2</v>
      </c>
      <c r="F30" s="92">
        <v>0.11849999999999999</v>
      </c>
      <c r="G30" s="88">
        <f t="shared" si="2"/>
        <v>0.15178999999999998</v>
      </c>
      <c r="H30" s="89">
        <v>2.91</v>
      </c>
      <c r="I30" s="90" t="s">
        <v>66</v>
      </c>
      <c r="J30" s="76">
        <f t="shared" si="3"/>
        <v>2.91</v>
      </c>
      <c r="K30" s="89">
        <v>2.84</v>
      </c>
      <c r="L30" s="90" t="s">
        <v>66</v>
      </c>
      <c r="M30" s="74">
        <f t="shared" si="4"/>
        <v>2.84</v>
      </c>
      <c r="N30" s="89">
        <v>2.1800000000000002</v>
      </c>
      <c r="O30" s="90" t="s">
        <v>66</v>
      </c>
      <c r="P30" s="74">
        <f t="shared" si="5"/>
        <v>2.1800000000000002</v>
      </c>
      <c r="AA30" s="108"/>
      <c r="AB30" s="5" t="s">
        <v>201</v>
      </c>
      <c r="AC30" s="184">
        <v>0</v>
      </c>
      <c r="AD30" s="1" t="s">
        <v>202</v>
      </c>
    </row>
    <row r="31" spans="1:30">
      <c r="B31" s="89">
        <v>120</v>
      </c>
      <c r="C31" s="90" t="s">
        <v>107</v>
      </c>
      <c r="D31" s="118">
        <f t="shared" si="1"/>
        <v>3.0000000000000001E-5</v>
      </c>
      <c r="E31" s="91">
        <v>3.4770000000000002E-2</v>
      </c>
      <c r="F31" s="92">
        <v>0.1207</v>
      </c>
      <c r="G31" s="88">
        <f t="shared" si="2"/>
        <v>0.15547</v>
      </c>
      <c r="H31" s="89">
        <v>3.1</v>
      </c>
      <c r="I31" s="90" t="s">
        <v>66</v>
      </c>
      <c r="J31" s="76">
        <f t="shared" si="3"/>
        <v>3.1</v>
      </c>
      <c r="K31" s="89">
        <v>3</v>
      </c>
      <c r="L31" s="90" t="s">
        <v>66</v>
      </c>
      <c r="M31" s="74">
        <f t="shared" si="4"/>
        <v>3</v>
      </c>
      <c r="N31" s="89">
        <v>2.2999999999999998</v>
      </c>
      <c r="O31" s="90" t="s">
        <v>66</v>
      </c>
      <c r="P31" s="74">
        <f t="shared" si="5"/>
        <v>2.2999999999999998</v>
      </c>
      <c r="AB31" s="5" t="s">
        <v>203</v>
      </c>
      <c r="AC31" s="185">
        <f xml:space="preserve"> 0.001293 * (AC28/101325) / (1 + AC29/273.15)*(1-0.378*AC30/(AC28/101325))</f>
        <v>1.2047857752004094E-3</v>
      </c>
      <c r="AD31" s="1" t="s">
        <v>204</v>
      </c>
    </row>
    <row r="32" spans="1:30">
      <c r="B32" s="89">
        <v>130</v>
      </c>
      <c r="C32" s="90" t="s">
        <v>107</v>
      </c>
      <c r="D32" s="118">
        <f t="shared" si="1"/>
        <v>3.2499999999999997E-5</v>
      </c>
      <c r="E32" s="91">
        <v>3.619E-2</v>
      </c>
      <c r="F32" s="92">
        <v>0.1225</v>
      </c>
      <c r="G32" s="88">
        <f t="shared" si="2"/>
        <v>0.15869</v>
      </c>
      <c r="H32" s="89">
        <v>3.29</v>
      </c>
      <c r="I32" s="90" t="s">
        <v>66</v>
      </c>
      <c r="J32" s="76">
        <f t="shared" si="3"/>
        <v>3.29</v>
      </c>
      <c r="K32" s="89">
        <v>3.16</v>
      </c>
      <c r="L32" s="90" t="s">
        <v>66</v>
      </c>
      <c r="M32" s="74">
        <f t="shared" si="4"/>
        <v>3.16</v>
      </c>
      <c r="N32" s="89">
        <v>2.4300000000000002</v>
      </c>
      <c r="O32" s="90" t="s">
        <v>66</v>
      </c>
      <c r="P32" s="74">
        <f t="shared" si="5"/>
        <v>2.4300000000000002</v>
      </c>
      <c r="AB32" s="155" t="s">
        <v>205</v>
      </c>
      <c r="AC32" s="181"/>
      <c r="AD32" s="108"/>
    </row>
    <row r="33" spans="2:30">
      <c r="B33" s="89">
        <v>139.999</v>
      </c>
      <c r="C33" s="90" t="s">
        <v>107</v>
      </c>
      <c r="D33" s="118">
        <f t="shared" si="1"/>
        <v>3.499975E-5</v>
      </c>
      <c r="E33" s="91">
        <v>3.755E-2</v>
      </c>
      <c r="F33" s="92">
        <v>0.1242</v>
      </c>
      <c r="G33" s="88">
        <f t="shared" si="2"/>
        <v>0.16175</v>
      </c>
      <c r="H33" s="89">
        <v>3.48</v>
      </c>
      <c r="I33" s="90" t="s">
        <v>66</v>
      </c>
      <c r="J33" s="76">
        <f t="shared" si="3"/>
        <v>3.48</v>
      </c>
      <c r="K33" s="89">
        <v>3.32</v>
      </c>
      <c r="L33" s="90" t="s">
        <v>66</v>
      </c>
      <c r="M33" s="74">
        <f t="shared" si="4"/>
        <v>3.32</v>
      </c>
      <c r="N33" s="89">
        <v>2.5499999999999998</v>
      </c>
      <c r="O33" s="90" t="s">
        <v>66</v>
      </c>
      <c r="P33" s="74">
        <f t="shared" si="5"/>
        <v>2.5499999999999998</v>
      </c>
      <c r="AA33" s="111"/>
      <c r="AB33" s="110"/>
      <c r="AC33" s="183"/>
      <c r="AD33" s="108"/>
    </row>
    <row r="34" spans="2:30">
      <c r="B34" s="89">
        <v>149.999</v>
      </c>
      <c r="C34" s="90" t="s">
        <v>107</v>
      </c>
      <c r="D34" s="118">
        <f t="shared" si="1"/>
        <v>3.749975E-5</v>
      </c>
      <c r="E34" s="91">
        <v>3.8870000000000002E-2</v>
      </c>
      <c r="F34" s="92">
        <v>0.1258</v>
      </c>
      <c r="G34" s="88">
        <f t="shared" si="2"/>
        <v>0.16466999999999998</v>
      </c>
      <c r="H34" s="89">
        <v>3.67</v>
      </c>
      <c r="I34" s="90" t="s">
        <v>66</v>
      </c>
      <c r="J34" s="76">
        <f t="shared" si="3"/>
        <v>3.67</v>
      </c>
      <c r="K34" s="89">
        <v>3.48</v>
      </c>
      <c r="L34" s="90" t="s">
        <v>66</v>
      </c>
      <c r="M34" s="74">
        <f t="shared" si="4"/>
        <v>3.48</v>
      </c>
      <c r="N34" s="89">
        <v>2.67</v>
      </c>
      <c r="O34" s="90" t="s">
        <v>66</v>
      </c>
      <c r="P34" s="74">
        <f t="shared" si="5"/>
        <v>2.67</v>
      </c>
      <c r="AA34" s="113"/>
      <c r="AB34" s="5"/>
      <c r="AC34" s="109"/>
    </row>
    <row r="35" spans="2:30">
      <c r="B35" s="89">
        <v>159.999</v>
      </c>
      <c r="C35" s="90" t="s">
        <v>107</v>
      </c>
      <c r="D35" s="118">
        <f t="shared" si="1"/>
        <v>3.9999749999999999E-5</v>
      </c>
      <c r="E35" s="91">
        <v>4.0149999999999998E-2</v>
      </c>
      <c r="F35" s="92">
        <v>0.12709999999999999</v>
      </c>
      <c r="G35" s="88">
        <f t="shared" si="2"/>
        <v>0.16724999999999998</v>
      </c>
      <c r="H35" s="89">
        <v>3.86</v>
      </c>
      <c r="I35" s="90" t="s">
        <v>66</v>
      </c>
      <c r="J35" s="76">
        <f t="shared" si="3"/>
        <v>3.86</v>
      </c>
      <c r="K35" s="89">
        <v>3.63</v>
      </c>
      <c r="L35" s="90" t="s">
        <v>66</v>
      </c>
      <c r="M35" s="74">
        <f t="shared" si="4"/>
        <v>3.63</v>
      </c>
      <c r="N35" s="89">
        <v>2.78</v>
      </c>
      <c r="O35" s="90" t="s">
        <v>66</v>
      </c>
      <c r="P35" s="74">
        <f t="shared" si="5"/>
        <v>2.78</v>
      </c>
      <c r="AA35" s="113"/>
      <c r="AB35" s="5"/>
      <c r="AC35" s="185"/>
    </row>
    <row r="36" spans="2:30">
      <c r="B36" s="89">
        <v>169.999</v>
      </c>
      <c r="C36" s="90" t="s">
        <v>107</v>
      </c>
      <c r="D36" s="118">
        <f t="shared" si="1"/>
        <v>4.2499749999999999E-5</v>
      </c>
      <c r="E36" s="91">
        <v>4.138E-2</v>
      </c>
      <c r="F36" s="92">
        <v>0.12839999999999999</v>
      </c>
      <c r="G36" s="88">
        <f t="shared" si="2"/>
        <v>0.16977999999999999</v>
      </c>
      <c r="H36" s="89">
        <v>4.04</v>
      </c>
      <c r="I36" s="90" t="s">
        <v>66</v>
      </c>
      <c r="J36" s="76">
        <f t="shared" si="3"/>
        <v>4.04</v>
      </c>
      <c r="K36" s="89">
        <v>3.78</v>
      </c>
      <c r="L36" s="90" t="s">
        <v>66</v>
      </c>
      <c r="M36" s="74">
        <f t="shared" si="4"/>
        <v>3.78</v>
      </c>
      <c r="N36" s="89">
        <v>2.9</v>
      </c>
      <c r="O36" s="90" t="s">
        <v>66</v>
      </c>
      <c r="P36" s="74">
        <f t="shared" si="5"/>
        <v>2.9</v>
      </c>
      <c r="AA36" s="113"/>
    </row>
    <row r="37" spans="2:30">
      <c r="B37" s="89">
        <v>179.999</v>
      </c>
      <c r="C37" s="90" t="s">
        <v>107</v>
      </c>
      <c r="D37" s="118">
        <f t="shared" si="1"/>
        <v>4.4999749999999999E-5</v>
      </c>
      <c r="E37" s="91">
        <v>4.258E-2</v>
      </c>
      <c r="F37" s="92">
        <v>0.1295</v>
      </c>
      <c r="G37" s="88">
        <f t="shared" si="2"/>
        <v>0.17208000000000001</v>
      </c>
      <c r="H37" s="89">
        <v>4.2300000000000004</v>
      </c>
      <c r="I37" s="90" t="s">
        <v>66</v>
      </c>
      <c r="J37" s="76">
        <f t="shared" si="3"/>
        <v>4.2300000000000004</v>
      </c>
      <c r="K37" s="89">
        <v>3.93</v>
      </c>
      <c r="L37" s="90" t="s">
        <v>66</v>
      </c>
      <c r="M37" s="74">
        <f t="shared" si="4"/>
        <v>3.93</v>
      </c>
      <c r="N37" s="89">
        <v>3.01</v>
      </c>
      <c r="O37" s="90" t="s">
        <v>66</v>
      </c>
      <c r="P37" s="74">
        <f t="shared" si="5"/>
        <v>3.01</v>
      </c>
      <c r="AA37" s="113"/>
    </row>
    <row r="38" spans="2:30">
      <c r="B38" s="89">
        <v>199.999</v>
      </c>
      <c r="C38" s="90" t="s">
        <v>107</v>
      </c>
      <c r="D38" s="118">
        <f t="shared" si="1"/>
        <v>4.9999749999999998E-5</v>
      </c>
      <c r="E38" s="91">
        <v>4.4880000000000003E-2</v>
      </c>
      <c r="F38" s="92">
        <v>0.13150000000000001</v>
      </c>
      <c r="G38" s="88">
        <f t="shared" si="2"/>
        <v>0.17638000000000001</v>
      </c>
      <c r="H38" s="89">
        <v>4.59</v>
      </c>
      <c r="I38" s="90" t="s">
        <v>66</v>
      </c>
      <c r="J38" s="76">
        <f t="shared" si="3"/>
        <v>4.59</v>
      </c>
      <c r="K38" s="89">
        <v>4.22</v>
      </c>
      <c r="L38" s="90" t="s">
        <v>66</v>
      </c>
      <c r="M38" s="74">
        <f t="shared" si="4"/>
        <v>4.22</v>
      </c>
      <c r="N38" s="89">
        <v>3.23</v>
      </c>
      <c r="O38" s="90" t="s">
        <v>66</v>
      </c>
      <c r="P38" s="74">
        <f t="shared" si="5"/>
        <v>3.23</v>
      </c>
    </row>
    <row r="39" spans="2:30">
      <c r="B39" s="89">
        <v>224.999</v>
      </c>
      <c r="C39" s="90" t="s">
        <v>107</v>
      </c>
      <c r="D39" s="118">
        <f t="shared" si="1"/>
        <v>5.6249750000000001E-5</v>
      </c>
      <c r="E39" s="91">
        <v>4.761E-2</v>
      </c>
      <c r="F39" s="92">
        <v>0.13350000000000001</v>
      </c>
      <c r="G39" s="88">
        <f t="shared" si="2"/>
        <v>0.18110999999999999</v>
      </c>
      <c r="H39" s="89">
        <v>5.04</v>
      </c>
      <c r="I39" s="90" t="s">
        <v>66</v>
      </c>
      <c r="J39" s="76">
        <f t="shared" si="3"/>
        <v>5.04</v>
      </c>
      <c r="K39" s="89">
        <v>4.58</v>
      </c>
      <c r="L39" s="90" t="s">
        <v>66</v>
      </c>
      <c r="M39" s="74">
        <f t="shared" si="4"/>
        <v>4.58</v>
      </c>
      <c r="N39" s="89">
        <v>3.51</v>
      </c>
      <c r="O39" s="90" t="s">
        <v>66</v>
      </c>
      <c r="P39" s="74">
        <f t="shared" si="5"/>
        <v>3.51</v>
      </c>
    </row>
    <row r="40" spans="2:30">
      <c r="B40" s="89">
        <v>249.999</v>
      </c>
      <c r="C40" s="90" t="s">
        <v>107</v>
      </c>
      <c r="D40" s="118">
        <f t="shared" si="1"/>
        <v>6.2499749999999997E-5</v>
      </c>
      <c r="E40" s="91">
        <v>5.0180000000000002E-2</v>
      </c>
      <c r="F40" s="92">
        <v>0.1351</v>
      </c>
      <c r="G40" s="88">
        <f t="shared" si="2"/>
        <v>0.18528</v>
      </c>
      <c r="H40" s="89">
        <v>5.49</v>
      </c>
      <c r="I40" s="90" t="s">
        <v>66</v>
      </c>
      <c r="J40" s="76">
        <f t="shared" si="3"/>
        <v>5.49</v>
      </c>
      <c r="K40" s="89">
        <v>4.9400000000000004</v>
      </c>
      <c r="L40" s="90" t="s">
        <v>66</v>
      </c>
      <c r="M40" s="74">
        <f t="shared" si="4"/>
        <v>4.9400000000000004</v>
      </c>
      <c r="N40" s="89">
        <v>3.77</v>
      </c>
      <c r="O40" s="90" t="s">
        <v>66</v>
      </c>
      <c r="P40" s="74">
        <f t="shared" si="5"/>
        <v>3.77</v>
      </c>
    </row>
    <row r="41" spans="2:30">
      <c r="B41" s="89">
        <v>274.99900000000002</v>
      </c>
      <c r="C41" s="90" t="s">
        <v>107</v>
      </c>
      <c r="D41" s="118">
        <f t="shared" si="1"/>
        <v>6.874975E-5</v>
      </c>
      <c r="E41" s="91">
        <v>5.2630000000000003E-2</v>
      </c>
      <c r="F41" s="92">
        <v>0.13639999999999999</v>
      </c>
      <c r="G41" s="88">
        <f t="shared" si="2"/>
        <v>0.18903</v>
      </c>
      <c r="H41" s="89">
        <v>5.94</v>
      </c>
      <c r="I41" s="90" t="s">
        <v>66</v>
      </c>
      <c r="J41" s="76">
        <f t="shared" si="3"/>
        <v>5.94</v>
      </c>
      <c r="K41" s="89">
        <v>5.29</v>
      </c>
      <c r="L41" s="90" t="s">
        <v>66</v>
      </c>
      <c r="M41" s="74">
        <f t="shared" si="4"/>
        <v>5.29</v>
      </c>
      <c r="N41" s="89">
        <v>4.03</v>
      </c>
      <c r="O41" s="90" t="s">
        <v>66</v>
      </c>
      <c r="P41" s="74">
        <f t="shared" si="5"/>
        <v>4.03</v>
      </c>
    </row>
    <row r="42" spans="2:30">
      <c r="B42" s="89">
        <v>299.99900000000002</v>
      </c>
      <c r="C42" s="90" t="s">
        <v>107</v>
      </c>
      <c r="D42" s="118">
        <f t="shared" si="1"/>
        <v>7.4999750000000003E-5</v>
      </c>
      <c r="E42" s="91">
        <v>5.4969999999999998E-2</v>
      </c>
      <c r="F42" s="92">
        <v>0.13750000000000001</v>
      </c>
      <c r="G42" s="88">
        <f t="shared" si="2"/>
        <v>0.19247</v>
      </c>
      <c r="H42" s="89">
        <v>6.38</v>
      </c>
      <c r="I42" s="90" t="s">
        <v>66</v>
      </c>
      <c r="J42" s="76">
        <f t="shared" si="3"/>
        <v>6.38</v>
      </c>
      <c r="K42" s="89">
        <v>5.63</v>
      </c>
      <c r="L42" s="90" t="s">
        <v>66</v>
      </c>
      <c r="M42" s="74">
        <f t="shared" si="4"/>
        <v>5.63</v>
      </c>
      <c r="N42" s="89">
        <v>4.28</v>
      </c>
      <c r="O42" s="90" t="s">
        <v>66</v>
      </c>
      <c r="P42" s="74">
        <f t="shared" si="5"/>
        <v>4.28</v>
      </c>
    </row>
    <row r="43" spans="2:30">
      <c r="B43" s="89">
        <v>324.99900000000002</v>
      </c>
      <c r="C43" s="90" t="s">
        <v>107</v>
      </c>
      <c r="D43" s="118">
        <f t="shared" si="1"/>
        <v>8.1249750000000006E-5</v>
      </c>
      <c r="E43" s="91">
        <v>5.722E-2</v>
      </c>
      <c r="F43" s="92">
        <v>0.13830000000000001</v>
      </c>
      <c r="G43" s="88">
        <f t="shared" si="2"/>
        <v>0.19552</v>
      </c>
      <c r="H43" s="89">
        <v>6.82</v>
      </c>
      <c r="I43" s="90" t="s">
        <v>66</v>
      </c>
      <c r="J43" s="76">
        <f t="shared" si="3"/>
        <v>6.82</v>
      </c>
      <c r="K43" s="89">
        <v>5.97</v>
      </c>
      <c r="L43" s="90" t="s">
        <v>66</v>
      </c>
      <c r="M43" s="74">
        <f t="shared" si="4"/>
        <v>5.97</v>
      </c>
      <c r="N43" s="89">
        <v>4.53</v>
      </c>
      <c r="O43" s="90" t="s">
        <v>66</v>
      </c>
      <c r="P43" s="74">
        <f t="shared" si="5"/>
        <v>4.53</v>
      </c>
    </row>
    <row r="44" spans="2:30">
      <c r="B44" s="89">
        <v>349.99900000000002</v>
      </c>
      <c r="C44" s="90" t="s">
        <v>107</v>
      </c>
      <c r="D44" s="118">
        <f t="shared" si="1"/>
        <v>8.7499750000000009E-5</v>
      </c>
      <c r="E44" s="91">
        <v>5.9380000000000002E-2</v>
      </c>
      <c r="F44" s="92">
        <v>0.13900000000000001</v>
      </c>
      <c r="G44" s="88">
        <f t="shared" si="2"/>
        <v>0.19838</v>
      </c>
      <c r="H44" s="89">
        <v>7.26</v>
      </c>
      <c r="I44" s="90" t="s">
        <v>66</v>
      </c>
      <c r="J44" s="76">
        <f t="shared" si="3"/>
        <v>7.26</v>
      </c>
      <c r="K44" s="89">
        <v>6.3</v>
      </c>
      <c r="L44" s="90" t="s">
        <v>66</v>
      </c>
      <c r="M44" s="74">
        <f t="shared" si="4"/>
        <v>6.3</v>
      </c>
      <c r="N44" s="89">
        <v>4.7699999999999996</v>
      </c>
      <c r="O44" s="90" t="s">
        <v>66</v>
      </c>
      <c r="P44" s="74">
        <f t="shared" si="5"/>
        <v>4.7699999999999996</v>
      </c>
    </row>
    <row r="45" spans="2:30">
      <c r="B45" s="89">
        <v>374.99900000000002</v>
      </c>
      <c r="C45" s="90" t="s">
        <v>107</v>
      </c>
      <c r="D45" s="118">
        <f t="shared" si="1"/>
        <v>9.3749750000000012E-5</v>
      </c>
      <c r="E45" s="91">
        <v>6.1460000000000001E-2</v>
      </c>
      <c r="F45" s="92">
        <v>0.13950000000000001</v>
      </c>
      <c r="G45" s="88">
        <f t="shared" si="2"/>
        <v>0.20096000000000003</v>
      </c>
      <c r="H45" s="89">
        <v>7.7</v>
      </c>
      <c r="I45" s="90" t="s">
        <v>66</v>
      </c>
      <c r="J45" s="76">
        <f t="shared" si="3"/>
        <v>7.7</v>
      </c>
      <c r="K45" s="89">
        <v>6.64</v>
      </c>
      <c r="L45" s="90" t="s">
        <v>66</v>
      </c>
      <c r="M45" s="74">
        <f t="shared" si="4"/>
        <v>6.64</v>
      </c>
      <c r="N45" s="89">
        <v>5.0199999999999996</v>
      </c>
      <c r="O45" s="90" t="s">
        <v>66</v>
      </c>
      <c r="P45" s="74">
        <f t="shared" si="5"/>
        <v>5.0199999999999996</v>
      </c>
    </row>
    <row r="46" spans="2:30">
      <c r="B46" s="89">
        <v>399.99900000000002</v>
      </c>
      <c r="C46" s="90" t="s">
        <v>107</v>
      </c>
      <c r="D46" s="118">
        <f t="shared" si="1"/>
        <v>9.9999750000000001E-5</v>
      </c>
      <c r="E46" s="91">
        <v>6.3479999999999995E-2</v>
      </c>
      <c r="F46" s="92">
        <v>0.1399</v>
      </c>
      <c r="G46" s="88">
        <f t="shared" si="2"/>
        <v>0.20338000000000001</v>
      </c>
      <c r="H46" s="89">
        <v>8.1300000000000008</v>
      </c>
      <c r="I46" s="90" t="s">
        <v>66</v>
      </c>
      <c r="J46" s="76">
        <f t="shared" si="3"/>
        <v>8.1300000000000008</v>
      </c>
      <c r="K46" s="89">
        <v>6.96</v>
      </c>
      <c r="L46" s="90" t="s">
        <v>66</v>
      </c>
      <c r="M46" s="74">
        <f t="shared" si="4"/>
        <v>6.96</v>
      </c>
      <c r="N46" s="89">
        <v>5.25</v>
      </c>
      <c r="O46" s="90" t="s">
        <v>66</v>
      </c>
      <c r="P46" s="74">
        <f t="shared" si="5"/>
        <v>5.25</v>
      </c>
    </row>
    <row r="47" spans="2:30">
      <c r="B47" s="89">
        <v>449.99900000000002</v>
      </c>
      <c r="C47" s="90" t="s">
        <v>107</v>
      </c>
      <c r="D47" s="118">
        <f t="shared" si="1"/>
        <v>1.1249975000000001E-4</v>
      </c>
      <c r="E47" s="91">
        <v>6.7330000000000001E-2</v>
      </c>
      <c r="F47" s="92">
        <v>0.1404</v>
      </c>
      <c r="G47" s="88">
        <f t="shared" si="2"/>
        <v>0.20773</v>
      </c>
      <c r="H47" s="89">
        <v>9.01</v>
      </c>
      <c r="I47" s="90" t="s">
        <v>66</v>
      </c>
      <c r="J47" s="76">
        <f t="shared" si="3"/>
        <v>9.01</v>
      </c>
      <c r="K47" s="89">
        <v>7.61</v>
      </c>
      <c r="L47" s="90" t="s">
        <v>66</v>
      </c>
      <c r="M47" s="74">
        <f t="shared" si="4"/>
        <v>7.61</v>
      </c>
      <c r="N47" s="89">
        <v>5.72</v>
      </c>
      <c r="O47" s="90" t="s">
        <v>66</v>
      </c>
      <c r="P47" s="74">
        <f t="shared" si="5"/>
        <v>5.72</v>
      </c>
    </row>
    <row r="48" spans="2:30">
      <c r="B48" s="89">
        <v>499.99900000000002</v>
      </c>
      <c r="C48" s="90" t="s">
        <v>107</v>
      </c>
      <c r="D48" s="118">
        <f t="shared" si="1"/>
        <v>1.2499975E-4</v>
      </c>
      <c r="E48" s="91">
        <v>7.0970000000000005E-2</v>
      </c>
      <c r="F48" s="92">
        <v>0.1406</v>
      </c>
      <c r="G48" s="88">
        <f t="shared" si="2"/>
        <v>0.21157000000000001</v>
      </c>
      <c r="H48" s="89">
        <v>9.8800000000000008</v>
      </c>
      <c r="I48" s="90" t="s">
        <v>66</v>
      </c>
      <c r="J48" s="76">
        <f t="shared" si="3"/>
        <v>9.8800000000000008</v>
      </c>
      <c r="K48" s="89">
        <v>8.26</v>
      </c>
      <c r="L48" s="90" t="s">
        <v>66</v>
      </c>
      <c r="M48" s="74">
        <f t="shared" si="4"/>
        <v>8.26</v>
      </c>
      <c r="N48" s="89">
        <v>6.17</v>
      </c>
      <c r="O48" s="90" t="s">
        <v>66</v>
      </c>
      <c r="P48" s="74">
        <f t="shared" si="5"/>
        <v>6.17</v>
      </c>
    </row>
    <row r="49" spans="2:16">
      <c r="B49" s="89">
        <v>549.99900000000002</v>
      </c>
      <c r="C49" s="90" t="s">
        <v>107</v>
      </c>
      <c r="D49" s="118">
        <f t="shared" si="1"/>
        <v>1.3749975E-4</v>
      </c>
      <c r="E49" s="91">
        <v>7.4429999999999996E-2</v>
      </c>
      <c r="F49" s="92">
        <v>0.14050000000000001</v>
      </c>
      <c r="G49" s="88">
        <f t="shared" si="2"/>
        <v>0.21493000000000001</v>
      </c>
      <c r="H49" s="89">
        <v>10.75</v>
      </c>
      <c r="I49" s="90" t="s">
        <v>66</v>
      </c>
      <c r="J49" s="76">
        <f t="shared" si="3"/>
        <v>10.75</v>
      </c>
      <c r="K49" s="89">
        <v>8.9</v>
      </c>
      <c r="L49" s="90" t="s">
        <v>66</v>
      </c>
      <c r="M49" s="74">
        <f t="shared" si="4"/>
        <v>8.9</v>
      </c>
      <c r="N49" s="89">
        <v>6.61</v>
      </c>
      <c r="O49" s="90" t="s">
        <v>66</v>
      </c>
      <c r="P49" s="74">
        <f t="shared" si="5"/>
        <v>6.61</v>
      </c>
    </row>
    <row r="50" spans="2:16">
      <c r="B50" s="89">
        <v>599.99900000000002</v>
      </c>
      <c r="C50" s="90" t="s">
        <v>107</v>
      </c>
      <c r="D50" s="118">
        <f t="shared" si="1"/>
        <v>1.4999975000000001E-4</v>
      </c>
      <c r="E50" s="91">
        <v>7.7740000000000004E-2</v>
      </c>
      <c r="F50" s="92">
        <v>0.14030000000000001</v>
      </c>
      <c r="G50" s="88">
        <f t="shared" si="2"/>
        <v>0.21804000000000001</v>
      </c>
      <c r="H50" s="89">
        <v>11.62</v>
      </c>
      <c r="I50" s="90" t="s">
        <v>66</v>
      </c>
      <c r="J50" s="76">
        <f t="shared" si="3"/>
        <v>11.62</v>
      </c>
      <c r="K50" s="89">
        <v>9.5299999999999994</v>
      </c>
      <c r="L50" s="90" t="s">
        <v>66</v>
      </c>
      <c r="M50" s="74">
        <f t="shared" si="4"/>
        <v>9.5299999999999994</v>
      </c>
      <c r="N50" s="89">
        <v>7.04</v>
      </c>
      <c r="O50" s="90" t="s">
        <v>66</v>
      </c>
      <c r="P50" s="74">
        <f t="shared" si="5"/>
        <v>7.04</v>
      </c>
    </row>
    <row r="51" spans="2:16">
      <c r="B51" s="89">
        <v>649.99900000000002</v>
      </c>
      <c r="C51" s="90" t="s">
        <v>107</v>
      </c>
      <c r="D51" s="118">
        <f t="shared" si="1"/>
        <v>1.6249975000000002E-4</v>
      </c>
      <c r="E51" s="91">
        <v>8.0920000000000006E-2</v>
      </c>
      <c r="F51" s="92">
        <v>0.1399</v>
      </c>
      <c r="G51" s="88">
        <f t="shared" si="2"/>
        <v>0.22082000000000002</v>
      </c>
      <c r="H51" s="89">
        <v>12.49</v>
      </c>
      <c r="I51" s="90" t="s">
        <v>66</v>
      </c>
      <c r="J51" s="76">
        <f t="shared" si="3"/>
        <v>12.49</v>
      </c>
      <c r="K51" s="89">
        <v>10.119999999999999</v>
      </c>
      <c r="L51" s="90" t="s">
        <v>66</v>
      </c>
      <c r="M51" s="74">
        <f t="shared" si="4"/>
        <v>10.119999999999999</v>
      </c>
      <c r="N51" s="89">
        <v>7.49</v>
      </c>
      <c r="O51" s="90" t="s">
        <v>66</v>
      </c>
      <c r="P51" s="74">
        <f t="shared" si="5"/>
        <v>7.49</v>
      </c>
    </row>
    <row r="52" spans="2:16">
      <c r="B52" s="89">
        <v>699.99900000000002</v>
      </c>
      <c r="C52" s="90" t="s">
        <v>107</v>
      </c>
      <c r="D52" s="118">
        <f t="shared" si="1"/>
        <v>1.7499974999999999E-4</v>
      </c>
      <c r="E52" s="91">
        <v>8.3970000000000003E-2</v>
      </c>
      <c r="F52" s="92">
        <v>0.1394</v>
      </c>
      <c r="G52" s="88">
        <f t="shared" si="2"/>
        <v>0.22337000000000001</v>
      </c>
      <c r="H52" s="89">
        <v>13.36</v>
      </c>
      <c r="I52" s="90" t="s">
        <v>66</v>
      </c>
      <c r="J52" s="76">
        <f t="shared" si="3"/>
        <v>13.36</v>
      </c>
      <c r="K52" s="89">
        <v>10.71</v>
      </c>
      <c r="L52" s="90" t="s">
        <v>66</v>
      </c>
      <c r="M52" s="74">
        <f t="shared" si="4"/>
        <v>10.71</v>
      </c>
      <c r="N52" s="89">
        <v>7.93</v>
      </c>
      <c r="O52" s="90" t="s">
        <v>66</v>
      </c>
      <c r="P52" s="74">
        <f t="shared" si="5"/>
        <v>7.93</v>
      </c>
    </row>
    <row r="53" spans="2:16">
      <c r="B53" s="89">
        <v>799.99900000000002</v>
      </c>
      <c r="C53" s="90" t="s">
        <v>107</v>
      </c>
      <c r="D53" s="118">
        <f t="shared" si="1"/>
        <v>1.9999975000000001E-4</v>
      </c>
      <c r="E53" s="91">
        <v>8.9770000000000003E-2</v>
      </c>
      <c r="F53" s="92">
        <v>0.1381</v>
      </c>
      <c r="G53" s="88">
        <f t="shared" si="2"/>
        <v>0.22787000000000002</v>
      </c>
      <c r="H53" s="89">
        <v>15.11</v>
      </c>
      <c r="I53" s="90" t="s">
        <v>66</v>
      </c>
      <c r="J53" s="76">
        <f t="shared" si="3"/>
        <v>15.11</v>
      </c>
      <c r="K53" s="89">
        <v>11.85</v>
      </c>
      <c r="L53" s="90" t="s">
        <v>66</v>
      </c>
      <c r="M53" s="74">
        <f t="shared" si="4"/>
        <v>11.85</v>
      </c>
      <c r="N53" s="89">
        <v>8.8000000000000007</v>
      </c>
      <c r="O53" s="90" t="s">
        <v>66</v>
      </c>
      <c r="P53" s="74">
        <f t="shared" si="5"/>
        <v>8.8000000000000007</v>
      </c>
    </row>
    <row r="54" spans="2:16">
      <c r="B54" s="89">
        <v>899.99900000000002</v>
      </c>
      <c r="C54" s="90" t="s">
        <v>107</v>
      </c>
      <c r="D54" s="118">
        <f t="shared" si="1"/>
        <v>2.2499975000000002E-4</v>
      </c>
      <c r="E54" s="91">
        <v>9.5210000000000003E-2</v>
      </c>
      <c r="F54" s="92">
        <v>0.13669999999999999</v>
      </c>
      <c r="G54" s="88">
        <f t="shared" si="2"/>
        <v>0.23191000000000001</v>
      </c>
      <c r="H54" s="89">
        <v>16.87</v>
      </c>
      <c r="I54" s="90" t="s">
        <v>66</v>
      </c>
      <c r="J54" s="76">
        <f t="shared" si="3"/>
        <v>16.87</v>
      </c>
      <c r="K54" s="89">
        <v>12.98</v>
      </c>
      <c r="L54" s="90" t="s">
        <v>66</v>
      </c>
      <c r="M54" s="74">
        <f t="shared" si="4"/>
        <v>12.98</v>
      </c>
      <c r="N54" s="89">
        <v>9.65</v>
      </c>
      <c r="O54" s="90" t="s">
        <v>66</v>
      </c>
      <c r="P54" s="74">
        <f t="shared" si="5"/>
        <v>9.65</v>
      </c>
    </row>
    <row r="55" spans="2:16">
      <c r="B55" s="89">
        <v>999.99900000000002</v>
      </c>
      <c r="C55" s="90" t="s">
        <v>107</v>
      </c>
      <c r="D55" s="118">
        <f t="shared" si="1"/>
        <v>2.4999975000000003E-4</v>
      </c>
      <c r="E55" s="91">
        <v>0.1004</v>
      </c>
      <c r="F55" s="92">
        <v>0.1351</v>
      </c>
      <c r="G55" s="88">
        <f t="shared" si="2"/>
        <v>0.23549999999999999</v>
      </c>
      <c r="H55" s="89">
        <v>18.63</v>
      </c>
      <c r="I55" s="90" t="s">
        <v>66</v>
      </c>
      <c r="J55" s="76">
        <f t="shared" si="3"/>
        <v>18.63</v>
      </c>
      <c r="K55" s="89">
        <v>14.08</v>
      </c>
      <c r="L55" s="90" t="s">
        <v>66</v>
      </c>
      <c r="M55" s="74">
        <f t="shared" si="4"/>
        <v>14.08</v>
      </c>
      <c r="N55" s="89">
        <v>10.49</v>
      </c>
      <c r="O55" s="90" t="s">
        <v>66</v>
      </c>
      <c r="P55" s="74">
        <f t="shared" si="5"/>
        <v>10.49</v>
      </c>
    </row>
    <row r="56" spans="2:16">
      <c r="B56" s="89">
        <v>1.1000000000000001</v>
      </c>
      <c r="C56" s="93" t="s">
        <v>63</v>
      </c>
      <c r="D56" s="118">
        <f t="shared" ref="D56:D119" si="6">B56/1000/$C$5</f>
        <v>2.7500000000000002E-4</v>
      </c>
      <c r="E56" s="91">
        <v>0.1053</v>
      </c>
      <c r="F56" s="92">
        <v>0.13339999999999999</v>
      </c>
      <c r="G56" s="88">
        <f t="shared" si="2"/>
        <v>0.2387</v>
      </c>
      <c r="H56" s="89">
        <v>20.399999999999999</v>
      </c>
      <c r="I56" s="90" t="s">
        <v>66</v>
      </c>
      <c r="J56" s="76">
        <f t="shared" si="3"/>
        <v>20.399999999999999</v>
      </c>
      <c r="K56" s="89">
        <v>15.17</v>
      </c>
      <c r="L56" s="90" t="s">
        <v>66</v>
      </c>
      <c r="M56" s="74">
        <f t="shared" si="4"/>
        <v>15.17</v>
      </c>
      <c r="N56" s="89">
        <v>11.31</v>
      </c>
      <c r="O56" s="90" t="s">
        <v>66</v>
      </c>
      <c r="P56" s="74">
        <f t="shared" si="5"/>
        <v>11.31</v>
      </c>
    </row>
    <row r="57" spans="2:16">
      <c r="B57" s="89">
        <v>1.2</v>
      </c>
      <c r="C57" s="90" t="s">
        <v>63</v>
      </c>
      <c r="D57" s="118">
        <f t="shared" si="6"/>
        <v>2.9999999999999997E-4</v>
      </c>
      <c r="E57" s="91">
        <v>0.1099</v>
      </c>
      <c r="F57" s="92">
        <v>0.13170000000000001</v>
      </c>
      <c r="G57" s="88">
        <f t="shared" si="2"/>
        <v>0.24160000000000001</v>
      </c>
      <c r="H57" s="89">
        <v>22.17</v>
      </c>
      <c r="I57" s="90" t="s">
        <v>66</v>
      </c>
      <c r="J57" s="76">
        <f t="shared" si="3"/>
        <v>22.17</v>
      </c>
      <c r="K57" s="89">
        <v>16.239999999999998</v>
      </c>
      <c r="L57" s="90" t="s">
        <v>66</v>
      </c>
      <c r="M57" s="74">
        <f t="shared" si="4"/>
        <v>16.239999999999998</v>
      </c>
      <c r="N57" s="89">
        <v>12.13</v>
      </c>
      <c r="O57" s="90" t="s">
        <v>66</v>
      </c>
      <c r="P57" s="74">
        <f t="shared" si="5"/>
        <v>12.13</v>
      </c>
    </row>
    <row r="58" spans="2:16">
      <c r="B58" s="89">
        <v>1.3</v>
      </c>
      <c r="C58" s="90" t="s">
        <v>63</v>
      </c>
      <c r="D58" s="118">
        <f t="shared" si="6"/>
        <v>3.2499999999999999E-4</v>
      </c>
      <c r="E58" s="91">
        <v>0.1144</v>
      </c>
      <c r="F58" s="92">
        <v>0.13</v>
      </c>
      <c r="G58" s="88">
        <f t="shared" si="2"/>
        <v>0.24440000000000001</v>
      </c>
      <c r="H58" s="89">
        <v>23.95</v>
      </c>
      <c r="I58" s="90" t="s">
        <v>66</v>
      </c>
      <c r="J58" s="76">
        <f t="shared" si="3"/>
        <v>23.95</v>
      </c>
      <c r="K58" s="89">
        <v>17.28</v>
      </c>
      <c r="L58" s="90" t="s">
        <v>66</v>
      </c>
      <c r="M58" s="74">
        <f t="shared" si="4"/>
        <v>17.28</v>
      </c>
      <c r="N58" s="89">
        <v>12.93</v>
      </c>
      <c r="O58" s="90" t="s">
        <v>66</v>
      </c>
      <c r="P58" s="74">
        <f t="shared" si="5"/>
        <v>12.93</v>
      </c>
    </row>
    <row r="59" spans="2:16">
      <c r="B59" s="89">
        <v>1.4</v>
      </c>
      <c r="C59" s="90" t="s">
        <v>63</v>
      </c>
      <c r="D59" s="118">
        <f t="shared" si="6"/>
        <v>3.5E-4</v>
      </c>
      <c r="E59" s="91">
        <v>0.1188</v>
      </c>
      <c r="F59" s="92">
        <v>0.12820000000000001</v>
      </c>
      <c r="G59" s="88">
        <f t="shared" si="2"/>
        <v>0.247</v>
      </c>
      <c r="H59" s="89">
        <v>25.74</v>
      </c>
      <c r="I59" s="90" t="s">
        <v>66</v>
      </c>
      <c r="J59" s="76">
        <f t="shared" si="3"/>
        <v>25.74</v>
      </c>
      <c r="K59" s="89">
        <v>18.309999999999999</v>
      </c>
      <c r="L59" s="90" t="s">
        <v>66</v>
      </c>
      <c r="M59" s="74">
        <f t="shared" si="4"/>
        <v>18.309999999999999</v>
      </c>
      <c r="N59" s="89">
        <v>13.73</v>
      </c>
      <c r="O59" s="90" t="s">
        <v>66</v>
      </c>
      <c r="P59" s="74">
        <f t="shared" si="5"/>
        <v>13.73</v>
      </c>
    </row>
    <row r="60" spans="2:16">
      <c r="B60" s="89">
        <v>1.5</v>
      </c>
      <c r="C60" s="90" t="s">
        <v>63</v>
      </c>
      <c r="D60" s="118">
        <f t="shared" si="6"/>
        <v>3.7500000000000001E-4</v>
      </c>
      <c r="E60" s="91">
        <v>0.1229</v>
      </c>
      <c r="F60" s="92">
        <v>0.1265</v>
      </c>
      <c r="G60" s="88">
        <f t="shared" si="2"/>
        <v>0.24940000000000001</v>
      </c>
      <c r="H60" s="89">
        <v>27.53</v>
      </c>
      <c r="I60" s="90" t="s">
        <v>66</v>
      </c>
      <c r="J60" s="76">
        <f t="shared" si="3"/>
        <v>27.53</v>
      </c>
      <c r="K60" s="89">
        <v>19.329999999999998</v>
      </c>
      <c r="L60" s="90" t="s">
        <v>66</v>
      </c>
      <c r="M60" s="74">
        <f t="shared" si="4"/>
        <v>19.329999999999998</v>
      </c>
      <c r="N60" s="89">
        <v>14.52</v>
      </c>
      <c r="O60" s="90" t="s">
        <v>66</v>
      </c>
      <c r="P60" s="74">
        <f t="shared" si="5"/>
        <v>14.52</v>
      </c>
    </row>
    <row r="61" spans="2:16">
      <c r="B61" s="89">
        <v>1.6</v>
      </c>
      <c r="C61" s="90" t="s">
        <v>63</v>
      </c>
      <c r="D61" s="118">
        <f t="shared" si="6"/>
        <v>4.0000000000000002E-4</v>
      </c>
      <c r="E61" s="91">
        <v>0.127</v>
      </c>
      <c r="F61" s="92">
        <v>0.12479999999999999</v>
      </c>
      <c r="G61" s="88">
        <f t="shared" si="2"/>
        <v>0.25180000000000002</v>
      </c>
      <c r="H61" s="89">
        <v>29.33</v>
      </c>
      <c r="I61" s="90" t="s">
        <v>66</v>
      </c>
      <c r="J61" s="76">
        <f t="shared" si="3"/>
        <v>29.33</v>
      </c>
      <c r="K61" s="89">
        <v>20.329999999999998</v>
      </c>
      <c r="L61" s="90" t="s">
        <v>66</v>
      </c>
      <c r="M61" s="74">
        <f t="shared" si="4"/>
        <v>20.329999999999998</v>
      </c>
      <c r="N61" s="89">
        <v>15.3</v>
      </c>
      <c r="O61" s="90" t="s">
        <v>66</v>
      </c>
      <c r="P61" s="74">
        <f t="shared" si="5"/>
        <v>15.3</v>
      </c>
    </row>
    <row r="62" spans="2:16">
      <c r="B62" s="89">
        <v>1.7</v>
      </c>
      <c r="C62" s="90" t="s">
        <v>63</v>
      </c>
      <c r="D62" s="118">
        <f t="shared" si="6"/>
        <v>4.2499999999999998E-4</v>
      </c>
      <c r="E62" s="91">
        <v>0.13089999999999999</v>
      </c>
      <c r="F62" s="92">
        <v>0.1232</v>
      </c>
      <c r="G62" s="88">
        <f t="shared" si="2"/>
        <v>0.25409999999999999</v>
      </c>
      <c r="H62" s="89">
        <v>31.14</v>
      </c>
      <c r="I62" s="90" t="s">
        <v>66</v>
      </c>
      <c r="J62" s="76">
        <f t="shared" si="3"/>
        <v>31.14</v>
      </c>
      <c r="K62" s="89">
        <v>21.31</v>
      </c>
      <c r="L62" s="90" t="s">
        <v>66</v>
      </c>
      <c r="M62" s="74">
        <f t="shared" si="4"/>
        <v>21.31</v>
      </c>
      <c r="N62" s="89">
        <v>16.07</v>
      </c>
      <c r="O62" s="90" t="s">
        <v>66</v>
      </c>
      <c r="P62" s="74">
        <f t="shared" si="5"/>
        <v>16.07</v>
      </c>
    </row>
    <row r="63" spans="2:16">
      <c r="B63" s="89">
        <v>1.8</v>
      </c>
      <c r="C63" s="90" t="s">
        <v>63</v>
      </c>
      <c r="D63" s="118">
        <f t="shared" si="6"/>
        <v>4.4999999999999999E-4</v>
      </c>
      <c r="E63" s="91">
        <v>0.13469999999999999</v>
      </c>
      <c r="F63" s="92">
        <v>0.1215</v>
      </c>
      <c r="G63" s="88">
        <f t="shared" si="2"/>
        <v>0.25619999999999998</v>
      </c>
      <c r="H63" s="89">
        <v>32.94</v>
      </c>
      <c r="I63" s="90" t="s">
        <v>66</v>
      </c>
      <c r="J63" s="76">
        <f t="shared" si="3"/>
        <v>32.94</v>
      </c>
      <c r="K63" s="89">
        <v>22.28</v>
      </c>
      <c r="L63" s="90" t="s">
        <v>66</v>
      </c>
      <c r="M63" s="74">
        <f t="shared" si="4"/>
        <v>22.28</v>
      </c>
      <c r="N63" s="89">
        <v>16.84</v>
      </c>
      <c r="O63" s="90" t="s">
        <v>66</v>
      </c>
      <c r="P63" s="74">
        <f t="shared" si="5"/>
        <v>16.84</v>
      </c>
    </row>
    <row r="64" spans="2:16">
      <c r="B64" s="89">
        <v>2</v>
      </c>
      <c r="C64" s="90" t="s">
        <v>63</v>
      </c>
      <c r="D64" s="118">
        <f t="shared" si="6"/>
        <v>5.0000000000000001E-4</v>
      </c>
      <c r="E64" s="91">
        <v>0.1419</v>
      </c>
      <c r="F64" s="92">
        <v>0.11840000000000001</v>
      </c>
      <c r="G64" s="88">
        <f t="shared" si="2"/>
        <v>0.26029999999999998</v>
      </c>
      <c r="H64" s="89">
        <v>36.58</v>
      </c>
      <c r="I64" s="90" t="s">
        <v>66</v>
      </c>
      <c r="J64" s="76">
        <f t="shared" si="3"/>
        <v>36.58</v>
      </c>
      <c r="K64" s="89">
        <v>24.17</v>
      </c>
      <c r="L64" s="90" t="s">
        <v>66</v>
      </c>
      <c r="M64" s="74">
        <f t="shared" si="4"/>
        <v>24.17</v>
      </c>
      <c r="N64" s="89">
        <v>18.36</v>
      </c>
      <c r="O64" s="90" t="s">
        <v>66</v>
      </c>
      <c r="P64" s="74">
        <f t="shared" si="5"/>
        <v>18.36</v>
      </c>
    </row>
    <row r="65" spans="2:16">
      <c r="B65" s="89">
        <v>2.25</v>
      </c>
      <c r="C65" s="90" t="s">
        <v>63</v>
      </c>
      <c r="D65" s="118">
        <f t="shared" si="6"/>
        <v>5.6249999999999996E-4</v>
      </c>
      <c r="E65" s="91">
        <v>0.15049999999999999</v>
      </c>
      <c r="F65" s="92">
        <v>0.1147</v>
      </c>
      <c r="G65" s="88">
        <f t="shared" si="2"/>
        <v>0.26519999999999999</v>
      </c>
      <c r="H65" s="89">
        <v>41.14</v>
      </c>
      <c r="I65" s="90" t="s">
        <v>66</v>
      </c>
      <c r="J65" s="76">
        <f t="shared" si="3"/>
        <v>41.14</v>
      </c>
      <c r="K65" s="89">
        <v>26.45</v>
      </c>
      <c r="L65" s="90" t="s">
        <v>66</v>
      </c>
      <c r="M65" s="74">
        <f t="shared" si="4"/>
        <v>26.45</v>
      </c>
      <c r="N65" s="89">
        <v>20.22</v>
      </c>
      <c r="O65" s="90" t="s">
        <v>66</v>
      </c>
      <c r="P65" s="74">
        <f t="shared" si="5"/>
        <v>20.22</v>
      </c>
    </row>
    <row r="66" spans="2:16">
      <c r="B66" s="89">
        <v>2.5</v>
      </c>
      <c r="C66" s="90" t="s">
        <v>63</v>
      </c>
      <c r="D66" s="118">
        <f t="shared" si="6"/>
        <v>6.2500000000000001E-4</v>
      </c>
      <c r="E66" s="91">
        <v>0.15870000000000001</v>
      </c>
      <c r="F66" s="92">
        <v>0.11119999999999999</v>
      </c>
      <c r="G66" s="88">
        <f t="shared" si="2"/>
        <v>0.26990000000000003</v>
      </c>
      <c r="H66" s="89">
        <v>45.72</v>
      </c>
      <c r="I66" s="90" t="s">
        <v>66</v>
      </c>
      <c r="J66" s="76">
        <f t="shared" si="3"/>
        <v>45.72</v>
      </c>
      <c r="K66" s="89">
        <v>28.68</v>
      </c>
      <c r="L66" s="90" t="s">
        <v>66</v>
      </c>
      <c r="M66" s="74">
        <f t="shared" si="4"/>
        <v>28.68</v>
      </c>
      <c r="N66" s="89">
        <v>22.04</v>
      </c>
      <c r="O66" s="90" t="s">
        <v>66</v>
      </c>
      <c r="P66" s="74">
        <f t="shared" si="5"/>
        <v>22.04</v>
      </c>
    </row>
    <row r="67" spans="2:16">
      <c r="B67" s="89">
        <v>2.75</v>
      </c>
      <c r="C67" s="90" t="s">
        <v>63</v>
      </c>
      <c r="D67" s="118">
        <f t="shared" si="6"/>
        <v>6.8749999999999996E-4</v>
      </c>
      <c r="E67" s="91">
        <v>0.16639999999999999</v>
      </c>
      <c r="F67" s="92">
        <v>0.1079</v>
      </c>
      <c r="G67" s="88">
        <f t="shared" si="2"/>
        <v>0.27429999999999999</v>
      </c>
      <c r="H67" s="89">
        <v>50.31</v>
      </c>
      <c r="I67" s="90" t="s">
        <v>66</v>
      </c>
      <c r="J67" s="76">
        <f t="shared" si="3"/>
        <v>50.31</v>
      </c>
      <c r="K67" s="89">
        <v>30.83</v>
      </c>
      <c r="L67" s="90" t="s">
        <v>66</v>
      </c>
      <c r="M67" s="74">
        <f t="shared" si="4"/>
        <v>30.83</v>
      </c>
      <c r="N67" s="89">
        <v>23.83</v>
      </c>
      <c r="O67" s="90" t="s">
        <v>66</v>
      </c>
      <c r="P67" s="74">
        <f t="shared" si="5"/>
        <v>23.83</v>
      </c>
    </row>
    <row r="68" spans="2:16">
      <c r="B68" s="89">
        <v>3</v>
      </c>
      <c r="C68" s="90" t="s">
        <v>63</v>
      </c>
      <c r="D68" s="118">
        <f t="shared" si="6"/>
        <v>7.5000000000000002E-4</v>
      </c>
      <c r="E68" s="91">
        <v>0.17380000000000001</v>
      </c>
      <c r="F68" s="92">
        <v>0.1048</v>
      </c>
      <c r="G68" s="88">
        <f t="shared" si="2"/>
        <v>0.27860000000000001</v>
      </c>
      <c r="H68" s="89">
        <v>54.91</v>
      </c>
      <c r="I68" s="90" t="s">
        <v>66</v>
      </c>
      <c r="J68" s="76">
        <f t="shared" si="3"/>
        <v>54.91</v>
      </c>
      <c r="K68" s="89">
        <v>32.92</v>
      </c>
      <c r="L68" s="90" t="s">
        <v>66</v>
      </c>
      <c r="M68" s="74">
        <f t="shared" si="4"/>
        <v>32.92</v>
      </c>
      <c r="N68" s="89">
        <v>25.58</v>
      </c>
      <c r="O68" s="90" t="s">
        <v>66</v>
      </c>
      <c r="P68" s="74">
        <f t="shared" si="5"/>
        <v>25.58</v>
      </c>
    </row>
    <row r="69" spans="2:16">
      <c r="B69" s="89">
        <v>3.25</v>
      </c>
      <c r="C69" s="90" t="s">
        <v>63</v>
      </c>
      <c r="D69" s="118">
        <f t="shared" si="6"/>
        <v>8.1249999999999996E-4</v>
      </c>
      <c r="E69" s="91">
        <v>0.18090000000000001</v>
      </c>
      <c r="F69" s="92">
        <v>0.1019</v>
      </c>
      <c r="G69" s="88">
        <f t="shared" si="2"/>
        <v>0.2828</v>
      </c>
      <c r="H69" s="89">
        <v>59.51</v>
      </c>
      <c r="I69" s="90" t="s">
        <v>66</v>
      </c>
      <c r="J69" s="76">
        <f t="shared" si="3"/>
        <v>59.51</v>
      </c>
      <c r="K69" s="89">
        <v>34.950000000000003</v>
      </c>
      <c r="L69" s="90" t="s">
        <v>66</v>
      </c>
      <c r="M69" s="74">
        <f t="shared" si="4"/>
        <v>34.950000000000003</v>
      </c>
      <c r="N69" s="89">
        <v>27.3</v>
      </c>
      <c r="O69" s="90" t="s">
        <v>66</v>
      </c>
      <c r="P69" s="74">
        <f t="shared" si="5"/>
        <v>27.3</v>
      </c>
    </row>
    <row r="70" spans="2:16">
      <c r="B70" s="89">
        <v>3.5</v>
      </c>
      <c r="C70" s="90" t="s">
        <v>63</v>
      </c>
      <c r="D70" s="118">
        <f t="shared" si="6"/>
        <v>8.7500000000000002E-4</v>
      </c>
      <c r="E70" s="91">
        <v>0.18779999999999999</v>
      </c>
      <c r="F70" s="92">
        <v>9.9220000000000003E-2</v>
      </c>
      <c r="G70" s="88">
        <f t="shared" si="2"/>
        <v>0.28702</v>
      </c>
      <c r="H70" s="89">
        <v>64.11</v>
      </c>
      <c r="I70" s="90" t="s">
        <v>66</v>
      </c>
      <c r="J70" s="76">
        <f t="shared" si="3"/>
        <v>64.11</v>
      </c>
      <c r="K70" s="89">
        <v>36.909999999999997</v>
      </c>
      <c r="L70" s="90" t="s">
        <v>66</v>
      </c>
      <c r="M70" s="74">
        <f t="shared" si="4"/>
        <v>36.909999999999997</v>
      </c>
      <c r="N70" s="89">
        <v>29</v>
      </c>
      <c r="O70" s="90" t="s">
        <v>66</v>
      </c>
      <c r="P70" s="74">
        <f t="shared" si="5"/>
        <v>29</v>
      </c>
    </row>
    <row r="71" spans="2:16">
      <c r="B71" s="89">
        <v>3.75</v>
      </c>
      <c r="C71" s="90" t="s">
        <v>63</v>
      </c>
      <c r="D71" s="118">
        <f t="shared" si="6"/>
        <v>9.3749999999999997E-4</v>
      </c>
      <c r="E71" s="91">
        <v>0.19439999999999999</v>
      </c>
      <c r="F71" s="92">
        <v>9.6670000000000006E-2</v>
      </c>
      <c r="G71" s="88">
        <f t="shared" si="2"/>
        <v>0.29107</v>
      </c>
      <c r="H71" s="89">
        <v>68.709999999999994</v>
      </c>
      <c r="I71" s="90" t="s">
        <v>66</v>
      </c>
      <c r="J71" s="76">
        <f t="shared" si="3"/>
        <v>68.709999999999994</v>
      </c>
      <c r="K71" s="89">
        <v>38.83</v>
      </c>
      <c r="L71" s="90" t="s">
        <v>66</v>
      </c>
      <c r="M71" s="74">
        <f t="shared" si="4"/>
        <v>38.83</v>
      </c>
      <c r="N71" s="89">
        <v>30.66</v>
      </c>
      <c r="O71" s="90" t="s">
        <v>66</v>
      </c>
      <c r="P71" s="74">
        <f t="shared" si="5"/>
        <v>30.66</v>
      </c>
    </row>
    <row r="72" spans="2:16">
      <c r="B72" s="89">
        <v>4</v>
      </c>
      <c r="C72" s="90" t="s">
        <v>63</v>
      </c>
      <c r="D72" s="118">
        <f t="shared" si="6"/>
        <v>1E-3</v>
      </c>
      <c r="E72" s="91">
        <v>0.20069999999999999</v>
      </c>
      <c r="F72" s="92">
        <v>9.4270000000000007E-2</v>
      </c>
      <c r="G72" s="88">
        <f t="shared" si="2"/>
        <v>0.29497000000000001</v>
      </c>
      <c r="H72" s="89">
        <v>73.31</v>
      </c>
      <c r="I72" s="90" t="s">
        <v>66</v>
      </c>
      <c r="J72" s="76">
        <f t="shared" si="3"/>
        <v>73.31</v>
      </c>
      <c r="K72" s="89">
        <v>40.68</v>
      </c>
      <c r="L72" s="90" t="s">
        <v>66</v>
      </c>
      <c r="M72" s="74">
        <f t="shared" si="4"/>
        <v>40.68</v>
      </c>
      <c r="N72" s="89">
        <v>32.29</v>
      </c>
      <c r="O72" s="90" t="s">
        <v>66</v>
      </c>
      <c r="P72" s="74">
        <f t="shared" si="5"/>
        <v>32.29</v>
      </c>
    </row>
    <row r="73" spans="2:16">
      <c r="B73" s="89">
        <v>4.5</v>
      </c>
      <c r="C73" s="90" t="s">
        <v>63</v>
      </c>
      <c r="D73" s="118">
        <f t="shared" si="6"/>
        <v>1.1249999999999999E-3</v>
      </c>
      <c r="E73" s="91">
        <v>0.21290000000000001</v>
      </c>
      <c r="F73" s="92">
        <v>8.9870000000000005E-2</v>
      </c>
      <c r="G73" s="88">
        <f t="shared" si="2"/>
        <v>0.30276999999999998</v>
      </c>
      <c r="H73" s="89">
        <v>82.5</v>
      </c>
      <c r="I73" s="90" t="s">
        <v>66</v>
      </c>
      <c r="J73" s="76">
        <f t="shared" si="3"/>
        <v>82.5</v>
      </c>
      <c r="K73" s="89">
        <v>44.23</v>
      </c>
      <c r="L73" s="90" t="s">
        <v>66</v>
      </c>
      <c r="M73" s="74">
        <f t="shared" si="4"/>
        <v>44.23</v>
      </c>
      <c r="N73" s="89">
        <v>35.479999999999997</v>
      </c>
      <c r="O73" s="90" t="s">
        <v>66</v>
      </c>
      <c r="P73" s="74">
        <f t="shared" si="5"/>
        <v>35.479999999999997</v>
      </c>
    </row>
    <row r="74" spans="2:16">
      <c r="B74" s="89">
        <v>5</v>
      </c>
      <c r="C74" s="90" t="s">
        <v>63</v>
      </c>
      <c r="D74" s="118">
        <f t="shared" si="6"/>
        <v>1.25E-3</v>
      </c>
      <c r="E74" s="91">
        <v>0.22439999999999999</v>
      </c>
      <c r="F74" s="92">
        <v>8.5919999999999996E-2</v>
      </c>
      <c r="G74" s="88">
        <f t="shared" si="2"/>
        <v>0.31031999999999998</v>
      </c>
      <c r="H74" s="89">
        <v>91.65</v>
      </c>
      <c r="I74" s="90" t="s">
        <v>66</v>
      </c>
      <c r="J74" s="76">
        <f t="shared" si="3"/>
        <v>91.65</v>
      </c>
      <c r="K74" s="89">
        <v>47.6</v>
      </c>
      <c r="L74" s="90" t="s">
        <v>66</v>
      </c>
      <c r="M74" s="74">
        <f t="shared" si="4"/>
        <v>47.6</v>
      </c>
      <c r="N74" s="89">
        <v>38.56</v>
      </c>
      <c r="O74" s="90" t="s">
        <v>66</v>
      </c>
      <c r="P74" s="74">
        <f t="shared" si="5"/>
        <v>38.56</v>
      </c>
    </row>
    <row r="75" spans="2:16">
      <c r="B75" s="89">
        <v>5.5</v>
      </c>
      <c r="C75" s="90" t="s">
        <v>63</v>
      </c>
      <c r="D75" s="118">
        <f t="shared" si="6"/>
        <v>1.3749999999999999E-3</v>
      </c>
      <c r="E75" s="91">
        <v>0.2354</v>
      </c>
      <c r="F75" s="92">
        <v>8.2360000000000003E-2</v>
      </c>
      <c r="G75" s="88">
        <f t="shared" si="2"/>
        <v>0.31775999999999999</v>
      </c>
      <c r="H75" s="89">
        <v>100.75</v>
      </c>
      <c r="I75" s="90" t="s">
        <v>66</v>
      </c>
      <c r="J75" s="76">
        <f t="shared" si="3"/>
        <v>100.75</v>
      </c>
      <c r="K75" s="89">
        <v>50.81</v>
      </c>
      <c r="L75" s="90" t="s">
        <v>66</v>
      </c>
      <c r="M75" s="74">
        <f t="shared" si="4"/>
        <v>50.81</v>
      </c>
      <c r="N75" s="89">
        <v>41.54</v>
      </c>
      <c r="O75" s="90" t="s">
        <v>66</v>
      </c>
      <c r="P75" s="74">
        <f t="shared" si="5"/>
        <v>41.54</v>
      </c>
    </row>
    <row r="76" spans="2:16">
      <c r="B76" s="89">
        <v>6</v>
      </c>
      <c r="C76" s="90" t="s">
        <v>63</v>
      </c>
      <c r="D76" s="118">
        <f t="shared" si="6"/>
        <v>1.5E-3</v>
      </c>
      <c r="E76" s="91">
        <v>0.24579999999999999</v>
      </c>
      <c r="F76" s="92">
        <v>7.9130000000000006E-2</v>
      </c>
      <c r="G76" s="88">
        <f t="shared" si="2"/>
        <v>0.32493</v>
      </c>
      <c r="H76" s="89">
        <v>109.8</v>
      </c>
      <c r="I76" s="90" t="s">
        <v>66</v>
      </c>
      <c r="J76" s="76">
        <f t="shared" si="3"/>
        <v>109.8</v>
      </c>
      <c r="K76" s="89">
        <v>53.86</v>
      </c>
      <c r="L76" s="90" t="s">
        <v>66</v>
      </c>
      <c r="M76" s="74">
        <f t="shared" si="4"/>
        <v>53.86</v>
      </c>
      <c r="N76" s="89">
        <v>44.43</v>
      </c>
      <c r="O76" s="90" t="s">
        <v>66</v>
      </c>
      <c r="P76" s="74">
        <f t="shared" si="5"/>
        <v>44.43</v>
      </c>
    </row>
    <row r="77" spans="2:16">
      <c r="B77" s="89">
        <v>6.5</v>
      </c>
      <c r="C77" s="90" t="s">
        <v>63</v>
      </c>
      <c r="D77" s="118">
        <f t="shared" si="6"/>
        <v>1.6249999999999999E-3</v>
      </c>
      <c r="E77" s="91">
        <v>0.25590000000000002</v>
      </c>
      <c r="F77" s="92">
        <v>7.6189999999999994E-2</v>
      </c>
      <c r="G77" s="88">
        <f t="shared" si="2"/>
        <v>0.33209</v>
      </c>
      <c r="H77" s="89">
        <v>118.79</v>
      </c>
      <c r="I77" s="90" t="s">
        <v>66</v>
      </c>
      <c r="J77" s="76">
        <f t="shared" si="3"/>
        <v>118.79</v>
      </c>
      <c r="K77" s="89">
        <v>56.77</v>
      </c>
      <c r="L77" s="90" t="s">
        <v>66</v>
      </c>
      <c r="M77" s="74">
        <f t="shared" si="4"/>
        <v>56.77</v>
      </c>
      <c r="N77" s="89">
        <v>47.23</v>
      </c>
      <c r="O77" s="90" t="s">
        <v>66</v>
      </c>
      <c r="P77" s="74">
        <f t="shared" si="5"/>
        <v>47.23</v>
      </c>
    </row>
    <row r="78" spans="2:16">
      <c r="B78" s="89">
        <v>7</v>
      </c>
      <c r="C78" s="90" t="s">
        <v>63</v>
      </c>
      <c r="D78" s="118">
        <f t="shared" si="6"/>
        <v>1.75E-3</v>
      </c>
      <c r="E78" s="91">
        <v>0.26550000000000001</v>
      </c>
      <c r="F78" s="92">
        <v>7.349E-2</v>
      </c>
      <c r="G78" s="88">
        <f t="shared" si="2"/>
        <v>0.33899000000000001</v>
      </c>
      <c r="H78" s="89">
        <v>127.71</v>
      </c>
      <c r="I78" s="90" t="s">
        <v>66</v>
      </c>
      <c r="J78" s="76">
        <f t="shared" si="3"/>
        <v>127.71</v>
      </c>
      <c r="K78" s="89">
        <v>59.55</v>
      </c>
      <c r="L78" s="90" t="s">
        <v>66</v>
      </c>
      <c r="M78" s="74">
        <f t="shared" si="4"/>
        <v>59.55</v>
      </c>
      <c r="N78" s="89">
        <v>49.94</v>
      </c>
      <c r="O78" s="90" t="s">
        <v>66</v>
      </c>
      <c r="P78" s="74">
        <f t="shared" si="5"/>
        <v>49.94</v>
      </c>
    </row>
    <row r="79" spans="2:16">
      <c r="B79" s="89">
        <v>8</v>
      </c>
      <c r="C79" s="90" t="s">
        <v>63</v>
      </c>
      <c r="D79" s="118">
        <f t="shared" si="6"/>
        <v>2E-3</v>
      </c>
      <c r="E79" s="91">
        <v>0.28389999999999999</v>
      </c>
      <c r="F79" s="92">
        <v>6.8720000000000003E-2</v>
      </c>
      <c r="G79" s="88">
        <f t="shared" si="2"/>
        <v>0.35261999999999999</v>
      </c>
      <c r="H79" s="89">
        <v>145.38</v>
      </c>
      <c r="I79" s="90" t="s">
        <v>66</v>
      </c>
      <c r="J79" s="76">
        <f t="shared" si="3"/>
        <v>145.38</v>
      </c>
      <c r="K79" s="89">
        <v>64.73</v>
      </c>
      <c r="L79" s="90" t="s">
        <v>66</v>
      </c>
      <c r="M79" s="74">
        <f t="shared" si="4"/>
        <v>64.73</v>
      </c>
      <c r="N79" s="89">
        <v>55.13</v>
      </c>
      <c r="O79" s="90" t="s">
        <v>66</v>
      </c>
      <c r="P79" s="74">
        <f t="shared" si="5"/>
        <v>55.13</v>
      </c>
    </row>
    <row r="80" spans="2:16">
      <c r="B80" s="89">
        <v>9</v>
      </c>
      <c r="C80" s="90" t="s">
        <v>63</v>
      </c>
      <c r="D80" s="118">
        <f t="shared" si="6"/>
        <v>2.2499999999999998E-3</v>
      </c>
      <c r="E80" s="91">
        <v>0.30109999999999998</v>
      </c>
      <c r="F80" s="92">
        <v>6.4630000000000007E-2</v>
      </c>
      <c r="G80" s="88">
        <f t="shared" si="2"/>
        <v>0.36573</v>
      </c>
      <c r="H80" s="89">
        <v>162.77000000000001</v>
      </c>
      <c r="I80" s="90" t="s">
        <v>66</v>
      </c>
      <c r="J80" s="76">
        <f t="shared" si="3"/>
        <v>162.77000000000001</v>
      </c>
      <c r="K80" s="89">
        <v>69.5</v>
      </c>
      <c r="L80" s="90" t="s">
        <v>66</v>
      </c>
      <c r="M80" s="74">
        <f t="shared" si="4"/>
        <v>69.5</v>
      </c>
      <c r="N80" s="89">
        <v>60.04</v>
      </c>
      <c r="O80" s="90" t="s">
        <v>66</v>
      </c>
      <c r="P80" s="74">
        <f t="shared" si="5"/>
        <v>60.04</v>
      </c>
    </row>
    <row r="81" spans="2:16">
      <c r="B81" s="89">
        <v>10</v>
      </c>
      <c r="C81" s="90" t="s">
        <v>63</v>
      </c>
      <c r="D81" s="118">
        <f t="shared" si="6"/>
        <v>2.5000000000000001E-3</v>
      </c>
      <c r="E81" s="91">
        <v>0.31730000000000003</v>
      </c>
      <c r="F81" s="92">
        <v>6.1060000000000003E-2</v>
      </c>
      <c r="G81" s="88">
        <f t="shared" si="2"/>
        <v>0.37836000000000003</v>
      </c>
      <c r="H81" s="89">
        <v>179.87</v>
      </c>
      <c r="I81" s="90" t="s">
        <v>66</v>
      </c>
      <c r="J81" s="76">
        <f t="shared" si="3"/>
        <v>179.87</v>
      </c>
      <c r="K81" s="89">
        <v>73.91</v>
      </c>
      <c r="L81" s="90" t="s">
        <v>66</v>
      </c>
      <c r="M81" s="74">
        <f t="shared" si="4"/>
        <v>73.91</v>
      </c>
      <c r="N81" s="89">
        <v>64.67</v>
      </c>
      <c r="O81" s="90" t="s">
        <v>66</v>
      </c>
      <c r="P81" s="74">
        <f t="shared" si="5"/>
        <v>64.67</v>
      </c>
    </row>
    <row r="82" spans="2:16">
      <c r="B82" s="89">
        <v>11</v>
      </c>
      <c r="C82" s="90" t="s">
        <v>63</v>
      </c>
      <c r="D82" s="118">
        <f t="shared" si="6"/>
        <v>2.7499999999999998E-3</v>
      </c>
      <c r="E82" s="91">
        <v>0.33279999999999998</v>
      </c>
      <c r="F82" s="92">
        <v>5.7930000000000002E-2</v>
      </c>
      <c r="G82" s="88">
        <f t="shared" si="2"/>
        <v>0.39072999999999997</v>
      </c>
      <c r="H82" s="89">
        <v>196.7</v>
      </c>
      <c r="I82" s="90" t="s">
        <v>66</v>
      </c>
      <c r="J82" s="76">
        <f t="shared" si="3"/>
        <v>196.7</v>
      </c>
      <c r="K82" s="89">
        <v>77.989999999999995</v>
      </c>
      <c r="L82" s="90" t="s">
        <v>66</v>
      </c>
      <c r="M82" s="74">
        <f t="shared" si="4"/>
        <v>77.989999999999995</v>
      </c>
      <c r="N82" s="89">
        <v>69.069999999999993</v>
      </c>
      <c r="O82" s="90" t="s">
        <v>66</v>
      </c>
      <c r="P82" s="74">
        <f t="shared" si="5"/>
        <v>69.069999999999993</v>
      </c>
    </row>
    <row r="83" spans="2:16">
      <c r="B83" s="89">
        <v>12</v>
      </c>
      <c r="C83" s="90" t="s">
        <v>63</v>
      </c>
      <c r="D83" s="118">
        <f t="shared" si="6"/>
        <v>3.0000000000000001E-3</v>
      </c>
      <c r="E83" s="91">
        <v>0.34760000000000002</v>
      </c>
      <c r="F83" s="92">
        <v>5.5160000000000001E-2</v>
      </c>
      <c r="G83" s="88">
        <f t="shared" si="2"/>
        <v>0.40276000000000001</v>
      </c>
      <c r="H83" s="89">
        <v>213.25</v>
      </c>
      <c r="I83" s="90" t="s">
        <v>66</v>
      </c>
      <c r="J83" s="76">
        <f t="shared" si="3"/>
        <v>213.25</v>
      </c>
      <c r="K83" s="89">
        <v>81.790000000000006</v>
      </c>
      <c r="L83" s="90" t="s">
        <v>66</v>
      </c>
      <c r="M83" s="74">
        <f t="shared" si="4"/>
        <v>81.790000000000006</v>
      </c>
      <c r="N83" s="89">
        <v>73.25</v>
      </c>
      <c r="O83" s="90" t="s">
        <v>66</v>
      </c>
      <c r="P83" s="74">
        <f t="shared" si="5"/>
        <v>73.25</v>
      </c>
    </row>
    <row r="84" spans="2:16">
      <c r="B84" s="89">
        <v>13</v>
      </c>
      <c r="C84" s="90" t="s">
        <v>63</v>
      </c>
      <c r="D84" s="118">
        <f t="shared" si="6"/>
        <v>3.2499999999999999E-3</v>
      </c>
      <c r="E84" s="91">
        <v>0.36180000000000001</v>
      </c>
      <c r="F84" s="92">
        <v>5.2670000000000002E-2</v>
      </c>
      <c r="G84" s="88">
        <f t="shared" si="2"/>
        <v>0.41447000000000001</v>
      </c>
      <c r="H84" s="89">
        <v>229.53</v>
      </c>
      <c r="I84" s="90" t="s">
        <v>66</v>
      </c>
      <c r="J84" s="76">
        <f t="shared" si="3"/>
        <v>229.53</v>
      </c>
      <c r="K84" s="89">
        <v>85.33</v>
      </c>
      <c r="L84" s="90" t="s">
        <v>66</v>
      </c>
      <c r="M84" s="74">
        <f t="shared" si="4"/>
        <v>85.33</v>
      </c>
      <c r="N84" s="89">
        <v>77.23</v>
      </c>
      <c r="O84" s="90" t="s">
        <v>66</v>
      </c>
      <c r="P84" s="74">
        <f t="shared" si="5"/>
        <v>77.23</v>
      </c>
    </row>
    <row r="85" spans="2:16">
      <c r="B85" s="89">
        <v>14</v>
      </c>
      <c r="C85" s="90" t="s">
        <v>63</v>
      </c>
      <c r="D85" s="118">
        <f t="shared" si="6"/>
        <v>3.5000000000000001E-3</v>
      </c>
      <c r="E85" s="91">
        <v>0.37540000000000001</v>
      </c>
      <c r="F85" s="92">
        <v>5.0439999999999999E-2</v>
      </c>
      <c r="G85" s="88">
        <f t="shared" ref="G85:G148" si="7">E85+F85</f>
        <v>0.42584</v>
      </c>
      <c r="H85" s="89">
        <v>245.54</v>
      </c>
      <c r="I85" s="90" t="s">
        <v>66</v>
      </c>
      <c r="J85" s="76">
        <f t="shared" si="3"/>
        <v>245.54</v>
      </c>
      <c r="K85" s="89">
        <v>88.65</v>
      </c>
      <c r="L85" s="90" t="s">
        <v>66</v>
      </c>
      <c r="M85" s="74">
        <f t="shared" si="4"/>
        <v>88.65</v>
      </c>
      <c r="N85" s="89">
        <v>81.02</v>
      </c>
      <c r="O85" s="90" t="s">
        <v>66</v>
      </c>
      <c r="P85" s="74">
        <f t="shared" si="5"/>
        <v>81.02</v>
      </c>
    </row>
    <row r="86" spans="2:16">
      <c r="B86" s="89">
        <v>15</v>
      </c>
      <c r="C86" s="90" t="s">
        <v>63</v>
      </c>
      <c r="D86" s="118">
        <f t="shared" si="6"/>
        <v>3.7499999999999999E-3</v>
      </c>
      <c r="E86" s="91">
        <v>0.3886</v>
      </c>
      <c r="F86" s="92">
        <v>4.8410000000000002E-2</v>
      </c>
      <c r="G86" s="88">
        <f t="shared" si="7"/>
        <v>0.43701000000000001</v>
      </c>
      <c r="H86" s="89">
        <v>261.31</v>
      </c>
      <c r="I86" s="90" t="s">
        <v>66</v>
      </c>
      <c r="J86" s="76">
        <f t="shared" ref="J86:J105" si="8">H86</f>
        <v>261.31</v>
      </c>
      <c r="K86" s="89">
        <v>91.77</v>
      </c>
      <c r="L86" s="90" t="s">
        <v>66</v>
      </c>
      <c r="M86" s="74">
        <f t="shared" ref="M86:M149" si="9">K86</f>
        <v>91.77</v>
      </c>
      <c r="N86" s="89">
        <v>84.65</v>
      </c>
      <c r="O86" s="90" t="s">
        <v>66</v>
      </c>
      <c r="P86" s="74">
        <f t="shared" si="5"/>
        <v>84.65</v>
      </c>
    </row>
    <row r="87" spans="2:16">
      <c r="B87" s="89">
        <v>16</v>
      </c>
      <c r="C87" s="90" t="s">
        <v>63</v>
      </c>
      <c r="D87" s="118">
        <f t="shared" si="6"/>
        <v>4.0000000000000001E-3</v>
      </c>
      <c r="E87" s="91">
        <v>0.40139999999999998</v>
      </c>
      <c r="F87" s="92">
        <v>4.6559999999999997E-2</v>
      </c>
      <c r="G87" s="88">
        <f t="shared" si="7"/>
        <v>0.44795999999999997</v>
      </c>
      <c r="H87" s="89">
        <v>276.83</v>
      </c>
      <c r="I87" s="90" t="s">
        <v>66</v>
      </c>
      <c r="J87" s="76">
        <f t="shared" si="8"/>
        <v>276.83</v>
      </c>
      <c r="K87" s="89">
        <v>94.7</v>
      </c>
      <c r="L87" s="90" t="s">
        <v>66</v>
      </c>
      <c r="M87" s="74">
        <f t="shared" si="9"/>
        <v>94.7</v>
      </c>
      <c r="N87" s="89">
        <v>88.12</v>
      </c>
      <c r="O87" s="90" t="s">
        <v>66</v>
      </c>
      <c r="P87" s="74">
        <f t="shared" si="5"/>
        <v>88.12</v>
      </c>
    </row>
    <row r="88" spans="2:16">
      <c r="B88" s="89">
        <v>17</v>
      </c>
      <c r="C88" s="90" t="s">
        <v>63</v>
      </c>
      <c r="D88" s="118">
        <f t="shared" si="6"/>
        <v>4.2500000000000003E-3</v>
      </c>
      <c r="E88" s="91">
        <v>0.41370000000000001</v>
      </c>
      <c r="F88" s="92">
        <v>4.487E-2</v>
      </c>
      <c r="G88" s="88">
        <f t="shared" si="7"/>
        <v>0.45857000000000003</v>
      </c>
      <c r="H88" s="89">
        <v>292.11</v>
      </c>
      <c r="I88" s="90" t="s">
        <v>66</v>
      </c>
      <c r="J88" s="76">
        <f t="shared" si="8"/>
        <v>292.11</v>
      </c>
      <c r="K88" s="89">
        <v>97.46</v>
      </c>
      <c r="L88" s="90" t="s">
        <v>66</v>
      </c>
      <c r="M88" s="74">
        <f t="shared" si="9"/>
        <v>97.46</v>
      </c>
      <c r="N88" s="89">
        <v>91.45</v>
      </c>
      <c r="O88" s="90" t="s">
        <v>66</v>
      </c>
      <c r="P88" s="74">
        <f t="shared" si="5"/>
        <v>91.45</v>
      </c>
    </row>
    <row r="89" spans="2:16">
      <c r="B89" s="89">
        <v>18</v>
      </c>
      <c r="C89" s="90" t="s">
        <v>63</v>
      </c>
      <c r="D89" s="118">
        <f t="shared" si="6"/>
        <v>4.4999999999999997E-3</v>
      </c>
      <c r="E89" s="91">
        <v>0.42570000000000002</v>
      </c>
      <c r="F89" s="92">
        <v>4.3319999999999997E-2</v>
      </c>
      <c r="G89" s="88">
        <f t="shared" si="7"/>
        <v>0.46901999999999999</v>
      </c>
      <c r="H89" s="89">
        <v>307.16000000000003</v>
      </c>
      <c r="I89" s="90" t="s">
        <v>66</v>
      </c>
      <c r="J89" s="76">
        <f t="shared" si="8"/>
        <v>307.16000000000003</v>
      </c>
      <c r="K89" s="89">
        <v>100.07</v>
      </c>
      <c r="L89" s="90" t="s">
        <v>66</v>
      </c>
      <c r="M89" s="74">
        <f t="shared" si="9"/>
        <v>100.07</v>
      </c>
      <c r="N89" s="89">
        <v>94.65</v>
      </c>
      <c r="O89" s="90" t="s">
        <v>66</v>
      </c>
      <c r="P89" s="74">
        <f t="shared" si="5"/>
        <v>94.65</v>
      </c>
    </row>
    <row r="90" spans="2:16">
      <c r="B90" s="89">
        <v>20</v>
      </c>
      <c r="C90" s="90" t="s">
        <v>63</v>
      </c>
      <c r="D90" s="118">
        <f t="shared" si="6"/>
        <v>5.0000000000000001E-3</v>
      </c>
      <c r="E90" s="91">
        <v>0.44869999999999999</v>
      </c>
      <c r="F90" s="92">
        <v>4.0559999999999999E-2</v>
      </c>
      <c r="G90" s="88">
        <f t="shared" si="7"/>
        <v>0.48925999999999997</v>
      </c>
      <c r="H90" s="89">
        <v>336.63</v>
      </c>
      <c r="I90" s="90" t="s">
        <v>66</v>
      </c>
      <c r="J90" s="76">
        <f t="shared" si="8"/>
        <v>336.63</v>
      </c>
      <c r="K90" s="89">
        <v>104.92</v>
      </c>
      <c r="L90" s="90" t="s">
        <v>66</v>
      </c>
      <c r="M90" s="74">
        <f t="shared" si="9"/>
        <v>104.92</v>
      </c>
      <c r="N90" s="89">
        <v>100.68</v>
      </c>
      <c r="O90" s="90" t="s">
        <v>66</v>
      </c>
      <c r="P90" s="74">
        <f t="shared" si="5"/>
        <v>100.68</v>
      </c>
    </row>
    <row r="91" spans="2:16">
      <c r="B91" s="89">
        <v>22.5</v>
      </c>
      <c r="C91" s="90" t="s">
        <v>63</v>
      </c>
      <c r="D91" s="118">
        <f t="shared" si="6"/>
        <v>5.6249999999999998E-3</v>
      </c>
      <c r="E91" s="91">
        <v>0.47589999999999999</v>
      </c>
      <c r="F91" s="92">
        <v>3.7620000000000001E-2</v>
      </c>
      <c r="G91" s="88">
        <f t="shared" si="7"/>
        <v>0.51351999999999998</v>
      </c>
      <c r="H91" s="89">
        <v>372.31</v>
      </c>
      <c r="I91" s="90" t="s">
        <v>66</v>
      </c>
      <c r="J91" s="76">
        <f t="shared" si="8"/>
        <v>372.31</v>
      </c>
      <c r="K91" s="89">
        <v>110.33</v>
      </c>
      <c r="L91" s="90" t="s">
        <v>66</v>
      </c>
      <c r="M91" s="74">
        <f t="shared" si="9"/>
        <v>110.33</v>
      </c>
      <c r="N91" s="89">
        <v>107.63</v>
      </c>
      <c r="O91" s="90" t="s">
        <v>66</v>
      </c>
      <c r="P91" s="74">
        <f t="shared" si="5"/>
        <v>107.63</v>
      </c>
    </row>
    <row r="92" spans="2:16">
      <c r="B92" s="89">
        <v>25</v>
      </c>
      <c r="C92" s="90" t="s">
        <v>63</v>
      </c>
      <c r="D92" s="118">
        <f t="shared" si="6"/>
        <v>6.2500000000000003E-3</v>
      </c>
      <c r="E92" s="91">
        <v>0.50170000000000003</v>
      </c>
      <c r="F92" s="92">
        <v>3.5139999999999998E-2</v>
      </c>
      <c r="G92" s="88">
        <f t="shared" si="7"/>
        <v>0.53683999999999998</v>
      </c>
      <c r="H92" s="89">
        <v>406.82</v>
      </c>
      <c r="I92" s="90" t="s">
        <v>66</v>
      </c>
      <c r="J92" s="76">
        <f t="shared" si="8"/>
        <v>406.82</v>
      </c>
      <c r="K92" s="89">
        <v>115.16</v>
      </c>
      <c r="L92" s="90" t="s">
        <v>66</v>
      </c>
      <c r="M92" s="74">
        <f t="shared" si="9"/>
        <v>115.16</v>
      </c>
      <c r="N92" s="89">
        <v>114</v>
      </c>
      <c r="O92" s="90" t="s">
        <v>66</v>
      </c>
      <c r="P92" s="74">
        <f t="shared" ref="P92:P154" si="10">N92</f>
        <v>114</v>
      </c>
    </row>
    <row r="93" spans="2:16">
      <c r="B93" s="89">
        <v>27.5</v>
      </c>
      <c r="C93" s="90" t="s">
        <v>63</v>
      </c>
      <c r="D93" s="118">
        <f t="shared" si="6"/>
        <v>6.875E-3</v>
      </c>
      <c r="E93" s="91">
        <v>0.5262</v>
      </c>
      <c r="F93" s="92">
        <v>3.3000000000000002E-2</v>
      </c>
      <c r="G93" s="88">
        <f t="shared" si="7"/>
        <v>0.55920000000000003</v>
      </c>
      <c r="H93" s="89">
        <v>440.26</v>
      </c>
      <c r="I93" s="90" t="s">
        <v>66</v>
      </c>
      <c r="J93" s="76">
        <f t="shared" si="8"/>
        <v>440.26</v>
      </c>
      <c r="K93" s="89">
        <v>119.48</v>
      </c>
      <c r="L93" s="90" t="s">
        <v>66</v>
      </c>
      <c r="M93" s="74">
        <f t="shared" si="9"/>
        <v>119.48</v>
      </c>
      <c r="N93" s="89">
        <v>119.88</v>
      </c>
      <c r="O93" s="90" t="s">
        <v>66</v>
      </c>
      <c r="P93" s="74">
        <f t="shared" si="10"/>
        <v>119.88</v>
      </c>
    </row>
    <row r="94" spans="2:16">
      <c r="B94" s="89">
        <v>30</v>
      </c>
      <c r="C94" s="90" t="s">
        <v>63</v>
      </c>
      <c r="D94" s="118">
        <f t="shared" si="6"/>
        <v>7.4999999999999997E-3</v>
      </c>
      <c r="E94" s="91">
        <v>0.54959999999999998</v>
      </c>
      <c r="F94" s="92">
        <v>3.1130000000000001E-2</v>
      </c>
      <c r="G94" s="88">
        <f t="shared" si="7"/>
        <v>0.58072999999999997</v>
      </c>
      <c r="H94" s="89">
        <v>472.72</v>
      </c>
      <c r="I94" s="90" t="s">
        <v>66</v>
      </c>
      <c r="J94" s="76">
        <f t="shared" si="8"/>
        <v>472.72</v>
      </c>
      <c r="K94" s="89">
        <v>123.4</v>
      </c>
      <c r="L94" s="90" t="s">
        <v>66</v>
      </c>
      <c r="M94" s="74">
        <f t="shared" si="9"/>
        <v>123.4</v>
      </c>
      <c r="N94" s="89">
        <v>125.32</v>
      </c>
      <c r="O94" s="90" t="s">
        <v>66</v>
      </c>
      <c r="P94" s="74">
        <f t="shared" si="10"/>
        <v>125.32</v>
      </c>
    </row>
    <row r="95" spans="2:16">
      <c r="B95" s="89">
        <v>32.5</v>
      </c>
      <c r="C95" s="90" t="s">
        <v>63</v>
      </c>
      <c r="D95" s="118">
        <f t="shared" si="6"/>
        <v>8.1250000000000003E-3</v>
      </c>
      <c r="E95" s="91">
        <v>0.57199999999999995</v>
      </c>
      <c r="F95" s="92">
        <v>2.9499999999999998E-2</v>
      </c>
      <c r="G95" s="88">
        <f t="shared" si="7"/>
        <v>0.60149999999999992</v>
      </c>
      <c r="H95" s="89">
        <v>504.27</v>
      </c>
      <c r="I95" s="90" t="s">
        <v>66</v>
      </c>
      <c r="J95" s="76">
        <f t="shared" si="8"/>
        <v>504.27</v>
      </c>
      <c r="K95" s="89">
        <v>126.95</v>
      </c>
      <c r="L95" s="90" t="s">
        <v>66</v>
      </c>
      <c r="M95" s="74">
        <f t="shared" si="9"/>
        <v>126.95</v>
      </c>
      <c r="N95" s="89">
        <v>130.4</v>
      </c>
      <c r="O95" s="90" t="s">
        <v>66</v>
      </c>
      <c r="P95" s="74">
        <f t="shared" si="10"/>
        <v>130.4</v>
      </c>
    </row>
    <row r="96" spans="2:16">
      <c r="B96" s="89">
        <v>35</v>
      </c>
      <c r="C96" s="90" t="s">
        <v>63</v>
      </c>
      <c r="D96" s="118">
        <f t="shared" si="6"/>
        <v>8.7500000000000008E-3</v>
      </c>
      <c r="E96" s="91">
        <v>0.59360000000000002</v>
      </c>
      <c r="F96" s="92">
        <v>2.8039999999999999E-2</v>
      </c>
      <c r="G96" s="88">
        <f t="shared" si="7"/>
        <v>0.62163999999999997</v>
      </c>
      <c r="H96" s="89">
        <v>534.98</v>
      </c>
      <c r="I96" s="90" t="s">
        <v>66</v>
      </c>
      <c r="J96" s="76">
        <f t="shared" si="8"/>
        <v>534.98</v>
      </c>
      <c r="K96" s="89">
        <v>130.21</v>
      </c>
      <c r="L96" s="90" t="s">
        <v>66</v>
      </c>
      <c r="M96" s="74">
        <f t="shared" si="9"/>
        <v>130.21</v>
      </c>
      <c r="N96" s="89">
        <v>135.13999999999999</v>
      </c>
      <c r="O96" s="90" t="s">
        <v>66</v>
      </c>
      <c r="P96" s="74">
        <f t="shared" si="10"/>
        <v>135.13999999999999</v>
      </c>
    </row>
    <row r="97" spans="2:16">
      <c r="B97" s="89">
        <v>37.5</v>
      </c>
      <c r="C97" s="90" t="s">
        <v>63</v>
      </c>
      <c r="D97" s="118">
        <f t="shared" si="6"/>
        <v>9.3749999999999997E-3</v>
      </c>
      <c r="E97" s="91">
        <v>0.61439999999999995</v>
      </c>
      <c r="F97" s="92">
        <v>2.674E-2</v>
      </c>
      <c r="G97" s="88">
        <f t="shared" si="7"/>
        <v>0.64113999999999993</v>
      </c>
      <c r="H97" s="89">
        <v>564.91</v>
      </c>
      <c r="I97" s="90" t="s">
        <v>66</v>
      </c>
      <c r="J97" s="76">
        <f t="shared" si="8"/>
        <v>564.91</v>
      </c>
      <c r="K97" s="89">
        <v>133.19999999999999</v>
      </c>
      <c r="L97" s="90" t="s">
        <v>66</v>
      </c>
      <c r="M97" s="74">
        <f t="shared" si="9"/>
        <v>133.19999999999999</v>
      </c>
      <c r="N97" s="89">
        <v>139.59</v>
      </c>
      <c r="O97" s="90" t="s">
        <v>66</v>
      </c>
      <c r="P97" s="74">
        <f t="shared" si="10"/>
        <v>139.59</v>
      </c>
    </row>
    <row r="98" spans="2:16">
      <c r="B98" s="89">
        <v>40</v>
      </c>
      <c r="C98" s="90" t="s">
        <v>63</v>
      </c>
      <c r="D98" s="118">
        <f t="shared" si="6"/>
        <v>0.01</v>
      </c>
      <c r="E98" s="91">
        <v>0.63460000000000005</v>
      </c>
      <c r="F98" s="92">
        <v>2.5569999999999999E-2</v>
      </c>
      <c r="G98" s="88">
        <f t="shared" si="7"/>
        <v>0.66017000000000003</v>
      </c>
      <c r="H98" s="89">
        <v>594.13</v>
      </c>
      <c r="I98" s="90" t="s">
        <v>66</v>
      </c>
      <c r="J98" s="76">
        <f t="shared" si="8"/>
        <v>594.13</v>
      </c>
      <c r="K98" s="89">
        <v>135.96</v>
      </c>
      <c r="L98" s="90" t="s">
        <v>66</v>
      </c>
      <c r="M98" s="74">
        <f t="shared" si="9"/>
        <v>135.96</v>
      </c>
      <c r="N98" s="89">
        <v>143.77000000000001</v>
      </c>
      <c r="O98" s="90" t="s">
        <v>66</v>
      </c>
      <c r="P98" s="74">
        <f t="shared" si="10"/>
        <v>143.77000000000001</v>
      </c>
    </row>
    <row r="99" spans="2:16">
      <c r="B99" s="89">
        <v>45</v>
      </c>
      <c r="C99" s="90" t="s">
        <v>63</v>
      </c>
      <c r="D99" s="118">
        <f t="shared" si="6"/>
        <v>1.125E-2</v>
      </c>
      <c r="E99" s="91">
        <v>0.67300000000000004</v>
      </c>
      <c r="F99" s="92">
        <v>2.3550000000000001E-2</v>
      </c>
      <c r="G99" s="88">
        <f t="shared" si="7"/>
        <v>0.69655</v>
      </c>
      <c r="H99" s="89">
        <v>650.57000000000005</v>
      </c>
      <c r="I99" s="90" t="s">
        <v>66</v>
      </c>
      <c r="J99" s="76">
        <f t="shared" si="8"/>
        <v>650.57000000000005</v>
      </c>
      <c r="K99" s="89">
        <v>140.99</v>
      </c>
      <c r="L99" s="90" t="s">
        <v>66</v>
      </c>
      <c r="M99" s="74">
        <f t="shared" si="9"/>
        <v>140.99</v>
      </c>
      <c r="N99" s="89">
        <v>151.46</v>
      </c>
      <c r="O99" s="90" t="s">
        <v>66</v>
      </c>
      <c r="P99" s="74">
        <f t="shared" si="10"/>
        <v>151.46</v>
      </c>
    </row>
    <row r="100" spans="2:16">
      <c r="B100" s="89">
        <v>50</v>
      </c>
      <c r="C100" s="90" t="s">
        <v>63</v>
      </c>
      <c r="D100" s="118">
        <f t="shared" si="6"/>
        <v>1.2500000000000001E-2</v>
      </c>
      <c r="E100" s="91">
        <v>0.70930000000000004</v>
      </c>
      <c r="F100" s="92">
        <v>2.1850000000000001E-2</v>
      </c>
      <c r="G100" s="88">
        <f t="shared" si="7"/>
        <v>0.73115000000000008</v>
      </c>
      <c r="H100" s="89">
        <v>704.65</v>
      </c>
      <c r="I100" s="90" t="s">
        <v>66</v>
      </c>
      <c r="J100" s="76">
        <f t="shared" si="8"/>
        <v>704.65</v>
      </c>
      <c r="K100" s="89">
        <v>145.37</v>
      </c>
      <c r="L100" s="90" t="s">
        <v>66</v>
      </c>
      <c r="M100" s="74">
        <f t="shared" si="9"/>
        <v>145.37</v>
      </c>
      <c r="N100" s="89">
        <v>158.38</v>
      </c>
      <c r="O100" s="90" t="s">
        <v>66</v>
      </c>
      <c r="P100" s="74">
        <f t="shared" si="10"/>
        <v>158.38</v>
      </c>
    </row>
    <row r="101" spans="2:16">
      <c r="B101" s="89">
        <v>55</v>
      </c>
      <c r="C101" s="90" t="s">
        <v>63</v>
      </c>
      <c r="D101" s="118">
        <f t="shared" si="6"/>
        <v>1.375E-2</v>
      </c>
      <c r="E101" s="91">
        <v>0.74380000000000002</v>
      </c>
      <c r="F101" s="92">
        <v>2.0410000000000001E-2</v>
      </c>
      <c r="G101" s="88">
        <f t="shared" si="7"/>
        <v>0.76421000000000006</v>
      </c>
      <c r="H101" s="89">
        <v>756.63</v>
      </c>
      <c r="I101" s="90" t="s">
        <v>66</v>
      </c>
      <c r="J101" s="98">
        <f t="shared" si="8"/>
        <v>756.63</v>
      </c>
      <c r="K101" s="89">
        <v>149.24</v>
      </c>
      <c r="L101" s="90" t="s">
        <v>66</v>
      </c>
      <c r="M101" s="74">
        <f t="shared" si="9"/>
        <v>149.24</v>
      </c>
      <c r="N101" s="89">
        <v>164.65</v>
      </c>
      <c r="O101" s="90" t="s">
        <v>66</v>
      </c>
      <c r="P101" s="74">
        <f t="shared" si="10"/>
        <v>164.65</v>
      </c>
    </row>
    <row r="102" spans="2:16">
      <c r="B102" s="89">
        <v>60</v>
      </c>
      <c r="C102" s="90" t="s">
        <v>63</v>
      </c>
      <c r="D102" s="118">
        <f t="shared" si="6"/>
        <v>1.4999999999999999E-2</v>
      </c>
      <c r="E102" s="91">
        <v>0.77680000000000005</v>
      </c>
      <c r="F102" s="92">
        <v>1.916E-2</v>
      </c>
      <c r="G102" s="88">
        <f t="shared" si="7"/>
        <v>0.79596</v>
      </c>
      <c r="H102" s="89">
        <v>806.73</v>
      </c>
      <c r="I102" s="90" t="s">
        <v>66</v>
      </c>
      <c r="J102" s="98">
        <f t="shared" si="8"/>
        <v>806.73</v>
      </c>
      <c r="K102" s="89">
        <v>152.66999999999999</v>
      </c>
      <c r="L102" s="90" t="s">
        <v>66</v>
      </c>
      <c r="M102" s="74">
        <f t="shared" si="9"/>
        <v>152.66999999999999</v>
      </c>
      <c r="N102" s="89">
        <v>170.38</v>
      </c>
      <c r="O102" s="90" t="s">
        <v>66</v>
      </c>
      <c r="P102" s="74">
        <f t="shared" si="10"/>
        <v>170.38</v>
      </c>
    </row>
    <row r="103" spans="2:16">
      <c r="B103" s="89">
        <v>65</v>
      </c>
      <c r="C103" s="90" t="s">
        <v>63</v>
      </c>
      <c r="D103" s="118">
        <f t="shared" si="6"/>
        <v>1.6250000000000001E-2</v>
      </c>
      <c r="E103" s="91">
        <v>0.80830000000000002</v>
      </c>
      <c r="F103" s="92">
        <v>1.8069999999999999E-2</v>
      </c>
      <c r="G103" s="88">
        <f t="shared" si="7"/>
        <v>0.82637000000000005</v>
      </c>
      <c r="H103" s="89">
        <v>855.14</v>
      </c>
      <c r="I103" s="90" t="s">
        <v>66</v>
      </c>
      <c r="J103" s="98">
        <f t="shared" si="8"/>
        <v>855.14</v>
      </c>
      <c r="K103" s="89">
        <v>155.76</v>
      </c>
      <c r="L103" s="90" t="s">
        <v>66</v>
      </c>
      <c r="M103" s="74">
        <f t="shared" si="9"/>
        <v>155.76</v>
      </c>
      <c r="N103" s="89">
        <v>175.64</v>
      </c>
      <c r="O103" s="90" t="s">
        <v>66</v>
      </c>
      <c r="P103" s="74">
        <f t="shared" si="10"/>
        <v>175.64</v>
      </c>
    </row>
    <row r="104" spans="2:16">
      <c r="B104" s="89">
        <v>70</v>
      </c>
      <c r="C104" s="90" t="s">
        <v>63</v>
      </c>
      <c r="D104" s="118">
        <f t="shared" si="6"/>
        <v>1.7500000000000002E-2</v>
      </c>
      <c r="E104" s="91">
        <v>0.83860000000000001</v>
      </c>
      <c r="F104" s="92">
        <v>1.712E-2</v>
      </c>
      <c r="G104" s="88">
        <f t="shared" si="7"/>
        <v>0.85572000000000004</v>
      </c>
      <c r="H104" s="89">
        <v>902.03</v>
      </c>
      <c r="I104" s="90" t="s">
        <v>66</v>
      </c>
      <c r="J104" s="98">
        <f t="shared" si="8"/>
        <v>902.03</v>
      </c>
      <c r="K104" s="89">
        <v>158.54</v>
      </c>
      <c r="L104" s="90" t="s">
        <v>66</v>
      </c>
      <c r="M104" s="74">
        <f t="shared" si="9"/>
        <v>158.54</v>
      </c>
      <c r="N104" s="89">
        <v>180.51</v>
      </c>
      <c r="O104" s="90" t="s">
        <v>66</v>
      </c>
      <c r="P104" s="74">
        <f t="shared" si="10"/>
        <v>180.51</v>
      </c>
    </row>
    <row r="105" spans="2:16">
      <c r="B105" s="89">
        <v>80</v>
      </c>
      <c r="C105" s="90" t="s">
        <v>63</v>
      </c>
      <c r="D105" s="118">
        <f t="shared" si="6"/>
        <v>0.02</v>
      </c>
      <c r="E105" s="91">
        <v>0.89580000000000004</v>
      </c>
      <c r="F105" s="92">
        <v>1.5509999999999999E-2</v>
      </c>
      <c r="G105" s="88">
        <f t="shared" si="7"/>
        <v>0.91131000000000006</v>
      </c>
      <c r="H105" s="89">
        <v>991.77</v>
      </c>
      <c r="I105" s="90" t="s">
        <v>66</v>
      </c>
      <c r="J105" s="98">
        <f t="shared" si="8"/>
        <v>991.77</v>
      </c>
      <c r="K105" s="89">
        <v>163.62</v>
      </c>
      <c r="L105" s="90" t="s">
        <v>66</v>
      </c>
      <c r="M105" s="74">
        <f t="shared" si="9"/>
        <v>163.62</v>
      </c>
      <c r="N105" s="89">
        <v>189.23</v>
      </c>
      <c r="O105" s="90" t="s">
        <v>66</v>
      </c>
      <c r="P105" s="74">
        <f t="shared" si="10"/>
        <v>189.23</v>
      </c>
    </row>
    <row r="106" spans="2:16">
      <c r="B106" s="89">
        <v>90</v>
      </c>
      <c r="C106" s="90" t="s">
        <v>63</v>
      </c>
      <c r="D106" s="118">
        <f t="shared" si="6"/>
        <v>2.2499999999999999E-2</v>
      </c>
      <c r="E106" s="91">
        <v>0.94930000000000003</v>
      </c>
      <c r="F106" s="92">
        <v>1.4200000000000001E-2</v>
      </c>
      <c r="G106" s="88">
        <f t="shared" si="7"/>
        <v>0.96350000000000002</v>
      </c>
      <c r="H106" s="89">
        <v>1.08</v>
      </c>
      <c r="I106" s="93" t="s">
        <v>12</v>
      </c>
      <c r="J106" s="98">
        <f t="shared" ref="J106:J169" si="11">H106*1000</f>
        <v>1080</v>
      </c>
      <c r="K106" s="89">
        <v>167.91</v>
      </c>
      <c r="L106" s="90" t="s">
        <v>66</v>
      </c>
      <c r="M106" s="74">
        <f t="shared" si="9"/>
        <v>167.91</v>
      </c>
      <c r="N106" s="89">
        <v>196.86</v>
      </c>
      <c r="O106" s="90" t="s">
        <v>66</v>
      </c>
      <c r="P106" s="74">
        <f t="shared" si="10"/>
        <v>196.86</v>
      </c>
    </row>
    <row r="107" spans="2:16">
      <c r="B107" s="89">
        <v>100</v>
      </c>
      <c r="C107" s="90" t="s">
        <v>63</v>
      </c>
      <c r="D107" s="74">
        <f t="shared" si="6"/>
        <v>2.5000000000000001E-2</v>
      </c>
      <c r="E107" s="91">
        <v>0.99950000000000006</v>
      </c>
      <c r="F107" s="92">
        <v>1.311E-2</v>
      </c>
      <c r="G107" s="88">
        <f t="shared" si="7"/>
        <v>1.01261</v>
      </c>
      <c r="H107" s="89">
        <v>1.1599999999999999</v>
      </c>
      <c r="I107" s="90" t="s">
        <v>12</v>
      </c>
      <c r="J107" s="98">
        <f t="shared" si="11"/>
        <v>1160</v>
      </c>
      <c r="K107" s="89">
        <v>171.61</v>
      </c>
      <c r="L107" s="90" t="s">
        <v>66</v>
      </c>
      <c r="M107" s="74">
        <f t="shared" si="9"/>
        <v>171.61</v>
      </c>
      <c r="N107" s="89">
        <v>203.63</v>
      </c>
      <c r="O107" s="90" t="s">
        <v>66</v>
      </c>
      <c r="P107" s="74">
        <f t="shared" si="10"/>
        <v>203.63</v>
      </c>
    </row>
    <row r="108" spans="2:16">
      <c r="B108" s="89">
        <v>110</v>
      </c>
      <c r="C108" s="90" t="s">
        <v>63</v>
      </c>
      <c r="D108" s="74">
        <f t="shared" si="6"/>
        <v>2.75E-2</v>
      </c>
      <c r="E108" s="91">
        <v>1.0469999999999999</v>
      </c>
      <c r="F108" s="92">
        <v>1.2189999999999999E-2</v>
      </c>
      <c r="G108" s="88">
        <f t="shared" si="7"/>
        <v>1.0591899999999999</v>
      </c>
      <c r="H108" s="89">
        <v>1.24</v>
      </c>
      <c r="I108" s="90" t="s">
        <v>12</v>
      </c>
      <c r="J108" s="98">
        <f t="shared" si="11"/>
        <v>1240</v>
      </c>
      <c r="K108" s="89">
        <v>174.84</v>
      </c>
      <c r="L108" s="90" t="s">
        <v>66</v>
      </c>
      <c r="M108" s="74">
        <f t="shared" si="9"/>
        <v>174.84</v>
      </c>
      <c r="N108" s="89">
        <v>209.69</v>
      </c>
      <c r="O108" s="90" t="s">
        <v>66</v>
      </c>
      <c r="P108" s="74">
        <f t="shared" si="10"/>
        <v>209.69</v>
      </c>
    </row>
    <row r="109" spans="2:16">
      <c r="B109" s="89">
        <v>120</v>
      </c>
      <c r="C109" s="90" t="s">
        <v>63</v>
      </c>
      <c r="D109" s="74">
        <f t="shared" si="6"/>
        <v>0.03</v>
      </c>
      <c r="E109" s="91">
        <v>1.0920000000000001</v>
      </c>
      <c r="F109" s="92">
        <v>1.141E-2</v>
      </c>
      <c r="G109" s="88">
        <f t="shared" si="7"/>
        <v>1.10341</v>
      </c>
      <c r="H109" s="89">
        <v>1.31</v>
      </c>
      <c r="I109" s="90" t="s">
        <v>12</v>
      </c>
      <c r="J109" s="98">
        <f t="shared" si="11"/>
        <v>1310</v>
      </c>
      <c r="K109" s="89">
        <v>177.69</v>
      </c>
      <c r="L109" s="90" t="s">
        <v>66</v>
      </c>
      <c r="M109" s="74">
        <f t="shared" si="9"/>
        <v>177.69</v>
      </c>
      <c r="N109" s="89">
        <v>215.18</v>
      </c>
      <c r="O109" s="90" t="s">
        <v>66</v>
      </c>
      <c r="P109" s="74">
        <f t="shared" si="10"/>
        <v>215.18</v>
      </c>
    </row>
    <row r="110" spans="2:16">
      <c r="B110" s="89">
        <v>130</v>
      </c>
      <c r="C110" s="90" t="s">
        <v>63</v>
      </c>
      <c r="D110" s="74">
        <f t="shared" si="6"/>
        <v>3.2500000000000001E-2</v>
      </c>
      <c r="E110" s="91">
        <v>1.1339999999999999</v>
      </c>
      <c r="F110" s="92">
        <v>1.073E-2</v>
      </c>
      <c r="G110" s="88">
        <f t="shared" si="7"/>
        <v>1.1447299999999998</v>
      </c>
      <c r="H110" s="89">
        <v>1.38</v>
      </c>
      <c r="I110" s="90" t="s">
        <v>12</v>
      </c>
      <c r="J110" s="98">
        <f t="shared" si="11"/>
        <v>1380</v>
      </c>
      <c r="K110" s="89">
        <v>180.24</v>
      </c>
      <c r="L110" s="90" t="s">
        <v>66</v>
      </c>
      <c r="M110" s="74">
        <f t="shared" si="9"/>
        <v>180.24</v>
      </c>
      <c r="N110" s="89">
        <v>220.17</v>
      </c>
      <c r="O110" s="90" t="s">
        <v>66</v>
      </c>
      <c r="P110" s="74">
        <f t="shared" si="10"/>
        <v>220.17</v>
      </c>
    </row>
    <row r="111" spans="2:16">
      <c r="B111" s="89">
        <v>140</v>
      </c>
      <c r="C111" s="90" t="s">
        <v>63</v>
      </c>
      <c r="D111" s="74">
        <f t="shared" si="6"/>
        <v>3.5000000000000003E-2</v>
      </c>
      <c r="E111" s="91">
        <v>1.175</v>
      </c>
      <c r="F111" s="92">
        <v>1.013E-2</v>
      </c>
      <c r="G111" s="88">
        <f t="shared" si="7"/>
        <v>1.18513</v>
      </c>
      <c r="H111" s="89">
        <v>1.45</v>
      </c>
      <c r="I111" s="90" t="s">
        <v>12</v>
      </c>
      <c r="J111" s="98">
        <f t="shared" si="11"/>
        <v>1450</v>
      </c>
      <c r="K111" s="89">
        <v>182.53</v>
      </c>
      <c r="L111" s="90" t="s">
        <v>66</v>
      </c>
      <c r="M111" s="74">
        <f t="shared" si="9"/>
        <v>182.53</v>
      </c>
      <c r="N111" s="89">
        <v>224.76</v>
      </c>
      <c r="O111" s="90" t="s">
        <v>66</v>
      </c>
      <c r="P111" s="74">
        <f t="shared" si="10"/>
        <v>224.76</v>
      </c>
    </row>
    <row r="112" spans="2:16">
      <c r="B112" s="89">
        <v>150</v>
      </c>
      <c r="C112" s="90" t="s">
        <v>63</v>
      </c>
      <c r="D112" s="74">
        <f t="shared" si="6"/>
        <v>3.7499999999999999E-2</v>
      </c>
      <c r="E112" s="91">
        <v>1.214</v>
      </c>
      <c r="F112" s="92">
        <v>9.5999999999999992E-3</v>
      </c>
      <c r="G112" s="88">
        <f t="shared" si="7"/>
        <v>1.2236</v>
      </c>
      <c r="H112" s="89">
        <v>1.52</v>
      </c>
      <c r="I112" s="90" t="s">
        <v>12</v>
      </c>
      <c r="J112" s="98">
        <f t="shared" si="11"/>
        <v>1520</v>
      </c>
      <c r="K112" s="89">
        <v>184.62</v>
      </c>
      <c r="L112" s="90" t="s">
        <v>66</v>
      </c>
      <c r="M112" s="74">
        <f t="shared" si="9"/>
        <v>184.62</v>
      </c>
      <c r="N112" s="89">
        <v>228.99</v>
      </c>
      <c r="O112" s="90" t="s">
        <v>66</v>
      </c>
      <c r="P112" s="74">
        <f t="shared" si="10"/>
        <v>228.99</v>
      </c>
    </row>
    <row r="113" spans="1:16">
      <c r="B113" s="89">
        <v>160</v>
      </c>
      <c r="C113" s="90" t="s">
        <v>63</v>
      </c>
      <c r="D113" s="74">
        <f t="shared" si="6"/>
        <v>0.04</v>
      </c>
      <c r="E113" s="91">
        <v>1.2509999999999999</v>
      </c>
      <c r="F113" s="92">
        <v>9.1280000000000007E-3</v>
      </c>
      <c r="G113" s="88">
        <f t="shared" si="7"/>
        <v>1.2601279999999999</v>
      </c>
      <c r="H113" s="89">
        <v>1.58</v>
      </c>
      <c r="I113" s="90" t="s">
        <v>12</v>
      </c>
      <c r="J113" s="98">
        <f t="shared" si="11"/>
        <v>1580</v>
      </c>
      <c r="K113" s="89">
        <v>186.52</v>
      </c>
      <c r="L113" s="90" t="s">
        <v>66</v>
      </c>
      <c r="M113" s="74">
        <f t="shared" si="9"/>
        <v>186.52</v>
      </c>
      <c r="N113" s="89">
        <v>232.91</v>
      </c>
      <c r="O113" s="90" t="s">
        <v>66</v>
      </c>
      <c r="P113" s="74">
        <f t="shared" si="10"/>
        <v>232.91</v>
      </c>
    </row>
    <row r="114" spans="1:16">
      <c r="B114" s="89">
        <v>170</v>
      </c>
      <c r="C114" s="90" t="s">
        <v>63</v>
      </c>
      <c r="D114" s="74">
        <f t="shared" si="6"/>
        <v>4.2500000000000003E-2</v>
      </c>
      <c r="E114" s="91">
        <v>1.2869999999999999</v>
      </c>
      <c r="F114" s="92">
        <v>8.7049999999999992E-3</v>
      </c>
      <c r="G114" s="88">
        <f t="shared" si="7"/>
        <v>1.2957049999999999</v>
      </c>
      <c r="H114" s="89">
        <v>1.65</v>
      </c>
      <c r="I114" s="90" t="s">
        <v>12</v>
      </c>
      <c r="J114" s="98">
        <f t="shared" si="11"/>
        <v>1650</v>
      </c>
      <c r="K114" s="89">
        <v>188.27</v>
      </c>
      <c r="L114" s="90" t="s">
        <v>66</v>
      </c>
      <c r="M114" s="74">
        <f t="shared" si="9"/>
        <v>188.27</v>
      </c>
      <c r="N114" s="89">
        <v>236.57</v>
      </c>
      <c r="O114" s="90" t="s">
        <v>66</v>
      </c>
      <c r="P114" s="74">
        <f t="shared" si="10"/>
        <v>236.57</v>
      </c>
    </row>
    <row r="115" spans="1:16">
      <c r="B115" s="89">
        <v>180</v>
      </c>
      <c r="C115" s="90" t="s">
        <v>63</v>
      </c>
      <c r="D115" s="74">
        <f t="shared" si="6"/>
        <v>4.4999999999999998E-2</v>
      </c>
      <c r="E115" s="91">
        <v>1.321</v>
      </c>
      <c r="F115" s="92">
        <v>8.3230000000000005E-3</v>
      </c>
      <c r="G115" s="88">
        <f t="shared" si="7"/>
        <v>1.329323</v>
      </c>
      <c r="H115" s="89">
        <v>1.71</v>
      </c>
      <c r="I115" s="90" t="s">
        <v>12</v>
      </c>
      <c r="J115" s="98">
        <f t="shared" si="11"/>
        <v>1710</v>
      </c>
      <c r="K115" s="89">
        <v>189.88</v>
      </c>
      <c r="L115" s="90" t="s">
        <v>66</v>
      </c>
      <c r="M115" s="74">
        <f t="shared" si="9"/>
        <v>189.88</v>
      </c>
      <c r="N115" s="89">
        <v>239.99</v>
      </c>
      <c r="O115" s="90" t="s">
        <v>66</v>
      </c>
      <c r="P115" s="74">
        <f t="shared" si="10"/>
        <v>239.99</v>
      </c>
    </row>
    <row r="116" spans="1:16">
      <c r="B116" s="89">
        <v>200</v>
      </c>
      <c r="C116" s="90" t="s">
        <v>63</v>
      </c>
      <c r="D116" s="74">
        <f t="shared" si="6"/>
        <v>0.05</v>
      </c>
      <c r="E116" s="91">
        <v>1.385</v>
      </c>
      <c r="F116" s="92">
        <v>7.6579999999999999E-3</v>
      </c>
      <c r="G116" s="88">
        <f t="shared" si="7"/>
        <v>1.392658</v>
      </c>
      <c r="H116" s="89">
        <v>1.83</v>
      </c>
      <c r="I116" s="90" t="s">
        <v>12</v>
      </c>
      <c r="J116" s="98">
        <f t="shared" si="11"/>
        <v>1830</v>
      </c>
      <c r="K116" s="89">
        <v>193.13</v>
      </c>
      <c r="L116" s="90" t="s">
        <v>66</v>
      </c>
      <c r="M116" s="74">
        <f t="shared" si="9"/>
        <v>193.13</v>
      </c>
      <c r="N116" s="89">
        <v>246.22</v>
      </c>
      <c r="O116" s="90" t="s">
        <v>66</v>
      </c>
      <c r="P116" s="74">
        <f t="shared" si="10"/>
        <v>246.22</v>
      </c>
    </row>
    <row r="117" spans="1:16">
      <c r="B117" s="89">
        <v>225</v>
      </c>
      <c r="C117" s="90" t="s">
        <v>63</v>
      </c>
      <c r="D117" s="74">
        <f t="shared" si="6"/>
        <v>5.6250000000000001E-2</v>
      </c>
      <c r="E117" s="91">
        <v>1.4590000000000001</v>
      </c>
      <c r="F117" s="92">
        <v>6.9740000000000002E-3</v>
      </c>
      <c r="G117" s="88">
        <f t="shared" si="7"/>
        <v>1.4659740000000001</v>
      </c>
      <c r="H117" s="89">
        <v>1.97</v>
      </c>
      <c r="I117" s="90" t="s">
        <v>12</v>
      </c>
      <c r="J117" s="98">
        <f t="shared" si="11"/>
        <v>1970</v>
      </c>
      <c r="K117" s="89">
        <v>196.85</v>
      </c>
      <c r="L117" s="90" t="s">
        <v>66</v>
      </c>
      <c r="M117" s="74">
        <f t="shared" si="9"/>
        <v>196.85</v>
      </c>
      <c r="N117" s="89">
        <v>253.08</v>
      </c>
      <c r="O117" s="90" t="s">
        <v>66</v>
      </c>
      <c r="P117" s="74">
        <f t="shared" si="10"/>
        <v>253.08</v>
      </c>
    </row>
    <row r="118" spans="1:16">
      <c r="B118" s="89">
        <v>250</v>
      </c>
      <c r="C118" s="90" t="s">
        <v>63</v>
      </c>
      <c r="D118" s="74">
        <f t="shared" si="6"/>
        <v>6.25E-2</v>
      </c>
      <c r="E118" s="91">
        <v>1.526</v>
      </c>
      <c r="F118" s="92">
        <v>6.411E-3</v>
      </c>
      <c r="G118" s="88">
        <f t="shared" si="7"/>
        <v>1.532411</v>
      </c>
      <c r="H118" s="89">
        <v>2.11</v>
      </c>
      <c r="I118" s="90" t="s">
        <v>12</v>
      </c>
      <c r="J118" s="98">
        <f t="shared" si="11"/>
        <v>2110</v>
      </c>
      <c r="K118" s="89">
        <v>200.07</v>
      </c>
      <c r="L118" s="90" t="s">
        <v>66</v>
      </c>
      <c r="M118" s="74">
        <f t="shared" si="9"/>
        <v>200.07</v>
      </c>
      <c r="N118" s="89">
        <v>259.13</v>
      </c>
      <c r="O118" s="90" t="s">
        <v>66</v>
      </c>
      <c r="P118" s="74">
        <f t="shared" si="10"/>
        <v>259.13</v>
      </c>
    </row>
    <row r="119" spans="1:16">
      <c r="B119" s="89">
        <v>275</v>
      </c>
      <c r="C119" s="90" t="s">
        <v>63</v>
      </c>
      <c r="D119" s="74">
        <f t="shared" si="6"/>
        <v>6.8750000000000006E-2</v>
      </c>
      <c r="E119" s="91">
        <v>1.587</v>
      </c>
      <c r="F119" s="92">
        <v>5.9389999999999998E-3</v>
      </c>
      <c r="G119" s="88">
        <f t="shared" si="7"/>
        <v>1.5929389999999999</v>
      </c>
      <c r="H119" s="89">
        <v>2.2400000000000002</v>
      </c>
      <c r="I119" s="90" t="s">
        <v>12</v>
      </c>
      <c r="J119" s="98">
        <f t="shared" si="11"/>
        <v>2240</v>
      </c>
      <c r="K119" s="89">
        <v>202.91</v>
      </c>
      <c r="L119" s="90" t="s">
        <v>66</v>
      </c>
      <c r="M119" s="74">
        <f t="shared" si="9"/>
        <v>202.91</v>
      </c>
      <c r="N119" s="89">
        <v>264.54000000000002</v>
      </c>
      <c r="O119" s="90" t="s">
        <v>66</v>
      </c>
      <c r="P119" s="74">
        <f t="shared" si="10"/>
        <v>264.54000000000002</v>
      </c>
    </row>
    <row r="120" spans="1:16">
      <c r="B120" s="89">
        <v>300</v>
      </c>
      <c r="C120" s="90" t="s">
        <v>63</v>
      </c>
      <c r="D120" s="74">
        <f t="shared" ref="D120:D132" si="12">B120/1000/$C$5</f>
        <v>7.4999999999999997E-2</v>
      </c>
      <c r="E120" s="91">
        <v>1.6419999999999999</v>
      </c>
      <c r="F120" s="92">
        <v>5.5360000000000001E-3</v>
      </c>
      <c r="G120" s="88">
        <f t="shared" si="7"/>
        <v>1.6475359999999999</v>
      </c>
      <c r="H120" s="89">
        <v>2.37</v>
      </c>
      <c r="I120" s="90" t="s">
        <v>12</v>
      </c>
      <c r="J120" s="98">
        <f t="shared" si="11"/>
        <v>2370</v>
      </c>
      <c r="K120" s="89">
        <v>205.46</v>
      </c>
      <c r="L120" s="90" t="s">
        <v>66</v>
      </c>
      <c r="M120" s="74">
        <f t="shared" si="9"/>
        <v>205.46</v>
      </c>
      <c r="N120" s="89">
        <v>269.43</v>
      </c>
      <c r="O120" s="90" t="s">
        <v>66</v>
      </c>
      <c r="P120" s="74">
        <f t="shared" si="10"/>
        <v>269.43</v>
      </c>
    </row>
    <row r="121" spans="1:16">
      <c r="B121" s="89">
        <v>325</v>
      </c>
      <c r="C121" s="90" t="s">
        <v>63</v>
      </c>
      <c r="D121" s="74">
        <f t="shared" si="12"/>
        <v>8.1250000000000003E-2</v>
      </c>
      <c r="E121" s="91">
        <v>1.6919999999999999</v>
      </c>
      <c r="F121" s="92">
        <v>5.189E-3</v>
      </c>
      <c r="G121" s="88">
        <f t="shared" si="7"/>
        <v>1.6971890000000001</v>
      </c>
      <c r="H121" s="89">
        <v>2.4900000000000002</v>
      </c>
      <c r="I121" s="90" t="s">
        <v>12</v>
      </c>
      <c r="J121" s="98">
        <f t="shared" si="11"/>
        <v>2490</v>
      </c>
      <c r="K121" s="89">
        <v>207.76</v>
      </c>
      <c r="L121" s="90" t="s">
        <v>66</v>
      </c>
      <c r="M121" s="74">
        <f t="shared" si="9"/>
        <v>207.76</v>
      </c>
      <c r="N121" s="89">
        <v>273.89999999999998</v>
      </c>
      <c r="O121" s="90" t="s">
        <v>66</v>
      </c>
      <c r="P121" s="74">
        <f t="shared" si="10"/>
        <v>273.89999999999998</v>
      </c>
    </row>
    <row r="122" spans="1:16">
      <c r="B122" s="89">
        <v>350</v>
      </c>
      <c r="C122" s="90" t="s">
        <v>63</v>
      </c>
      <c r="D122" s="74">
        <f t="shared" si="12"/>
        <v>8.7499999999999994E-2</v>
      </c>
      <c r="E122" s="91">
        <v>1.7370000000000001</v>
      </c>
      <c r="F122" s="92">
        <v>4.8859999999999997E-3</v>
      </c>
      <c r="G122" s="88">
        <f t="shared" si="7"/>
        <v>1.741886</v>
      </c>
      <c r="H122" s="89">
        <v>2.61</v>
      </c>
      <c r="I122" s="90" t="s">
        <v>12</v>
      </c>
      <c r="J122" s="98">
        <f t="shared" si="11"/>
        <v>2610</v>
      </c>
      <c r="K122" s="89">
        <v>209.87</v>
      </c>
      <c r="L122" s="90" t="s">
        <v>66</v>
      </c>
      <c r="M122" s="74">
        <f t="shared" si="9"/>
        <v>209.87</v>
      </c>
      <c r="N122" s="89">
        <v>278.01</v>
      </c>
      <c r="O122" s="90" t="s">
        <v>66</v>
      </c>
      <c r="P122" s="74">
        <f t="shared" si="10"/>
        <v>278.01</v>
      </c>
    </row>
    <row r="123" spans="1:16">
      <c r="B123" s="89">
        <v>375</v>
      </c>
      <c r="C123" s="90" t="s">
        <v>63</v>
      </c>
      <c r="D123" s="74">
        <f t="shared" si="12"/>
        <v>9.375E-2</v>
      </c>
      <c r="E123" s="91">
        <v>1.7769999999999999</v>
      </c>
      <c r="F123" s="92">
        <v>4.6189999999999998E-3</v>
      </c>
      <c r="G123" s="88">
        <f t="shared" si="7"/>
        <v>1.7816189999999998</v>
      </c>
      <c r="H123" s="89">
        <v>2.73</v>
      </c>
      <c r="I123" s="90" t="s">
        <v>12</v>
      </c>
      <c r="J123" s="98">
        <f t="shared" si="11"/>
        <v>2730</v>
      </c>
      <c r="K123" s="89">
        <v>211.82</v>
      </c>
      <c r="L123" s="90" t="s">
        <v>66</v>
      </c>
      <c r="M123" s="74">
        <f t="shared" si="9"/>
        <v>211.82</v>
      </c>
      <c r="N123" s="89">
        <v>281.82</v>
      </c>
      <c r="O123" s="90" t="s">
        <v>66</v>
      </c>
      <c r="P123" s="74">
        <f t="shared" si="10"/>
        <v>281.82</v>
      </c>
    </row>
    <row r="124" spans="1:16">
      <c r="B124" s="89">
        <v>400</v>
      </c>
      <c r="C124" s="90" t="s">
        <v>63</v>
      </c>
      <c r="D124" s="74">
        <f t="shared" si="12"/>
        <v>0.1</v>
      </c>
      <c r="E124" s="91">
        <v>1.8129999999999999</v>
      </c>
      <c r="F124" s="92">
        <v>4.3819999999999996E-3</v>
      </c>
      <c r="G124" s="88">
        <f t="shared" si="7"/>
        <v>1.8173820000000001</v>
      </c>
      <c r="H124" s="89">
        <v>2.84</v>
      </c>
      <c r="I124" s="90" t="s">
        <v>12</v>
      </c>
      <c r="J124" s="98">
        <f t="shared" si="11"/>
        <v>2840</v>
      </c>
      <c r="K124" s="89">
        <v>213.63</v>
      </c>
      <c r="L124" s="90" t="s">
        <v>66</v>
      </c>
      <c r="M124" s="74">
        <f t="shared" si="9"/>
        <v>213.63</v>
      </c>
      <c r="N124" s="89">
        <v>285.39</v>
      </c>
      <c r="O124" s="90" t="s">
        <v>66</v>
      </c>
      <c r="P124" s="74">
        <f t="shared" si="10"/>
        <v>285.39</v>
      </c>
    </row>
    <row r="125" spans="1:16">
      <c r="B125" s="77">
        <v>450</v>
      </c>
      <c r="C125" s="79" t="s">
        <v>63</v>
      </c>
      <c r="D125" s="74">
        <f t="shared" si="12"/>
        <v>0.1125</v>
      </c>
      <c r="E125" s="91">
        <v>1.8720000000000001</v>
      </c>
      <c r="F125" s="92">
        <v>3.9779999999999998E-3</v>
      </c>
      <c r="G125" s="88">
        <f t="shared" si="7"/>
        <v>1.8759780000000001</v>
      </c>
      <c r="H125" s="89">
        <v>3.06</v>
      </c>
      <c r="I125" s="90" t="s">
        <v>12</v>
      </c>
      <c r="J125" s="98">
        <f t="shared" si="11"/>
        <v>3060</v>
      </c>
      <c r="K125" s="89">
        <v>218.07</v>
      </c>
      <c r="L125" s="90" t="s">
        <v>66</v>
      </c>
      <c r="M125" s="74">
        <f t="shared" si="9"/>
        <v>218.07</v>
      </c>
      <c r="N125" s="89">
        <v>291.89</v>
      </c>
      <c r="O125" s="90" t="s">
        <v>66</v>
      </c>
      <c r="P125" s="74">
        <f t="shared" si="10"/>
        <v>291.89</v>
      </c>
    </row>
    <row r="126" spans="1:16">
      <c r="B126" s="77">
        <v>500</v>
      </c>
      <c r="C126" s="79" t="s">
        <v>63</v>
      </c>
      <c r="D126" s="74">
        <f t="shared" si="12"/>
        <v>0.125</v>
      </c>
      <c r="E126" s="91">
        <v>1.917</v>
      </c>
      <c r="F126" s="92">
        <v>3.6480000000000002E-3</v>
      </c>
      <c r="G126" s="88">
        <f t="shared" si="7"/>
        <v>1.9206480000000001</v>
      </c>
      <c r="H126" s="77">
        <v>3.28</v>
      </c>
      <c r="I126" s="79" t="s">
        <v>12</v>
      </c>
      <c r="J126" s="98">
        <f t="shared" si="11"/>
        <v>3280</v>
      </c>
      <c r="K126" s="77">
        <v>222.09</v>
      </c>
      <c r="L126" s="79" t="s">
        <v>66</v>
      </c>
      <c r="M126" s="74">
        <f t="shared" si="9"/>
        <v>222.09</v>
      </c>
      <c r="N126" s="77">
        <v>297.74</v>
      </c>
      <c r="O126" s="79" t="s">
        <v>66</v>
      </c>
      <c r="P126" s="74">
        <f t="shared" si="10"/>
        <v>297.74</v>
      </c>
    </row>
    <row r="127" spans="1:16">
      <c r="B127" s="77">
        <v>550</v>
      </c>
      <c r="C127" s="79" t="s">
        <v>63</v>
      </c>
      <c r="D127" s="74">
        <f t="shared" si="12"/>
        <v>0.13750000000000001</v>
      </c>
      <c r="E127" s="91">
        <v>1.95</v>
      </c>
      <c r="F127" s="92">
        <v>3.3709999999999999E-3</v>
      </c>
      <c r="G127" s="88">
        <f t="shared" si="7"/>
        <v>1.953371</v>
      </c>
      <c r="H127" s="77">
        <v>3.5</v>
      </c>
      <c r="I127" s="79" t="s">
        <v>12</v>
      </c>
      <c r="J127" s="98">
        <f t="shared" si="11"/>
        <v>3500</v>
      </c>
      <c r="K127" s="77">
        <v>225.8</v>
      </c>
      <c r="L127" s="79" t="s">
        <v>66</v>
      </c>
      <c r="M127" s="74">
        <f t="shared" si="9"/>
        <v>225.8</v>
      </c>
      <c r="N127" s="77">
        <v>303.10000000000002</v>
      </c>
      <c r="O127" s="79" t="s">
        <v>66</v>
      </c>
      <c r="P127" s="74">
        <f t="shared" si="10"/>
        <v>303.10000000000002</v>
      </c>
    </row>
    <row r="128" spans="1:16">
      <c r="A128" s="186"/>
      <c r="B128" s="89">
        <v>600</v>
      </c>
      <c r="C128" s="90" t="s">
        <v>63</v>
      </c>
      <c r="D128" s="74">
        <f t="shared" si="12"/>
        <v>0.15</v>
      </c>
      <c r="E128" s="91">
        <v>1.9710000000000001</v>
      </c>
      <c r="F128" s="92">
        <v>3.137E-3</v>
      </c>
      <c r="G128" s="88">
        <f t="shared" si="7"/>
        <v>1.974137</v>
      </c>
      <c r="H128" s="89">
        <v>3.71</v>
      </c>
      <c r="I128" s="90" t="s">
        <v>12</v>
      </c>
      <c r="J128" s="98">
        <f t="shared" si="11"/>
        <v>3710</v>
      </c>
      <c r="K128" s="77">
        <v>229.28</v>
      </c>
      <c r="L128" s="79" t="s">
        <v>66</v>
      </c>
      <c r="M128" s="74">
        <f t="shared" si="9"/>
        <v>229.28</v>
      </c>
      <c r="N128" s="77">
        <v>308.08</v>
      </c>
      <c r="O128" s="79" t="s">
        <v>66</v>
      </c>
      <c r="P128" s="74">
        <f t="shared" si="10"/>
        <v>308.08</v>
      </c>
    </row>
    <row r="129" spans="1:16">
      <c r="A129" s="186"/>
      <c r="B129" s="89">
        <v>650</v>
      </c>
      <c r="C129" s="90" t="s">
        <v>63</v>
      </c>
      <c r="D129" s="74">
        <f t="shared" si="12"/>
        <v>0.16250000000000001</v>
      </c>
      <c r="E129" s="91">
        <v>1.982</v>
      </c>
      <c r="F129" s="92">
        <v>2.934E-3</v>
      </c>
      <c r="G129" s="88">
        <f t="shared" si="7"/>
        <v>1.984934</v>
      </c>
      <c r="H129" s="89">
        <v>3.91</v>
      </c>
      <c r="I129" s="90" t="s">
        <v>12</v>
      </c>
      <c r="J129" s="98">
        <f t="shared" si="11"/>
        <v>3910</v>
      </c>
      <c r="K129" s="77">
        <v>232.59</v>
      </c>
      <c r="L129" s="79" t="s">
        <v>66</v>
      </c>
      <c r="M129" s="74">
        <f t="shared" si="9"/>
        <v>232.59</v>
      </c>
      <c r="N129" s="77">
        <v>312.75</v>
      </c>
      <c r="O129" s="79" t="s">
        <v>66</v>
      </c>
      <c r="P129" s="74">
        <f t="shared" si="10"/>
        <v>312.75</v>
      </c>
    </row>
    <row r="130" spans="1:16">
      <c r="A130" s="186"/>
      <c r="B130" s="89">
        <v>700</v>
      </c>
      <c r="C130" s="90" t="s">
        <v>63</v>
      </c>
      <c r="D130" s="74">
        <f t="shared" si="12"/>
        <v>0.17499999999999999</v>
      </c>
      <c r="E130" s="91">
        <v>1.9850000000000001</v>
      </c>
      <c r="F130" s="92">
        <v>2.7590000000000002E-3</v>
      </c>
      <c r="G130" s="88">
        <f t="shared" si="7"/>
        <v>1.9877590000000001</v>
      </c>
      <c r="H130" s="89">
        <v>4.12</v>
      </c>
      <c r="I130" s="90" t="s">
        <v>12</v>
      </c>
      <c r="J130" s="98">
        <f t="shared" si="11"/>
        <v>4120</v>
      </c>
      <c r="K130" s="77">
        <v>235.78</v>
      </c>
      <c r="L130" s="79" t="s">
        <v>66</v>
      </c>
      <c r="M130" s="74">
        <f t="shared" si="9"/>
        <v>235.78</v>
      </c>
      <c r="N130" s="77">
        <v>317.19</v>
      </c>
      <c r="O130" s="79" t="s">
        <v>66</v>
      </c>
      <c r="P130" s="74">
        <f t="shared" si="10"/>
        <v>317.19</v>
      </c>
    </row>
    <row r="131" spans="1:16">
      <c r="A131" s="186"/>
      <c r="B131" s="89">
        <v>800</v>
      </c>
      <c r="C131" s="90" t="s">
        <v>63</v>
      </c>
      <c r="D131" s="74">
        <f t="shared" si="12"/>
        <v>0.2</v>
      </c>
      <c r="E131" s="91">
        <v>1.972</v>
      </c>
      <c r="F131" s="92">
        <v>2.467E-3</v>
      </c>
      <c r="G131" s="88">
        <f t="shared" si="7"/>
        <v>1.974467</v>
      </c>
      <c r="H131" s="89">
        <v>4.54</v>
      </c>
      <c r="I131" s="90" t="s">
        <v>12</v>
      </c>
      <c r="J131" s="98">
        <f t="shared" si="11"/>
        <v>4540</v>
      </c>
      <c r="K131" s="77">
        <v>245.47</v>
      </c>
      <c r="L131" s="79" t="s">
        <v>66</v>
      </c>
      <c r="M131" s="74">
        <f t="shared" si="9"/>
        <v>245.47</v>
      </c>
      <c r="N131" s="77">
        <v>325.54000000000002</v>
      </c>
      <c r="O131" s="79" t="s">
        <v>66</v>
      </c>
      <c r="P131" s="74">
        <f t="shared" si="10"/>
        <v>325.54000000000002</v>
      </c>
    </row>
    <row r="132" spans="1:16">
      <c r="A132" s="186"/>
      <c r="B132" s="89">
        <v>900</v>
      </c>
      <c r="C132" s="90" t="s">
        <v>63</v>
      </c>
      <c r="D132" s="74">
        <f t="shared" si="12"/>
        <v>0.22500000000000001</v>
      </c>
      <c r="E132" s="91">
        <v>1.9379999999999999</v>
      </c>
      <c r="F132" s="92">
        <v>2.2339999999999999E-3</v>
      </c>
      <c r="G132" s="88">
        <f t="shared" si="7"/>
        <v>1.940234</v>
      </c>
      <c r="H132" s="89">
        <v>4.96</v>
      </c>
      <c r="I132" s="90" t="s">
        <v>12</v>
      </c>
      <c r="J132" s="98">
        <f t="shared" si="11"/>
        <v>4960</v>
      </c>
      <c r="K132" s="77">
        <v>254.88</v>
      </c>
      <c r="L132" s="79" t="s">
        <v>66</v>
      </c>
      <c r="M132" s="74">
        <f t="shared" si="9"/>
        <v>254.88</v>
      </c>
      <c r="N132" s="77">
        <v>333.41</v>
      </c>
      <c r="O132" s="79" t="s">
        <v>66</v>
      </c>
      <c r="P132" s="74">
        <f t="shared" si="10"/>
        <v>333.41</v>
      </c>
    </row>
    <row r="133" spans="1:16">
      <c r="A133" s="186"/>
      <c r="B133" s="89">
        <v>1</v>
      </c>
      <c r="C133" s="93" t="s">
        <v>65</v>
      </c>
      <c r="D133" s="74">
        <f t="shared" ref="D133:D196" si="13">B133/$C$5</f>
        <v>0.25</v>
      </c>
      <c r="E133" s="91">
        <v>1.893</v>
      </c>
      <c r="F133" s="92">
        <v>2.0449999999999999E-3</v>
      </c>
      <c r="G133" s="88">
        <f t="shared" si="7"/>
        <v>1.8950450000000001</v>
      </c>
      <c r="H133" s="89">
        <v>5.4</v>
      </c>
      <c r="I133" s="90" t="s">
        <v>12</v>
      </c>
      <c r="J133" s="98">
        <f t="shared" si="11"/>
        <v>5400</v>
      </c>
      <c r="K133" s="77">
        <v>264.20999999999998</v>
      </c>
      <c r="L133" s="79" t="s">
        <v>66</v>
      </c>
      <c r="M133" s="74">
        <f t="shared" si="9"/>
        <v>264.20999999999998</v>
      </c>
      <c r="N133" s="77">
        <v>341.01</v>
      </c>
      <c r="O133" s="79" t="s">
        <v>66</v>
      </c>
      <c r="P133" s="74">
        <f t="shared" si="10"/>
        <v>341.01</v>
      </c>
    </row>
    <row r="134" spans="1:16">
      <c r="A134" s="186"/>
      <c r="B134" s="89">
        <v>1.1000000000000001</v>
      </c>
      <c r="C134" s="90" t="s">
        <v>65</v>
      </c>
      <c r="D134" s="74">
        <f t="shared" si="13"/>
        <v>0.27500000000000002</v>
      </c>
      <c r="E134" s="91">
        <v>1.84</v>
      </c>
      <c r="F134" s="92">
        <v>1.8860000000000001E-3</v>
      </c>
      <c r="G134" s="88">
        <f t="shared" si="7"/>
        <v>1.8418860000000001</v>
      </c>
      <c r="H134" s="89">
        <v>5.84</v>
      </c>
      <c r="I134" s="90" t="s">
        <v>12</v>
      </c>
      <c r="J134" s="98">
        <f t="shared" si="11"/>
        <v>5840</v>
      </c>
      <c r="K134" s="77">
        <v>273.58999999999997</v>
      </c>
      <c r="L134" s="79" t="s">
        <v>66</v>
      </c>
      <c r="M134" s="74">
        <f t="shared" si="9"/>
        <v>273.58999999999997</v>
      </c>
      <c r="N134" s="77">
        <v>348.46</v>
      </c>
      <c r="O134" s="79" t="s">
        <v>66</v>
      </c>
      <c r="P134" s="74">
        <f t="shared" si="10"/>
        <v>348.46</v>
      </c>
    </row>
    <row r="135" spans="1:16">
      <c r="A135" s="186"/>
      <c r="B135" s="89">
        <v>1.2</v>
      </c>
      <c r="C135" s="90" t="s">
        <v>65</v>
      </c>
      <c r="D135" s="74">
        <f t="shared" si="13"/>
        <v>0.3</v>
      </c>
      <c r="E135" s="91">
        <v>1.7829999999999999</v>
      </c>
      <c r="F135" s="92">
        <v>1.7520000000000001E-3</v>
      </c>
      <c r="G135" s="88">
        <f t="shared" si="7"/>
        <v>1.7847519999999999</v>
      </c>
      <c r="H135" s="89">
        <v>6.3</v>
      </c>
      <c r="I135" s="90" t="s">
        <v>12</v>
      </c>
      <c r="J135" s="98">
        <f t="shared" si="11"/>
        <v>6300</v>
      </c>
      <c r="K135" s="77">
        <v>283.13</v>
      </c>
      <c r="L135" s="79" t="s">
        <v>66</v>
      </c>
      <c r="M135" s="74">
        <f t="shared" si="9"/>
        <v>283.13</v>
      </c>
      <c r="N135" s="77">
        <v>355.85</v>
      </c>
      <c r="O135" s="79" t="s">
        <v>66</v>
      </c>
      <c r="P135" s="74">
        <f t="shared" si="10"/>
        <v>355.85</v>
      </c>
    </row>
    <row r="136" spans="1:16">
      <c r="A136" s="186"/>
      <c r="B136" s="89">
        <v>1.3</v>
      </c>
      <c r="C136" s="90" t="s">
        <v>65</v>
      </c>
      <c r="D136" s="74">
        <f t="shared" si="13"/>
        <v>0.32500000000000001</v>
      </c>
      <c r="E136" s="91">
        <v>1.726</v>
      </c>
      <c r="F136" s="92">
        <v>1.637E-3</v>
      </c>
      <c r="G136" s="88">
        <f t="shared" si="7"/>
        <v>1.7276370000000001</v>
      </c>
      <c r="H136" s="89">
        <v>6.77</v>
      </c>
      <c r="I136" s="90" t="s">
        <v>12</v>
      </c>
      <c r="J136" s="98">
        <f t="shared" si="11"/>
        <v>6770</v>
      </c>
      <c r="K136" s="77">
        <v>292.89</v>
      </c>
      <c r="L136" s="79" t="s">
        <v>66</v>
      </c>
      <c r="M136" s="74">
        <f t="shared" si="9"/>
        <v>292.89</v>
      </c>
      <c r="N136" s="77">
        <v>363.27</v>
      </c>
      <c r="O136" s="79" t="s">
        <v>66</v>
      </c>
      <c r="P136" s="74">
        <f t="shared" si="10"/>
        <v>363.27</v>
      </c>
    </row>
    <row r="137" spans="1:16">
      <c r="A137" s="186"/>
      <c r="B137" s="89">
        <v>1.4</v>
      </c>
      <c r="C137" s="90" t="s">
        <v>65</v>
      </c>
      <c r="D137" s="74">
        <f t="shared" si="13"/>
        <v>0.35</v>
      </c>
      <c r="E137" s="91">
        <v>1.669</v>
      </c>
      <c r="F137" s="92">
        <v>1.537E-3</v>
      </c>
      <c r="G137" s="88">
        <f t="shared" si="7"/>
        <v>1.6705369999999999</v>
      </c>
      <c r="H137" s="89">
        <v>7.26</v>
      </c>
      <c r="I137" s="90" t="s">
        <v>12</v>
      </c>
      <c r="J137" s="98">
        <f t="shared" si="11"/>
        <v>7260</v>
      </c>
      <c r="K137" s="77">
        <v>302.91000000000003</v>
      </c>
      <c r="L137" s="79" t="s">
        <v>66</v>
      </c>
      <c r="M137" s="74">
        <f t="shared" si="9"/>
        <v>302.91000000000003</v>
      </c>
      <c r="N137" s="77">
        <v>370.75</v>
      </c>
      <c r="O137" s="79" t="s">
        <v>66</v>
      </c>
      <c r="P137" s="74">
        <f t="shared" si="10"/>
        <v>370.75</v>
      </c>
    </row>
    <row r="138" spans="1:16">
      <c r="A138" s="186"/>
      <c r="B138" s="89">
        <v>1.5</v>
      </c>
      <c r="C138" s="90" t="s">
        <v>65</v>
      </c>
      <c r="D138" s="74">
        <f t="shared" si="13"/>
        <v>0.375</v>
      </c>
      <c r="E138" s="91">
        <v>1.6140000000000001</v>
      </c>
      <c r="F138" s="92">
        <v>1.449E-3</v>
      </c>
      <c r="G138" s="88">
        <f t="shared" si="7"/>
        <v>1.6154490000000001</v>
      </c>
      <c r="H138" s="89">
        <v>7.76</v>
      </c>
      <c r="I138" s="90" t="s">
        <v>12</v>
      </c>
      <c r="J138" s="98">
        <f t="shared" si="11"/>
        <v>7760</v>
      </c>
      <c r="K138" s="77">
        <v>313.20999999999998</v>
      </c>
      <c r="L138" s="79" t="s">
        <v>66</v>
      </c>
      <c r="M138" s="74">
        <f t="shared" si="9"/>
        <v>313.20999999999998</v>
      </c>
      <c r="N138" s="77">
        <v>378.36</v>
      </c>
      <c r="O138" s="79" t="s">
        <v>66</v>
      </c>
      <c r="P138" s="74">
        <f t="shared" si="10"/>
        <v>378.36</v>
      </c>
    </row>
    <row r="139" spans="1:16">
      <c r="A139" s="186"/>
      <c r="B139" s="89">
        <v>1.6</v>
      </c>
      <c r="C139" s="90" t="s">
        <v>65</v>
      </c>
      <c r="D139" s="74">
        <f t="shared" si="13"/>
        <v>0.4</v>
      </c>
      <c r="E139" s="91">
        <v>1.5620000000000001</v>
      </c>
      <c r="F139" s="92">
        <v>1.371E-3</v>
      </c>
      <c r="G139" s="88">
        <f t="shared" si="7"/>
        <v>1.5633710000000001</v>
      </c>
      <c r="H139" s="89">
        <v>8.2799999999999994</v>
      </c>
      <c r="I139" s="90" t="s">
        <v>12</v>
      </c>
      <c r="J139" s="98">
        <f t="shared" si="11"/>
        <v>8280</v>
      </c>
      <c r="K139" s="77">
        <v>323.82</v>
      </c>
      <c r="L139" s="79" t="s">
        <v>66</v>
      </c>
      <c r="M139" s="74">
        <f t="shared" si="9"/>
        <v>323.82</v>
      </c>
      <c r="N139" s="77">
        <v>386.11</v>
      </c>
      <c r="O139" s="79" t="s">
        <v>66</v>
      </c>
      <c r="P139" s="74">
        <f t="shared" si="10"/>
        <v>386.11</v>
      </c>
    </row>
    <row r="140" spans="1:16">
      <c r="A140" s="186"/>
      <c r="B140" s="89">
        <v>1.7</v>
      </c>
      <c r="C140" s="95" t="s">
        <v>65</v>
      </c>
      <c r="D140" s="74">
        <f t="shared" si="13"/>
        <v>0.42499999999999999</v>
      </c>
      <c r="E140" s="91">
        <v>1.512</v>
      </c>
      <c r="F140" s="92">
        <v>1.302E-3</v>
      </c>
      <c r="G140" s="88">
        <f t="shared" si="7"/>
        <v>1.5133019999999999</v>
      </c>
      <c r="H140" s="89">
        <v>8.82</v>
      </c>
      <c r="I140" s="90" t="s">
        <v>12</v>
      </c>
      <c r="J140" s="98">
        <f t="shared" si="11"/>
        <v>8820</v>
      </c>
      <c r="K140" s="77">
        <v>334.74</v>
      </c>
      <c r="L140" s="79" t="s">
        <v>66</v>
      </c>
      <c r="M140" s="74">
        <f t="shared" si="9"/>
        <v>334.74</v>
      </c>
      <c r="N140" s="77">
        <v>394.04</v>
      </c>
      <c r="O140" s="79" t="s">
        <v>66</v>
      </c>
      <c r="P140" s="74">
        <f t="shared" si="10"/>
        <v>394.04</v>
      </c>
    </row>
    <row r="141" spans="1:16">
      <c r="B141" s="89">
        <v>1.8</v>
      </c>
      <c r="C141" s="79" t="s">
        <v>65</v>
      </c>
      <c r="D141" s="74">
        <f t="shared" si="13"/>
        <v>0.45</v>
      </c>
      <c r="E141" s="91">
        <v>1.466</v>
      </c>
      <c r="F141" s="92">
        <v>1.24E-3</v>
      </c>
      <c r="G141" s="88">
        <f t="shared" si="7"/>
        <v>1.4672399999999999</v>
      </c>
      <c r="H141" s="77">
        <v>9.3800000000000008</v>
      </c>
      <c r="I141" s="79" t="s">
        <v>12</v>
      </c>
      <c r="J141" s="98">
        <f t="shared" si="11"/>
        <v>9380</v>
      </c>
      <c r="K141" s="77">
        <v>345.98</v>
      </c>
      <c r="L141" s="79" t="s">
        <v>66</v>
      </c>
      <c r="M141" s="74">
        <f t="shared" si="9"/>
        <v>345.98</v>
      </c>
      <c r="N141" s="77">
        <v>402.17</v>
      </c>
      <c r="O141" s="79" t="s">
        <v>66</v>
      </c>
      <c r="P141" s="74">
        <f t="shared" si="10"/>
        <v>402.17</v>
      </c>
    </row>
    <row r="142" spans="1:16">
      <c r="B142" s="89">
        <v>2</v>
      </c>
      <c r="C142" s="79" t="s">
        <v>65</v>
      </c>
      <c r="D142" s="74">
        <f t="shared" si="13"/>
        <v>0.5</v>
      </c>
      <c r="E142" s="91">
        <v>1.38</v>
      </c>
      <c r="F142" s="92">
        <v>1.132E-3</v>
      </c>
      <c r="G142" s="88">
        <f t="shared" si="7"/>
        <v>1.3811319999999998</v>
      </c>
      <c r="H142" s="77">
        <v>10.54</v>
      </c>
      <c r="I142" s="79" t="s">
        <v>12</v>
      </c>
      <c r="J142" s="98">
        <f t="shared" si="11"/>
        <v>10540</v>
      </c>
      <c r="K142" s="77">
        <v>387.28</v>
      </c>
      <c r="L142" s="79" t="s">
        <v>66</v>
      </c>
      <c r="M142" s="74">
        <f t="shared" si="9"/>
        <v>387.28</v>
      </c>
      <c r="N142" s="77">
        <v>419.09</v>
      </c>
      <c r="O142" s="79" t="s">
        <v>66</v>
      </c>
      <c r="P142" s="74">
        <f t="shared" si="10"/>
        <v>419.09</v>
      </c>
    </row>
    <row r="143" spans="1:16">
      <c r="B143" s="89">
        <v>2.25</v>
      </c>
      <c r="C143" s="79" t="s">
        <v>65</v>
      </c>
      <c r="D143" s="74">
        <f t="shared" si="13"/>
        <v>0.5625</v>
      </c>
      <c r="E143" s="91">
        <v>1.2869999999999999</v>
      </c>
      <c r="F143" s="92">
        <v>1.023E-3</v>
      </c>
      <c r="G143" s="88">
        <f t="shared" si="7"/>
        <v>1.2880229999999999</v>
      </c>
      <c r="H143" s="77">
        <v>12.1</v>
      </c>
      <c r="I143" s="79" t="s">
        <v>12</v>
      </c>
      <c r="J143" s="98">
        <f t="shared" si="11"/>
        <v>12100</v>
      </c>
      <c r="K143" s="77">
        <v>450.22</v>
      </c>
      <c r="L143" s="79" t="s">
        <v>66</v>
      </c>
      <c r="M143" s="74">
        <f t="shared" si="9"/>
        <v>450.22</v>
      </c>
      <c r="N143" s="77">
        <v>441.61</v>
      </c>
      <c r="O143" s="79" t="s">
        <v>66</v>
      </c>
      <c r="P143" s="74">
        <f t="shared" si="10"/>
        <v>441.61</v>
      </c>
    </row>
    <row r="144" spans="1:16">
      <c r="B144" s="89">
        <v>2.5</v>
      </c>
      <c r="C144" s="79" t="s">
        <v>65</v>
      </c>
      <c r="D144" s="74">
        <f t="shared" si="13"/>
        <v>0.625</v>
      </c>
      <c r="E144" s="91">
        <v>1.2070000000000001</v>
      </c>
      <c r="F144" s="92">
        <v>9.3420000000000005E-4</v>
      </c>
      <c r="G144" s="88">
        <f t="shared" si="7"/>
        <v>1.2079342000000002</v>
      </c>
      <c r="H144" s="77">
        <v>13.76</v>
      </c>
      <c r="I144" s="79" t="s">
        <v>12</v>
      </c>
      <c r="J144" s="98">
        <f t="shared" si="11"/>
        <v>13760</v>
      </c>
      <c r="K144" s="77">
        <v>512.79999999999995</v>
      </c>
      <c r="L144" s="79" t="s">
        <v>66</v>
      </c>
      <c r="M144" s="74">
        <f t="shared" si="9"/>
        <v>512.79999999999995</v>
      </c>
      <c r="N144" s="77">
        <v>465.77</v>
      </c>
      <c r="O144" s="79" t="s">
        <v>66</v>
      </c>
      <c r="P144" s="74">
        <f t="shared" si="10"/>
        <v>465.77</v>
      </c>
    </row>
    <row r="145" spans="2:16">
      <c r="B145" s="89">
        <v>2.75</v>
      </c>
      <c r="C145" s="79" t="s">
        <v>65</v>
      </c>
      <c r="D145" s="74">
        <f t="shared" si="13"/>
        <v>0.6875</v>
      </c>
      <c r="E145" s="91">
        <v>1.1379999999999999</v>
      </c>
      <c r="F145" s="92">
        <v>8.6019999999999998E-4</v>
      </c>
      <c r="G145" s="88">
        <f t="shared" si="7"/>
        <v>1.1388601999999999</v>
      </c>
      <c r="H145" s="77">
        <v>15.53</v>
      </c>
      <c r="I145" s="79" t="s">
        <v>12</v>
      </c>
      <c r="J145" s="98">
        <f t="shared" si="11"/>
        <v>15530</v>
      </c>
      <c r="K145" s="77">
        <v>575.48</v>
      </c>
      <c r="L145" s="79" t="s">
        <v>66</v>
      </c>
      <c r="M145" s="74">
        <f t="shared" si="9"/>
        <v>575.48</v>
      </c>
      <c r="N145" s="77">
        <v>491.63</v>
      </c>
      <c r="O145" s="79" t="s">
        <v>66</v>
      </c>
      <c r="P145" s="74">
        <f t="shared" si="10"/>
        <v>491.63</v>
      </c>
    </row>
    <row r="146" spans="2:16">
      <c r="B146" s="89">
        <v>3</v>
      </c>
      <c r="C146" s="79" t="s">
        <v>65</v>
      </c>
      <c r="D146" s="74">
        <f t="shared" si="13"/>
        <v>0.75</v>
      </c>
      <c r="E146" s="91">
        <v>1.077</v>
      </c>
      <c r="F146" s="92">
        <v>7.9770000000000004E-4</v>
      </c>
      <c r="G146" s="88">
        <f t="shared" si="7"/>
        <v>1.0777976999999999</v>
      </c>
      <c r="H146" s="77">
        <v>17.399999999999999</v>
      </c>
      <c r="I146" s="79" t="s">
        <v>12</v>
      </c>
      <c r="J146" s="98">
        <f t="shared" si="11"/>
        <v>17400</v>
      </c>
      <c r="K146" s="77">
        <v>638.52</v>
      </c>
      <c r="L146" s="79" t="s">
        <v>66</v>
      </c>
      <c r="M146" s="74">
        <f t="shared" si="9"/>
        <v>638.52</v>
      </c>
      <c r="N146" s="77">
        <v>519.25</v>
      </c>
      <c r="O146" s="79" t="s">
        <v>66</v>
      </c>
      <c r="P146" s="74">
        <f t="shared" si="10"/>
        <v>519.25</v>
      </c>
    </row>
    <row r="147" spans="2:16">
      <c r="B147" s="89">
        <v>3.25</v>
      </c>
      <c r="C147" s="79" t="s">
        <v>65</v>
      </c>
      <c r="D147" s="74">
        <f t="shared" si="13"/>
        <v>0.8125</v>
      </c>
      <c r="E147" s="91">
        <v>1.024</v>
      </c>
      <c r="F147" s="92">
        <v>7.4419999999999998E-4</v>
      </c>
      <c r="G147" s="88">
        <f t="shared" si="7"/>
        <v>1.0247442</v>
      </c>
      <c r="H147" s="77">
        <v>19.37</v>
      </c>
      <c r="I147" s="79" t="s">
        <v>12</v>
      </c>
      <c r="J147" s="98">
        <f t="shared" si="11"/>
        <v>19370</v>
      </c>
      <c r="K147" s="77">
        <v>702.07</v>
      </c>
      <c r="L147" s="79" t="s">
        <v>66</v>
      </c>
      <c r="M147" s="74">
        <f t="shared" si="9"/>
        <v>702.07</v>
      </c>
      <c r="N147" s="77">
        <v>548.63</v>
      </c>
      <c r="O147" s="79" t="s">
        <v>66</v>
      </c>
      <c r="P147" s="74">
        <f t="shared" si="10"/>
        <v>548.63</v>
      </c>
    </row>
    <row r="148" spans="2:16">
      <c r="B148" s="89">
        <v>3.5</v>
      </c>
      <c r="C148" s="79" t="s">
        <v>65</v>
      </c>
      <c r="D148" s="74">
        <f t="shared" si="13"/>
        <v>0.875</v>
      </c>
      <c r="E148" s="91">
        <v>0.97570000000000001</v>
      </c>
      <c r="F148" s="92">
        <v>6.9769999999999999E-4</v>
      </c>
      <c r="G148" s="88">
        <f t="shared" si="7"/>
        <v>0.97639770000000004</v>
      </c>
      <c r="H148" s="77">
        <v>21.45</v>
      </c>
      <c r="I148" s="79" t="s">
        <v>12</v>
      </c>
      <c r="J148" s="98">
        <f t="shared" si="11"/>
        <v>21450</v>
      </c>
      <c r="K148" s="77">
        <v>766.22</v>
      </c>
      <c r="L148" s="79" t="s">
        <v>66</v>
      </c>
      <c r="M148" s="74">
        <f t="shared" si="9"/>
        <v>766.22</v>
      </c>
      <c r="N148" s="77">
        <v>579.77</v>
      </c>
      <c r="O148" s="79" t="s">
        <v>66</v>
      </c>
      <c r="P148" s="74">
        <f t="shared" si="10"/>
        <v>579.77</v>
      </c>
    </row>
    <row r="149" spans="2:16">
      <c r="B149" s="89">
        <v>3.75</v>
      </c>
      <c r="C149" s="79" t="s">
        <v>65</v>
      </c>
      <c r="D149" s="74">
        <f t="shared" si="13"/>
        <v>0.9375</v>
      </c>
      <c r="E149" s="91">
        <v>0.93269999999999997</v>
      </c>
      <c r="F149" s="92">
        <v>6.5700000000000003E-4</v>
      </c>
      <c r="G149" s="88">
        <f t="shared" ref="G149:G212" si="14">E149+F149</f>
        <v>0.93335699999999999</v>
      </c>
      <c r="H149" s="77">
        <v>23.62</v>
      </c>
      <c r="I149" s="79" t="s">
        <v>12</v>
      </c>
      <c r="J149" s="98">
        <f t="shared" si="11"/>
        <v>23620</v>
      </c>
      <c r="K149" s="77">
        <v>831.06</v>
      </c>
      <c r="L149" s="79" t="s">
        <v>66</v>
      </c>
      <c r="M149" s="74">
        <f t="shared" si="9"/>
        <v>831.06</v>
      </c>
      <c r="N149" s="77">
        <v>612.66</v>
      </c>
      <c r="O149" s="79" t="s">
        <v>66</v>
      </c>
      <c r="P149" s="74">
        <f t="shared" si="10"/>
        <v>612.66</v>
      </c>
    </row>
    <row r="150" spans="2:16">
      <c r="B150" s="89">
        <v>4</v>
      </c>
      <c r="C150" s="79" t="s">
        <v>65</v>
      </c>
      <c r="D150" s="74">
        <f t="shared" si="13"/>
        <v>1</v>
      </c>
      <c r="E150" s="91">
        <v>0.89380000000000004</v>
      </c>
      <c r="F150" s="92">
        <v>6.2109999999999997E-4</v>
      </c>
      <c r="G150" s="88">
        <f t="shared" si="14"/>
        <v>0.89442110000000008</v>
      </c>
      <c r="H150" s="77">
        <v>25.89</v>
      </c>
      <c r="I150" s="79" t="s">
        <v>12</v>
      </c>
      <c r="J150" s="98">
        <f t="shared" si="11"/>
        <v>25890</v>
      </c>
      <c r="K150" s="77">
        <v>896.62</v>
      </c>
      <c r="L150" s="79" t="s">
        <v>66</v>
      </c>
      <c r="M150" s="74">
        <f t="shared" ref="M150" si="15">K150</f>
        <v>896.62</v>
      </c>
      <c r="N150" s="77">
        <v>647.28</v>
      </c>
      <c r="O150" s="79" t="s">
        <v>66</v>
      </c>
      <c r="P150" s="74">
        <f t="shared" si="10"/>
        <v>647.28</v>
      </c>
    </row>
    <row r="151" spans="2:16">
      <c r="B151" s="89">
        <v>4.5</v>
      </c>
      <c r="C151" s="79" t="s">
        <v>65</v>
      </c>
      <c r="D151" s="74">
        <f t="shared" si="13"/>
        <v>1.125</v>
      </c>
      <c r="E151" s="91">
        <v>0.82579999999999998</v>
      </c>
      <c r="F151" s="92">
        <v>5.6030000000000001E-4</v>
      </c>
      <c r="G151" s="88">
        <f t="shared" si="14"/>
        <v>0.82636029999999994</v>
      </c>
      <c r="H151" s="77">
        <v>30.71</v>
      </c>
      <c r="I151" s="79" t="s">
        <v>12</v>
      </c>
      <c r="J151" s="98">
        <f t="shared" si="11"/>
        <v>30710</v>
      </c>
      <c r="K151" s="77">
        <v>1.1399999999999999</v>
      </c>
      <c r="L151" s="78" t="s">
        <v>12</v>
      </c>
      <c r="M151" s="74">
        <f t="shared" ref="M151:M157" si="16">K151*1000</f>
        <v>1140</v>
      </c>
      <c r="N151" s="77">
        <v>721.65</v>
      </c>
      <c r="O151" s="79" t="s">
        <v>66</v>
      </c>
      <c r="P151" s="74">
        <f t="shared" si="10"/>
        <v>721.65</v>
      </c>
    </row>
    <row r="152" spans="2:16">
      <c r="B152" s="89">
        <v>5</v>
      </c>
      <c r="C152" s="79" t="s">
        <v>65</v>
      </c>
      <c r="D152" s="74">
        <f t="shared" si="13"/>
        <v>1.25</v>
      </c>
      <c r="E152" s="91">
        <v>0.76829999999999998</v>
      </c>
      <c r="F152" s="92">
        <v>5.1099999999999995E-4</v>
      </c>
      <c r="G152" s="88">
        <f t="shared" si="14"/>
        <v>0.76881100000000002</v>
      </c>
      <c r="H152" s="77">
        <v>35.92</v>
      </c>
      <c r="I152" s="79" t="s">
        <v>12</v>
      </c>
      <c r="J152" s="98">
        <f t="shared" si="11"/>
        <v>35920</v>
      </c>
      <c r="K152" s="77">
        <v>1.37</v>
      </c>
      <c r="L152" s="79" t="s">
        <v>12</v>
      </c>
      <c r="M152" s="74">
        <f t="shared" si="16"/>
        <v>1370</v>
      </c>
      <c r="N152" s="77">
        <v>802.65</v>
      </c>
      <c r="O152" s="79" t="s">
        <v>66</v>
      </c>
      <c r="P152" s="74">
        <f t="shared" si="10"/>
        <v>802.65</v>
      </c>
    </row>
    <row r="153" spans="2:16">
      <c r="B153" s="89">
        <v>5.5</v>
      </c>
      <c r="C153" s="79" t="s">
        <v>65</v>
      </c>
      <c r="D153" s="74">
        <f t="shared" si="13"/>
        <v>1.375</v>
      </c>
      <c r="E153" s="91">
        <v>0.71889999999999998</v>
      </c>
      <c r="F153" s="92">
        <v>4.6999999999999999E-4</v>
      </c>
      <c r="G153" s="88">
        <f t="shared" si="14"/>
        <v>0.71936999999999995</v>
      </c>
      <c r="H153" s="77">
        <v>41.5</v>
      </c>
      <c r="I153" s="79" t="s">
        <v>12</v>
      </c>
      <c r="J153" s="98">
        <f t="shared" si="11"/>
        <v>41500</v>
      </c>
      <c r="K153" s="77">
        <v>1.59</v>
      </c>
      <c r="L153" s="79" t="s">
        <v>12</v>
      </c>
      <c r="M153" s="74">
        <f t="shared" si="16"/>
        <v>1590</v>
      </c>
      <c r="N153" s="77">
        <v>890.09</v>
      </c>
      <c r="O153" s="79" t="s">
        <v>66</v>
      </c>
      <c r="P153" s="74">
        <f t="shared" si="10"/>
        <v>890.09</v>
      </c>
    </row>
    <row r="154" spans="2:16">
      <c r="B154" s="89">
        <v>6</v>
      </c>
      <c r="C154" s="79" t="s">
        <v>65</v>
      </c>
      <c r="D154" s="74">
        <f t="shared" si="13"/>
        <v>1.5</v>
      </c>
      <c r="E154" s="91">
        <v>0.67579999999999996</v>
      </c>
      <c r="F154" s="92">
        <v>4.3540000000000001E-4</v>
      </c>
      <c r="G154" s="88">
        <f t="shared" si="14"/>
        <v>0.67623539999999993</v>
      </c>
      <c r="H154" s="77">
        <v>47.45</v>
      </c>
      <c r="I154" s="79" t="s">
        <v>12</v>
      </c>
      <c r="J154" s="98">
        <f t="shared" si="11"/>
        <v>47450</v>
      </c>
      <c r="K154" s="77">
        <v>1.81</v>
      </c>
      <c r="L154" s="79" t="s">
        <v>12</v>
      </c>
      <c r="M154" s="74">
        <f t="shared" si="16"/>
        <v>1810</v>
      </c>
      <c r="N154" s="77">
        <v>983.78</v>
      </c>
      <c r="O154" s="79" t="s">
        <v>66</v>
      </c>
      <c r="P154" s="74">
        <f t="shared" si="10"/>
        <v>983.78</v>
      </c>
    </row>
    <row r="155" spans="2:16">
      <c r="B155" s="89">
        <v>6.5</v>
      </c>
      <c r="C155" s="79" t="s">
        <v>65</v>
      </c>
      <c r="D155" s="74">
        <f t="shared" si="13"/>
        <v>1.625</v>
      </c>
      <c r="E155" s="91">
        <v>0.63790000000000002</v>
      </c>
      <c r="F155" s="92">
        <v>4.058E-4</v>
      </c>
      <c r="G155" s="88">
        <f t="shared" si="14"/>
        <v>0.63830580000000003</v>
      </c>
      <c r="H155" s="77">
        <v>53.76</v>
      </c>
      <c r="I155" s="79" t="s">
        <v>12</v>
      </c>
      <c r="J155" s="98">
        <f t="shared" si="11"/>
        <v>53760</v>
      </c>
      <c r="K155" s="77">
        <v>2.0299999999999998</v>
      </c>
      <c r="L155" s="79" t="s">
        <v>12</v>
      </c>
      <c r="M155" s="74">
        <f t="shared" si="16"/>
        <v>2029.9999999999998</v>
      </c>
      <c r="N155" s="77">
        <v>1.08</v>
      </c>
      <c r="O155" s="78" t="s">
        <v>12</v>
      </c>
      <c r="P155" s="74">
        <f t="shared" ref="P155:P165" si="17">N155*1000</f>
        <v>1080</v>
      </c>
    </row>
    <row r="156" spans="2:16">
      <c r="B156" s="89">
        <v>7</v>
      </c>
      <c r="C156" s="79" t="s">
        <v>65</v>
      </c>
      <c r="D156" s="74">
        <f t="shared" si="13"/>
        <v>1.75</v>
      </c>
      <c r="E156" s="91">
        <v>0.60419999999999996</v>
      </c>
      <c r="F156" s="92">
        <v>3.8020000000000003E-4</v>
      </c>
      <c r="G156" s="88">
        <f t="shared" si="14"/>
        <v>0.60458020000000001</v>
      </c>
      <c r="H156" s="77">
        <v>60.44</v>
      </c>
      <c r="I156" s="79" t="s">
        <v>12</v>
      </c>
      <c r="J156" s="98">
        <f t="shared" si="11"/>
        <v>60440</v>
      </c>
      <c r="K156" s="77">
        <v>2.25</v>
      </c>
      <c r="L156" s="79" t="s">
        <v>12</v>
      </c>
      <c r="M156" s="74">
        <f t="shared" si="16"/>
        <v>2250</v>
      </c>
      <c r="N156" s="77">
        <v>1.19</v>
      </c>
      <c r="O156" s="79" t="s">
        <v>12</v>
      </c>
      <c r="P156" s="74">
        <f t="shared" si="17"/>
        <v>1190</v>
      </c>
    </row>
    <row r="157" spans="2:16">
      <c r="B157" s="89">
        <v>8</v>
      </c>
      <c r="C157" s="79" t="s">
        <v>65</v>
      </c>
      <c r="D157" s="74">
        <f t="shared" si="13"/>
        <v>2</v>
      </c>
      <c r="E157" s="91">
        <v>0.54690000000000005</v>
      </c>
      <c r="F157" s="92">
        <v>3.3789999999999997E-4</v>
      </c>
      <c r="G157" s="88">
        <f t="shared" si="14"/>
        <v>0.54723790000000005</v>
      </c>
      <c r="H157" s="77">
        <v>74.87</v>
      </c>
      <c r="I157" s="79" t="s">
        <v>12</v>
      </c>
      <c r="J157" s="98">
        <f t="shared" si="11"/>
        <v>74870</v>
      </c>
      <c r="K157" s="77">
        <v>3.06</v>
      </c>
      <c r="L157" s="79" t="s">
        <v>12</v>
      </c>
      <c r="M157" s="98">
        <f t="shared" si="16"/>
        <v>3060</v>
      </c>
      <c r="N157" s="77">
        <v>1.42</v>
      </c>
      <c r="O157" s="79" t="s">
        <v>12</v>
      </c>
      <c r="P157" s="74">
        <f t="shared" si="17"/>
        <v>1420</v>
      </c>
    </row>
    <row r="158" spans="2:16">
      <c r="B158" s="89">
        <v>9</v>
      </c>
      <c r="C158" s="79" t="s">
        <v>65</v>
      </c>
      <c r="D158" s="74">
        <f t="shared" si="13"/>
        <v>2.25</v>
      </c>
      <c r="E158" s="91">
        <v>0.50529999999999997</v>
      </c>
      <c r="F158" s="92">
        <v>3.0449999999999997E-4</v>
      </c>
      <c r="G158" s="88">
        <f t="shared" si="14"/>
        <v>0.50560450000000001</v>
      </c>
      <c r="H158" s="77">
        <v>90.65</v>
      </c>
      <c r="I158" s="79" t="s">
        <v>12</v>
      </c>
      <c r="J158" s="98">
        <f t="shared" si="11"/>
        <v>90650</v>
      </c>
      <c r="K158" s="77">
        <v>3.81</v>
      </c>
      <c r="L158" s="79" t="s">
        <v>12</v>
      </c>
      <c r="M158" s="98">
        <f t="shared" ref="M158:M159" si="18">K158*1000</f>
        <v>3810</v>
      </c>
      <c r="N158" s="77">
        <v>1.67</v>
      </c>
      <c r="O158" s="79" t="s">
        <v>12</v>
      </c>
      <c r="P158" s="74">
        <f t="shared" si="17"/>
        <v>1670</v>
      </c>
    </row>
    <row r="159" spans="2:16">
      <c r="B159" s="89">
        <v>10</v>
      </c>
      <c r="C159" s="79" t="s">
        <v>65</v>
      </c>
      <c r="D159" s="74">
        <f t="shared" si="13"/>
        <v>2.5</v>
      </c>
      <c r="E159" s="91">
        <v>0.46629999999999999</v>
      </c>
      <c r="F159" s="92">
        <v>2.7740000000000002E-4</v>
      </c>
      <c r="G159" s="88">
        <f t="shared" si="14"/>
        <v>0.46657739999999998</v>
      </c>
      <c r="H159" s="77">
        <v>107.73</v>
      </c>
      <c r="I159" s="79" t="s">
        <v>12</v>
      </c>
      <c r="J159" s="98">
        <f t="shared" si="11"/>
        <v>107730</v>
      </c>
      <c r="K159" s="77">
        <v>4.54</v>
      </c>
      <c r="L159" s="79" t="s">
        <v>12</v>
      </c>
      <c r="M159" s="98">
        <f t="shared" si="18"/>
        <v>4540</v>
      </c>
      <c r="N159" s="77">
        <v>1.94</v>
      </c>
      <c r="O159" s="79" t="s">
        <v>12</v>
      </c>
      <c r="P159" s="74">
        <f t="shared" si="17"/>
        <v>1940</v>
      </c>
    </row>
    <row r="160" spans="2:16">
      <c r="B160" s="89">
        <v>11</v>
      </c>
      <c r="C160" s="79" t="s">
        <v>65</v>
      </c>
      <c r="D160" s="74">
        <f t="shared" si="13"/>
        <v>2.75</v>
      </c>
      <c r="E160" s="91">
        <v>0.43480000000000002</v>
      </c>
      <c r="F160" s="92">
        <v>2.5490000000000002E-4</v>
      </c>
      <c r="G160" s="88">
        <f t="shared" si="14"/>
        <v>0.43505490000000002</v>
      </c>
      <c r="H160" s="77">
        <v>126.15</v>
      </c>
      <c r="I160" s="79" t="s">
        <v>12</v>
      </c>
      <c r="J160" s="98">
        <f t="shared" si="11"/>
        <v>126150</v>
      </c>
      <c r="K160" s="77">
        <v>5.26</v>
      </c>
      <c r="L160" s="79" t="s">
        <v>12</v>
      </c>
      <c r="M160" s="98">
        <f>K160*1000</f>
        <v>5260</v>
      </c>
      <c r="N160" s="77">
        <v>2.23</v>
      </c>
      <c r="O160" s="79" t="s">
        <v>12</v>
      </c>
      <c r="P160" s="74">
        <f t="shared" si="17"/>
        <v>2230</v>
      </c>
    </row>
    <row r="161" spans="2:16">
      <c r="B161" s="89">
        <v>12</v>
      </c>
      <c r="C161" s="79" t="s">
        <v>65</v>
      </c>
      <c r="D161" s="74">
        <f t="shared" si="13"/>
        <v>3</v>
      </c>
      <c r="E161" s="91">
        <v>0.40760000000000002</v>
      </c>
      <c r="F161" s="92">
        <v>2.3589999999999999E-4</v>
      </c>
      <c r="G161" s="88">
        <f t="shared" si="14"/>
        <v>0.40783590000000003</v>
      </c>
      <c r="H161" s="77">
        <v>145.86000000000001</v>
      </c>
      <c r="I161" s="79" t="s">
        <v>12</v>
      </c>
      <c r="J161" s="98">
        <f t="shared" si="11"/>
        <v>145860</v>
      </c>
      <c r="K161" s="77">
        <v>5.98</v>
      </c>
      <c r="L161" s="79" t="s">
        <v>12</v>
      </c>
      <c r="M161" s="98">
        <f t="shared" ref="M161:M194" si="19">K161*1000</f>
        <v>5980</v>
      </c>
      <c r="N161" s="77">
        <v>2.54</v>
      </c>
      <c r="O161" s="79" t="s">
        <v>12</v>
      </c>
      <c r="P161" s="74">
        <f t="shared" si="17"/>
        <v>2540</v>
      </c>
    </row>
    <row r="162" spans="2:16">
      <c r="B162" s="89">
        <v>13</v>
      </c>
      <c r="C162" s="79" t="s">
        <v>65</v>
      </c>
      <c r="D162" s="74">
        <f t="shared" si="13"/>
        <v>3.25</v>
      </c>
      <c r="E162" s="91">
        <v>0.38400000000000001</v>
      </c>
      <c r="F162" s="92">
        <v>2.197E-4</v>
      </c>
      <c r="G162" s="88">
        <f t="shared" si="14"/>
        <v>0.3842197</v>
      </c>
      <c r="H162" s="77">
        <v>166.82</v>
      </c>
      <c r="I162" s="79" t="s">
        <v>12</v>
      </c>
      <c r="J162" s="98">
        <f t="shared" si="11"/>
        <v>166820</v>
      </c>
      <c r="K162" s="77">
        <v>6.7</v>
      </c>
      <c r="L162" s="79" t="s">
        <v>12</v>
      </c>
      <c r="M162" s="98">
        <f t="shared" si="19"/>
        <v>6700</v>
      </c>
      <c r="N162" s="77">
        <v>2.87</v>
      </c>
      <c r="O162" s="79" t="s">
        <v>12</v>
      </c>
      <c r="P162" s="74">
        <f t="shared" si="17"/>
        <v>2870</v>
      </c>
    </row>
    <row r="163" spans="2:16">
      <c r="B163" s="89">
        <v>14</v>
      </c>
      <c r="C163" s="79" t="s">
        <v>65</v>
      </c>
      <c r="D163" s="74">
        <f t="shared" si="13"/>
        <v>3.5</v>
      </c>
      <c r="E163" s="91">
        <v>0.36320000000000002</v>
      </c>
      <c r="F163" s="92">
        <v>2.0570000000000001E-4</v>
      </c>
      <c r="G163" s="88">
        <f t="shared" si="14"/>
        <v>0.3634057</v>
      </c>
      <c r="H163" s="77">
        <v>189.03</v>
      </c>
      <c r="I163" s="79" t="s">
        <v>12</v>
      </c>
      <c r="J163" s="98">
        <f t="shared" si="11"/>
        <v>189030</v>
      </c>
      <c r="K163" s="77">
        <v>7.43</v>
      </c>
      <c r="L163" s="79" t="s">
        <v>12</v>
      </c>
      <c r="M163" s="98">
        <f t="shared" si="19"/>
        <v>7430</v>
      </c>
      <c r="N163" s="77">
        <v>3.22</v>
      </c>
      <c r="O163" s="79" t="s">
        <v>12</v>
      </c>
      <c r="P163" s="74">
        <f t="shared" si="17"/>
        <v>3220</v>
      </c>
    </row>
    <row r="164" spans="2:16">
      <c r="B164" s="89">
        <v>15</v>
      </c>
      <c r="C164" s="79" t="s">
        <v>65</v>
      </c>
      <c r="D164" s="74">
        <f t="shared" si="13"/>
        <v>3.75</v>
      </c>
      <c r="E164" s="91">
        <v>0.34470000000000001</v>
      </c>
      <c r="F164" s="92">
        <v>1.9340000000000001E-4</v>
      </c>
      <c r="G164" s="88">
        <f t="shared" si="14"/>
        <v>0.34489340000000002</v>
      </c>
      <c r="H164" s="77">
        <v>212.47</v>
      </c>
      <c r="I164" s="79" t="s">
        <v>12</v>
      </c>
      <c r="J164" s="98">
        <f t="shared" si="11"/>
        <v>212470</v>
      </c>
      <c r="K164" s="77">
        <v>8.17</v>
      </c>
      <c r="L164" s="79" t="s">
        <v>12</v>
      </c>
      <c r="M164" s="98">
        <f t="shared" si="19"/>
        <v>8170</v>
      </c>
      <c r="N164" s="77">
        <v>3.58</v>
      </c>
      <c r="O164" s="79" t="s">
        <v>12</v>
      </c>
      <c r="P164" s="74">
        <f t="shared" si="17"/>
        <v>3580</v>
      </c>
    </row>
    <row r="165" spans="2:16">
      <c r="B165" s="89">
        <v>16</v>
      </c>
      <c r="C165" s="79" t="s">
        <v>65</v>
      </c>
      <c r="D165" s="74">
        <f t="shared" si="13"/>
        <v>4</v>
      </c>
      <c r="E165" s="91">
        <v>0.32819999999999999</v>
      </c>
      <c r="F165" s="92">
        <v>1.8259999999999999E-4</v>
      </c>
      <c r="G165" s="88">
        <f t="shared" si="14"/>
        <v>0.32838259999999997</v>
      </c>
      <c r="H165" s="77">
        <v>237.13</v>
      </c>
      <c r="I165" s="79" t="s">
        <v>12</v>
      </c>
      <c r="J165" s="98">
        <f t="shared" si="11"/>
        <v>237130</v>
      </c>
      <c r="K165" s="77">
        <v>8.92</v>
      </c>
      <c r="L165" s="79" t="s">
        <v>12</v>
      </c>
      <c r="M165" s="98">
        <f t="shared" si="19"/>
        <v>8920</v>
      </c>
      <c r="N165" s="77">
        <v>3.96</v>
      </c>
      <c r="O165" s="79" t="s">
        <v>12</v>
      </c>
      <c r="P165" s="74">
        <f t="shared" si="17"/>
        <v>3960</v>
      </c>
    </row>
    <row r="166" spans="2:16">
      <c r="B166" s="89">
        <v>17</v>
      </c>
      <c r="C166" s="79" t="s">
        <v>65</v>
      </c>
      <c r="D166" s="74">
        <f t="shared" si="13"/>
        <v>4.25</v>
      </c>
      <c r="E166" s="91">
        <v>0.31340000000000001</v>
      </c>
      <c r="F166" s="92">
        <v>1.73E-4</v>
      </c>
      <c r="G166" s="88">
        <f t="shared" si="14"/>
        <v>0.31357299999999999</v>
      </c>
      <c r="H166" s="77">
        <v>262.99</v>
      </c>
      <c r="I166" s="79" t="s">
        <v>12</v>
      </c>
      <c r="J166" s="98">
        <f t="shared" si="11"/>
        <v>262990</v>
      </c>
      <c r="K166" s="77">
        <v>9.68</v>
      </c>
      <c r="L166" s="79" t="s">
        <v>12</v>
      </c>
      <c r="M166" s="98">
        <f t="shared" si="19"/>
        <v>9680</v>
      </c>
      <c r="N166" s="77">
        <v>4.3600000000000003</v>
      </c>
      <c r="O166" s="79" t="s">
        <v>12</v>
      </c>
      <c r="P166" s="74">
        <f t="shared" ref="P166:P168" si="20">N166*1000</f>
        <v>4360</v>
      </c>
    </row>
    <row r="167" spans="2:16">
      <c r="B167" s="89">
        <v>18</v>
      </c>
      <c r="C167" s="79" t="s">
        <v>65</v>
      </c>
      <c r="D167" s="74">
        <f t="shared" si="13"/>
        <v>4.5</v>
      </c>
      <c r="E167" s="91">
        <v>0.2999</v>
      </c>
      <c r="F167" s="92">
        <v>1.6440000000000001E-4</v>
      </c>
      <c r="G167" s="88">
        <f t="shared" si="14"/>
        <v>0.30006440000000001</v>
      </c>
      <c r="H167" s="77">
        <v>290.04000000000002</v>
      </c>
      <c r="I167" s="79" t="s">
        <v>12</v>
      </c>
      <c r="J167" s="98">
        <f t="shared" si="11"/>
        <v>290040</v>
      </c>
      <c r="K167" s="77">
        <v>10.45</v>
      </c>
      <c r="L167" s="79" t="s">
        <v>12</v>
      </c>
      <c r="M167" s="98">
        <f t="shared" si="19"/>
        <v>10450</v>
      </c>
      <c r="N167" s="77">
        <v>4.78</v>
      </c>
      <c r="O167" s="79" t="s">
        <v>12</v>
      </c>
      <c r="P167" s="74">
        <f t="shared" si="20"/>
        <v>4780</v>
      </c>
    </row>
    <row r="168" spans="2:16">
      <c r="B168" s="89">
        <v>20</v>
      </c>
      <c r="C168" s="79" t="s">
        <v>65</v>
      </c>
      <c r="D168" s="74">
        <f t="shared" si="13"/>
        <v>5</v>
      </c>
      <c r="E168" s="91">
        <v>0.27650000000000002</v>
      </c>
      <c r="F168" s="92">
        <v>1.496E-4</v>
      </c>
      <c r="G168" s="88">
        <f t="shared" si="14"/>
        <v>0.27664960000000005</v>
      </c>
      <c r="H168" s="77">
        <v>347.64</v>
      </c>
      <c r="I168" s="79" t="s">
        <v>12</v>
      </c>
      <c r="J168" s="98">
        <f t="shared" si="11"/>
        <v>347640</v>
      </c>
      <c r="K168" s="77">
        <v>13.32</v>
      </c>
      <c r="L168" s="79" t="s">
        <v>12</v>
      </c>
      <c r="M168" s="98">
        <f t="shared" si="19"/>
        <v>13320</v>
      </c>
      <c r="N168" s="77">
        <v>5.66</v>
      </c>
      <c r="O168" s="79" t="s">
        <v>12</v>
      </c>
      <c r="P168" s="74">
        <f t="shared" si="20"/>
        <v>5660</v>
      </c>
    </row>
    <row r="169" spans="2:16">
      <c r="B169" s="89">
        <v>22.5</v>
      </c>
      <c r="C169" s="79" t="s">
        <v>65</v>
      </c>
      <c r="D169" s="74">
        <f t="shared" si="13"/>
        <v>5.625</v>
      </c>
      <c r="E169" s="91">
        <v>0.25240000000000001</v>
      </c>
      <c r="F169" s="92">
        <v>1.3459999999999999E-4</v>
      </c>
      <c r="G169" s="88">
        <f t="shared" si="14"/>
        <v>0.2525346</v>
      </c>
      <c r="H169" s="77">
        <v>426.15</v>
      </c>
      <c r="I169" s="79" t="s">
        <v>12</v>
      </c>
      <c r="J169" s="98">
        <f t="shared" si="11"/>
        <v>426150</v>
      </c>
      <c r="K169" s="77">
        <v>17.43</v>
      </c>
      <c r="L169" s="79" t="s">
        <v>12</v>
      </c>
      <c r="M169" s="98">
        <f t="shared" si="19"/>
        <v>17430</v>
      </c>
      <c r="N169" s="77">
        <v>6.86</v>
      </c>
      <c r="O169" s="79" t="s">
        <v>12</v>
      </c>
      <c r="P169" s="98">
        <f t="shared" ref="P169:P174" si="21">N169*1000</f>
        <v>6860</v>
      </c>
    </row>
    <row r="170" spans="2:16">
      <c r="B170" s="89">
        <v>25</v>
      </c>
      <c r="C170" s="79" t="s">
        <v>65</v>
      </c>
      <c r="D170" s="74">
        <f t="shared" si="13"/>
        <v>6.25</v>
      </c>
      <c r="E170" s="91">
        <v>0.2324</v>
      </c>
      <c r="F170" s="92">
        <v>1.225E-4</v>
      </c>
      <c r="G170" s="88">
        <f t="shared" si="14"/>
        <v>0.23252249999999999</v>
      </c>
      <c r="H170" s="77">
        <v>511.78</v>
      </c>
      <c r="I170" s="79" t="s">
        <v>12</v>
      </c>
      <c r="J170" s="98">
        <f t="shared" ref="J170:J174" si="22">H170*1000</f>
        <v>511780</v>
      </c>
      <c r="K170" s="77">
        <v>21.32</v>
      </c>
      <c r="L170" s="79" t="s">
        <v>12</v>
      </c>
      <c r="M170" s="98">
        <f t="shared" si="19"/>
        <v>21320</v>
      </c>
      <c r="N170" s="77">
        <v>8.16</v>
      </c>
      <c r="O170" s="79" t="s">
        <v>12</v>
      </c>
      <c r="P170" s="98">
        <f t="shared" si="21"/>
        <v>8160</v>
      </c>
    </row>
    <row r="171" spans="2:16">
      <c r="B171" s="89">
        <v>27.5</v>
      </c>
      <c r="C171" s="79" t="s">
        <v>65</v>
      </c>
      <c r="D171" s="74">
        <f t="shared" si="13"/>
        <v>6.875</v>
      </c>
      <c r="E171" s="91">
        <v>0.21560000000000001</v>
      </c>
      <c r="F171" s="92">
        <v>1.125E-4</v>
      </c>
      <c r="G171" s="88">
        <f t="shared" si="14"/>
        <v>0.2157125</v>
      </c>
      <c r="H171" s="77">
        <v>604.41999999999996</v>
      </c>
      <c r="I171" s="79" t="s">
        <v>12</v>
      </c>
      <c r="J171" s="98">
        <f t="shared" si="22"/>
        <v>604420</v>
      </c>
      <c r="K171" s="77">
        <v>25.13</v>
      </c>
      <c r="L171" s="79" t="s">
        <v>12</v>
      </c>
      <c r="M171" s="98">
        <f t="shared" si="19"/>
        <v>25130</v>
      </c>
      <c r="N171" s="77">
        <v>9.5500000000000007</v>
      </c>
      <c r="O171" s="79" t="s">
        <v>12</v>
      </c>
      <c r="P171" s="98">
        <f t="shared" si="21"/>
        <v>9550</v>
      </c>
    </row>
    <row r="172" spans="2:16">
      <c r="B172" s="89">
        <v>30</v>
      </c>
      <c r="C172" s="79" t="s">
        <v>65</v>
      </c>
      <c r="D172" s="74">
        <f t="shared" si="13"/>
        <v>7.5</v>
      </c>
      <c r="E172" s="91">
        <v>0.20130000000000001</v>
      </c>
      <c r="F172" s="92">
        <v>1.0399999999999999E-4</v>
      </c>
      <c r="G172" s="88">
        <f t="shared" si="14"/>
        <v>0.201404</v>
      </c>
      <c r="H172" s="77">
        <v>703.96</v>
      </c>
      <c r="I172" s="79" t="s">
        <v>12</v>
      </c>
      <c r="J172" s="98">
        <f t="shared" si="22"/>
        <v>703960</v>
      </c>
      <c r="K172" s="77">
        <v>28.91</v>
      </c>
      <c r="L172" s="79" t="s">
        <v>12</v>
      </c>
      <c r="M172" s="98">
        <f t="shared" si="19"/>
        <v>28910</v>
      </c>
      <c r="N172" s="77">
        <v>11.05</v>
      </c>
      <c r="O172" s="79" t="s">
        <v>12</v>
      </c>
      <c r="P172" s="98">
        <f t="shared" si="21"/>
        <v>11050</v>
      </c>
    </row>
    <row r="173" spans="2:16">
      <c r="B173" s="89">
        <v>32.5</v>
      </c>
      <c r="C173" s="79" t="s">
        <v>65</v>
      </c>
      <c r="D173" s="74">
        <f t="shared" si="13"/>
        <v>8.125</v>
      </c>
      <c r="E173" s="91">
        <v>0.18890000000000001</v>
      </c>
      <c r="F173" s="92">
        <v>9.6769999999999997E-5</v>
      </c>
      <c r="G173" s="88">
        <f t="shared" si="14"/>
        <v>0.18899677000000001</v>
      </c>
      <c r="H173" s="77">
        <v>810.29</v>
      </c>
      <c r="I173" s="79" t="s">
        <v>12</v>
      </c>
      <c r="J173" s="98">
        <f t="shared" si="22"/>
        <v>810290</v>
      </c>
      <c r="K173" s="77">
        <v>32.71</v>
      </c>
      <c r="L173" s="79" t="s">
        <v>12</v>
      </c>
      <c r="M173" s="98">
        <f t="shared" si="19"/>
        <v>32710</v>
      </c>
      <c r="N173" s="77">
        <v>12.63</v>
      </c>
      <c r="O173" s="79" t="s">
        <v>12</v>
      </c>
      <c r="P173" s="98">
        <f t="shared" si="21"/>
        <v>12630</v>
      </c>
    </row>
    <row r="174" spans="2:16">
      <c r="B174" s="89">
        <v>35</v>
      </c>
      <c r="C174" s="79" t="s">
        <v>65</v>
      </c>
      <c r="D174" s="74">
        <f t="shared" si="13"/>
        <v>8.75</v>
      </c>
      <c r="E174" s="91">
        <v>0.17810000000000001</v>
      </c>
      <c r="F174" s="92">
        <v>9.0530000000000002E-5</v>
      </c>
      <c r="G174" s="88">
        <f t="shared" si="14"/>
        <v>0.17819053000000001</v>
      </c>
      <c r="H174" s="77">
        <v>923.34</v>
      </c>
      <c r="I174" s="79" t="s">
        <v>12</v>
      </c>
      <c r="J174" s="98">
        <f t="shared" si="22"/>
        <v>923340</v>
      </c>
      <c r="K174" s="77">
        <v>36.53</v>
      </c>
      <c r="L174" s="79" t="s">
        <v>12</v>
      </c>
      <c r="M174" s="98">
        <f t="shared" si="19"/>
        <v>36530</v>
      </c>
      <c r="N174" s="77">
        <v>14.32</v>
      </c>
      <c r="O174" s="79" t="s">
        <v>12</v>
      </c>
      <c r="P174" s="98">
        <f t="shared" si="21"/>
        <v>14320</v>
      </c>
    </row>
    <row r="175" spans="2:16">
      <c r="B175" s="89">
        <v>37.5</v>
      </c>
      <c r="C175" s="79" t="s">
        <v>65</v>
      </c>
      <c r="D175" s="74">
        <f t="shared" si="13"/>
        <v>9.375</v>
      </c>
      <c r="E175" s="91">
        <v>0.1686</v>
      </c>
      <c r="F175" s="92">
        <v>8.5069999999999997E-5</v>
      </c>
      <c r="G175" s="88">
        <f t="shared" si="14"/>
        <v>0.16868506999999999</v>
      </c>
      <c r="H175" s="77">
        <v>1.04</v>
      </c>
      <c r="I175" s="78" t="s">
        <v>90</v>
      </c>
      <c r="J175" s="98">
        <f t="shared" ref="J175:J183" si="23">H175*1000000</f>
        <v>1040000</v>
      </c>
      <c r="K175" s="77">
        <v>40.4</v>
      </c>
      <c r="L175" s="79" t="s">
        <v>12</v>
      </c>
      <c r="M175" s="98">
        <f t="shared" si="19"/>
        <v>40400</v>
      </c>
      <c r="N175" s="77">
        <v>16.09</v>
      </c>
      <c r="O175" s="79" t="s">
        <v>12</v>
      </c>
      <c r="P175" s="98">
        <f>N175*1000</f>
        <v>16090</v>
      </c>
    </row>
    <row r="176" spans="2:16">
      <c r="B176" s="89">
        <v>40</v>
      </c>
      <c r="C176" s="79" t="s">
        <v>65</v>
      </c>
      <c r="D176" s="74">
        <f t="shared" si="13"/>
        <v>10</v>
      </c>
      <c r="E176" s="91">
        <v>0.16009999999999999</v>
      </c>
      <c r="F176" s="92">
        <v>8.0259999999999994E-5</v>
      </c>
      <c r="G176" s="88">
        <f t="shared" si="14"/>
        <v>0.16018025999999999</v>
      </c>
      <c r="H176" s="77">
        <v>1.17</v>
      </c>
      <c r="I176" s="79" t="s">
        <v>90</v>
      </c>
      <c r="J176" s="98">
        <f t="shared" si="23"/>
        <v>1170000</v>
      </c>
      <c r="K176" s="77">
        <v>44.31</v>
      </c>
      <c r="L176" s="79" t="s">
        <v>12</v>
      </c>
      <c r="M176" s="98">
        <f t="shared" si="19"/>
        <v>44310</v>
      </c>
      <c r="N176" s="77">
        <v>17.95</v>
      </c>
      <c r="O176" s="79" t="s">
        <v>12</v>
      </c>
      <c r="P176" s="98">
        <f t="shared" ref="P176:P202" si="24">N176*1000</f>
        <v>17950</v>
      </c>
    </row>
    <row r="177" spans="1:16">
      <c r="A177" s="4"/>
      <c r="B177" s="89">
        <v>45</v>
      </c>
      <c r="C177" s="79" t="s">
        <v>65</v>
      </c>
      <c r="D177" s="74">
        <f t="shared" si="13"/>
        <v>11.25</v>
      </c>
      <c r="E177" s="91">
        <v>0.1457</v>
      </c>
      <c r="F177" s="92">
        <v>7.2169999999999995E-5</v>
      </c>
      <c r="G177" s="88">
        <f t="shared" si="14"/>
        <v>0.14577217000000001</v>
      </c>
      <c r="H177" s="77">
        <v>1.44</v>
      </c>
      <c r="I177" s="79" t="s">
        <v>90</v>
      </c>
      <c r="J177" s="98">
        <f t="shared" si="23"/>
        <v>1440000</v>
      </c>
      <c r="K177" s="77">
        <v>58.92</v>
      </c>
      <c r="L177" s="79" t="s">
        <v>12</v>
      </c>
      <c r="M177" s="98">
        <f t="shared" si="19"/>
        <v>58920</v>
      </c>
      <c r="N177" s="77">
        <v>21.95</v>
      </c>
      <c r="O177" s="79" t="s">
        <v>12</v>
      </c>
      <c r="P177" s="98">
        <f t="shared" si="24"/>
        <v>21950</v>
      </c>
    </row>
    <row r="178" spans="1:16">
      <c r="B178" s="77">
        <v>50</v>
      </c>
      <c r="C178" s="79" t="s">
        <v>65</v>
      </c>
      <c r="D178" s="74">
        <f t="shared" si="13"/>
        <v>12.5</v>
      </c>
      <c r="E178" s="91">
        <v>0.1338</v>
      </c>
      <c r="F178" s="92">
        <v>6.5610000000000004E-5</v>
      </c>
      <c r="G178" s="88">
        <f t="shared" si="14"/>
        <v>0.13386561</v>
      </c>
      <c r="H178" s="77">
        <v>1.74</v>
      </c>
      <c r="I178" s="79" t="s">
        <v>90</v>
      </c>
      <c r="J178" s="98">
        <f t="shared" si="23"/>
        <v>1740000</v>
      </c>
      <c r="K178" s="77">
        <v>72.650000000000006</v>
      </c>
      <c r="L178" s="79" t="s">
        <v>12</v>
      </c>
      <c r="M178" s="98">
        <f t="shared" si="19"/>
        <v>72650</v>
      </c>
      <c r="N178" s="77">
        <v>26.3</v>
      </c>
      <c r="O178" s="79" t="s">
        <v>12</v>
      </c>
      <c r="P178" s="98">
        <f t="shared" si="24"/>
        <v>26300</v>
      </c>
    </row>
    <row r="179" spans="1:16">
      <c r="B179" s="89">
        <v>55</v>
      </c>
      <c r="C179" s="90" t="s">
        <v>65</v>
      </c>
      <c r="D179" s="74">
        <f t="shared" si="13"/>
        <v>13.75</v>
      </c>
      <c r="E179" s="91">
        <v>0.1239</v>
      </c>
      <c r="F179" s="92">
        <v>6.0189999999999998E-5</v>
      </c>
      <c r="G179" s="88">
        <f t="shared" si="14"/>
        <v>0.12396019</v>
      </c>
      <c r="H179" s="77">
        <v>2.06</v>
      </c>
      <c r="I179" s="79" t="s">
        <v>90</v>
      </c>
      <c r="J179" s="98">
        <f t="shared" si="23"/>
        <v>2060000</v>
      </c>
      <c r="K179" s="77">
        <v>86.06</v>
      </c>
      <c r="L179" s="79" t="s">
        <v>12</v>
      </c>
      <c r="M179" s="98">
        <f t="shared" si="19"/>
        <v>86060</v>
      </c>
      <c r="N179" s="77">
        <v>30.99</v>
      </c>
      <c r="O179" s="79" t="s">
        <v>12</v>
      </c>
      <c r="P179" s="98">
        <f t="shared" si="24"/>
        <v>30990</v>
      </c>
    </row>
    <row r="180" spans="1:16">
      <c r="B180" s="89">
        <v>60</v>
      </c>
      <c r="C180" s="90" t="s">
        <v>65</v>
      </c>
      <c r="D180" s="74">
        <f t="shared" si="13"/>
        <v>15</v>
      </c>
      <c r="E180" s="91">
        <v>0.11550000000000001</v>
      </c>
      <c r="F180" s="92">
        <v>5.5630000000000001E-5</v>
      </c>
      <c r="G180" s="88">
        <f t="shared" si="14"/>
        <v>0.11555563000000001</v>
      </c>
      <c r="H180" s="77">
        <v>2.41</v>
      </c>
      <c r="I180" s="79" t="s">
        <v>90</v>
      </c>
      <c r="J180" s="98">
        <f t="shared" si="23"/>
        <v>2410000</v>
      </c>
      <c r="K180" s="77">
        <v>99.37</v>
      </c>
      <c r="L180" s="79" t="s">
        <v>12</v>
      </c>
      <c r="M180" s="98">
        <f t="shared" si="19"/>
        <v>99370</v>
      </c>
      <c r="N180" s="77">
        <v>36.01</v>
      </c>
      <c r="O180" s="79" t="s">
        <v>12</v>
      </c>
      <c r="P180" s="98">
        <f t="shared" si="24"/>
        <v>36010</v>
      </c>
    </row>
    <row r="181" spans="1:16">
      <c r="B181" s="89">
        <v>65</v>
      </c>
      <c r="C181" s="90" t="s">
        <v>65</v>
      </c>
      <c r="D181" s="74">
        <f t="shared" si="13"/>
        <v>16.25</v>
      </c>
      <c r="E181" s="91">
        <v>0.10829999999999999</v>
      </c>
      <c r="F181" s="92">
        <v>5.1740000000000003E-5</v>
      </c>
      <c r="G181" s="88">
        <f t="shared" si="14"/>
        <v>0.10835173999999999</v>
      </c>
      <c r="H181" s="77">
        <v>2.78</v>
      </c>
      <c r="I181" s="79" t="s">
        <v>90</v>
      </c>
      <c r="J181" s="98">
        <f t="shared" si="23"/>
        <v>2780000</v>
      </c>
      <c r="K181" s="77">
        <v>112.72</v>
      </c>
      <c r="L181" s="79" t="s">
        <v>12</v>
      </c>
      <c r="M181" s="98">
        <f t="shared" si="19"/>
        <v>112720</v>
      </c>
      <c r="N181" s="77">
        <v>41.37</v>
      </c>
      <c r="O181" s="79" t="s">
        <v>12</v>
      </c>
      <c r="P181" s="98">
        <f t="shared" si="24"/>
        <v>41370</v>
      </c>
    </row>
    <row r="182" spans="1:16">
      <c r="B182" s="89">
        <v>70</v>
      </c>
      <c r="C182" s="90" t="s">
        <v>65</v>
      </c>
      <c r="D182" s="74">
        <f t="shared" si="13"/>
        <v>17.5</v>
      </c>
      <c r="E182" s="91">
        <v>0.10199999999999999</v>
      </c>
      <c r="F182" s="92">
        <v>4.8380000000000001E-5</v>
      </c>
      <c r="G182" s="88">
        <f t="shared" si="14"/>
        <v>0.10204837999999999</v>
      </c>
      <c r="H182" s="77">
        <v>3.17</v>
      </c>
      <c r="I182" s="79" t="s">
        <v>90</v>
      </c>
      <c r="J182" s="98">
        <f t="shared" si="23"/>
        <v>3170000</v>
      </c>
      <c r="K182" s="77">
        <v>126.17</v>
      </c>
      <c r="L182" s="79" t="s">
        <v>12</v>
      </c>
      <c r="M182" s="98">
        <f t="shared" si="19"/>
        <v>126170</v>
      </c>
      <c r="N182" s="77">
        <v>47.05</v>
      </c>
      <c r="O182" s="79" t="s">
        <v>12</v>
      </c>
      <c r="P182" s="98">
        <f t="shared" si="24"/>
        <v>47050</v>
      </c>
    </row>
    <row r="183" spans="1:16">
      <c r="B183" s="89">
        <v>80</v>
      </c>
      <c r="C183" s="90" t="s">
        <v>65</v>
      </c>
      <c r="D183" s="74">
        <f t="shared" si="13"/>
        <v>20</v>
      </c>
      <c r="E183" s="91">
        <v>9.1490000000000002E-2</v>
      </c>
      <c r="F183" s="92">
        <v>4.2849999999999998E-5</v>
      </c>
      <c r="G183" s="88">
        <f t="shared" si="14"/>
        <v>9.1532849999999999E-2</v>
      </c>
      <c r="H183" s="77">
        <v>4.03</v>
      </c>
      <c r="I183" s="79" t="s">
        <v>90</v>
      </c>
      <c r="J183" s="98">
        <f t="shared" si="23"/>
        <v>4030000.0000000005</v>
      </c>
      <c r="K183" s="77">
        <v>175.88</v>
      </c>
      <c r="L183" s="79" t="s">
        <v>12</v>
      </c>
      <c r="M183" s="98">
        <f t="shared" si="19"/>
        <v>175880</v>
      </c>
      <c r="N183" s="77">
        <v>59.36</v>
      </c>
      <c r="O183" s="79" t="s">
        <v>12</v>
      </c>
      <c r="P183" s="98">
        <f t="shared" si="24"/>
        <v>59360</v>
      </c>
    </row>
    <row r="184" spans="1:16">
      <c r="B184" s="89">
        <v>90</v>
      </c>
      <c r="C184" s="90" t="s">
        <v>65</v>
      </c>
      <c r="D184" s="74">
        <f t="shared" si="13"/>
        <v>22.5</v>
      </c>
      <c r="E184" s="91">
        <v>8.3159999999999998E-2</v>
      </c>
      <c r="F184" s="92">
        <v>3.8500000000000001E-5</v>
      </c>
      <c r="G184" s="88">
        <f t="shared" si="14"/>
        <v>8.3198499999999995E-2</v>
      </c>
      <c r="H184" s="77">
        <v>4.9800000000000004</v>
      </c>
      <c r="I184" s="79" t="s">
        <v>90</v>
      </c>
      <c r="J184" s="98">
        <f t="shared" ref="J184:J188" si="25">H184*1000000</f>
        <v>4980000</v>
      </c>
      <c r="K184" s="77">
        <v>222.18</v>
      </c>
      <c r="L184" s="79" t="s">
        <v>12</v>
      </c>
      <c r="M184" s="98">
        <f t="shared" si="19"/>
        <v>222180</v>
      </c>
      <c r="N184" s="77">
        <v>72.91</v>
      </c>
      <c r="O184" s="79" t="s">
        <v>12</v>
      </c>
      <c r="P184" s="98">
        <f t="shared" si="24"/>
        <v>72910</v>
      </c>
    </row>
    <row r="185" spans="1:16">
      <c r="B185" s="89">
        <v>100</v>
      </c>
      <c r="C185" s="90" t="s">
        <v>65</v>
      </c>
      <c r="D185" s="74">
        <f t="shared" si="13"/>
        <v>25</v>
      </c>
      <c r="E185" s="91">
        <v>7.6350000000000001E-2</v>
      </c>
      <c r="F185" s="92">
        <v>3.4980000000000001E-5</v>
      </c>
      <c r="G185" s="88">
        <f t="shared" si="14"/>
        <v>7.6384980000000005E-2</v>
      </c>
      <c r="H185" s="77">
        <v>6.02</v>
      </c>
      <c r="I185" s="79" t="s">
        <v>90</v>
      </c>
      <c r="J185" s="98">
        <f t="shared" si="25"/>
        <v>6020000</v>
      </c>
      <c r="K185" s="77">
        <v>267.37</v>
      </c>
      <c r="L185" s="79" t="s">
        <v>12</v>
      </c>
      <c r="M185" s="98">
        <f t="shared" si="19"/>
        <v>267370</v>
      </c>
      <c r="N185" s="77">
        <v>87.67</v>
      </c>
      <c r="O185" s="79" t="s">
        <v>12</v>
      </c>
      <c r="P185" s="98">
        <f t="shared" si="24"/>
        <v>87670</v>
      </c>
    </row>
    <row r="186" spans="1:16">
      <c r="B186" s="89">
        <v>110</v>
      </c>
      <c r="C186" s="90" t="s">
        <v>65</v>
      </c>
      <c r="D186" s="74">
        <f t="shared" si="13"/>
        <v>27.5</v>
      </c>
      <c r="E186" s="91">
        <v>7.0680000000000007E-2</v>
      </c>
      <c r="F186" s="92">
        <v>3.2079999999999998E-5</v>
      </c>
      <c r="G186" s="88">
        <f t="shared" si="14"/>
        <v>7.071208000000001E-2</v>
      </c>
      <c r="H186" s="77">
        <v>7.15</v>
      </c>
      <c r="I186" s="79" t="s">
        <v>90</v>
      </c>
      <c r="J186" s="98">
        <f t="shared" si="25"/>
        <v>7150000</v>
      </c>
      <c r="K186" s="77">
        <v>312.33999999999997</v>
      </c>
      <c r="L186" s="79" t="s">
        <v>12</v>
      </c>
      <c r="M186" s="98">
        <f t="shared" si="19"/>
        <v>312340</v>
      </c>
      <c r="N186" s="77">
        <v>103.6</v>
      </c>
      <c r="O186" s="79" t="s">
        <v>12</v>
      </c>
      <c r="P186" s="98">
        <f t="shared" si="24"/>
        <v>103600</v>
      </c>
    </row>
    <row r="187" spans="1:16">
      <c r="B187" s="89">
        <v>120</v>
      </c>
      <c r="C187" s="90" t="s">
        <v>65</v>
      </c>
      <c r="D187" s="74">
        <f t="shared" si="13"/>
        <v>30</v>
      </c>
      <c r="E187" s="91">
        <v>6.5879999999999994E-2</v>
      </c>
      <c r="F187" s="92">
        <v>2.9629999999999999E-5</v>
      </c>
      <c r="G187" s="88">
        <f t="shared" si="14"/>
        <v>6.5909629999999997E-2</v>
      </c>
      <c r="H187" s="77">
        <v>8.3699999999999992</v>
      </c>
      <c r="I187" s="79" t="s">
        <v>90</v>
      </c>
      <c r="J187" s="98">
        <f t="shared" si="25"/>
        <v>8369999.9999999991</v>
      </c>
      <c r="K187" s="77">
        <v>357.51</v>
      </c>
      <c r="L187" s="79" t="s">
        <v>12</v>
      </c>
      <c r="M187" s="98">
        <f t="shared" si="19"/>
        <v>357510</v>
      </c>
      <c r="N187" s="77">
        <v>120.67</v>
      </c>
      <c r="O187" s="79" t="s">
        <v>12</v>
      </c>
      <c r="P187" s="98">
        <f t="shared" si="24"/>
        <v>120670</v>
      </c>
    </row>
    <row r="188" spans="1:16">
      <c r="B188" s="89">
        <v>130</v>
      </c>
      <c r="C188" s="90" t="s">
        <v>65</v>
      </c>
      <c r="D188" s="74">
        <f t="shared" si="13"/>
        <v>32.5</v>
      </c>
      <c r="E188" s="91">
        <v>6.1749999999999999E-2</v>
      </c>
      <c r="F188" s="92">
        <v>2.7540000000000001E-5</v>
      </c>
      <c r="G188" s="88">
        <f t="shared" si="14"/>
        <v>6.1777539999999999E-2</v>
      </c>
      <c r="H188" s="77">
        <v>9.67</v>
      </c>
      <c r="I188" s="79" t="s">
        <v>90</v>
      </c>
      <c r="J188" s="98">
        <f t="shared" si="25"/>
        <v>9670000</v>
      </c>
      <c r="K188" s="77">
        <v>403.12</v>
      </c>
      <c r="L188" s="79" t="s">
        <v>12</v>
      </c>
      <c r="M188" s="98">
        <f t="shared" si="19"/>
        <v>403120</v>
      </c>
      <c r="N188" s="77">
        <v>138.87</v>
      </c>
      <c r="O188" s="79" t="s">
        <v>12</v>
      </c>
      <c r="P188" s="98">
        <f t="shared" si="24"/>
        <v>138870</v>
      </c>
    </row>
    <row r="189" spans="1:16">
      <c r="B189" s="89">
        <v>140</v>
      </c>
      <c r="C189" s="90" t="s">
        <v>65</v>
      </c>
      <c r="D189" s="74">
        <f t="shared" si="13"/>
        <v>35</v>
      </c>
      <c r="E189" s="91">
        <v>5.8169999999999999E-2</v>
      </c>
      <c r="F189" s="92">
        <v>2.5740000000000001E-5</v>
      </c>
      <c r="G189" s="88">
        <f t="shared" si="14"/>
        <v>5.8195740000000003E-2</v>
      </c>
      <c r="H189" s="77">
        <v>11.05</v>
      </c>
      <c r="I189" s="79" t="s">
        <v>90</v>
      </c>
      <c r="J189" s="98">
        <f>H189*1000000</f>
        <v>11050000</v>
      </c>
      <c r="K189" s="77">
        <v>449.27</v>
      </c>
      <c r="L189" s="79" t="s">
        <v>12</v>
      </c>
      <c r="M189" s="98">
        <f t="shared" si="19"/>
        <v>449270</v>
      </c>
      <c r="N189" s="77">
        <v>158.16</v>
      </c>
      <c r="O189" s="79" t="s">
        <v>12</v>
      </c>
      <c r="P189" s="98">
        <f t="shared" si="24"/>
        <v>158160</v>
      </c>
    </row>
    <row r="190" spans="1:16">
      <c r="B190" s="89">
        <v>150</v>
      </c>
      <c r="C190" s="90" t="s">
        <v>65</v>
      </c>
      <c r="D190" s="74">
        <f t="shared" si="13"/>
        <v>37.5</v>
      </c>
      <c r="E190" s="91">
        <v>5.5030000000000003E-2</v>
      </c>
      <c r="F190" s="92">
        <v>2.4170000000000001E-5</v>
      </c>
      <c r="G190" s="88">
        <f t="shared" si="14"/>
        <v>5.5054169999999999E-2</v>
      </c>
      <c r="H190" s="77">
        <v>12.52</v>
      </c>
      <c r="I190" s="79" t="s">
        <v>90</v>
      </c>
      <c r="J190" s="98">
        <f t="shared" ref="J190:J219" si="26">H190*1000000</f>
        <v>12520000</v>
      </c>
      <c r="K190" s="77">
        <v>496.04</v>
      </c>
      <c r="L190" s="79" t="s">
        <v>12</v>
      </c>
      <c r="M190" s="98">
        <f t="shared" si="19"/>
        <v>496040</v>
      </c>
      <c r="N190" s="77">
        <v>178.52</v>
      </c>
      <c r="O190" s="79" t="s">
        <v>12</v>
      </c>
      <c r="P190" s="98">
        <f t="shared" si="24"/>
        <v>178520</v>
      </c>
    </row>
    <row r="191" spans="1:16">
      <c r="B191" s="89">
        <v>160</v>
      </c>
      <c r="C191" s="90" t="s">
        <v>65</v>
      </c>
      <c r="D191" s="74">
        <f t="shared" si="13"/>
        <v>40</v>
      </c>
      <c r="E191" s="91">
        <v>5.2260000000000001E-2</v>
      </c>
      <c r="F191" s="92">
        <v>2.279E-5</v>
      </c>
      <c r="G191" s="88">
        <f t="shared" si="14"/>
        <v>5.2282790000000003E-2</v>
      </c>
      <c r="H191" s="77">
        <v>14.07</v>
      </c>
      <c r="I191" s="79" t="s">
        <v>90</v>
      </c>
      <c r="J191" s="98">
        <f t="shared" si="26"/>
        <v>14070000</v>
      </c>
      <c r="K191" s="77">
        <v>543.46</v>
      </c>
      <c r="L191" s="79" t="s">
        <v>12</v>
      </c>
      <c r="M191" s="98">
        <f t="shared" si="19"/>
        <v>543460</v>
      </c>
      <c r="N191" s="77">
        <v>199.93</v>
      </c>
      <c r="O191" s="79" t="s">
        <v>12</v>
      </c>
      <c r="P191" s="98">
        <f t="shared" si="24"/>
        <v>199930</v>
      </c>
    </row>
    <row r="192" spans="1:16">
      <c r="B192" s="89">
        <v>170</v>
      </c>
      <c r="C192" s="90" t="s">
        <v>65</v>
      </c>
      <c r="D192" s="74">
        <f t="shared" si="13"/>
        <v>42.5</v>
      </c>
      <c r="E192" s="91">
        <v>4.9779999999999998E-2</v>
      </c>
      <c r="F192" s="92">
        <v>2.156E-5</v>
      </c>
      <c r="G192" s="88">
        <f t="shared" si="14"/>
        <v>4.9801559999999995E-2</v>
      </c>
      <c r="H192" s="77">
        <v>15.69</v>
      </c>
      <c r="I192" s="79" t="s">
        <v>90</v>
      </c>
      <c r="J192" s="98">
        <f t="shared" si="26"/>
        <v>15690000</v>
      </c>
      <c r="K192" s="77">
        <v>591.54</v>
      </c>
      <c r="L192" s="79" t="s">
        <v>12</v>
      </c>
      <c r="M192" s="98">
        <f t="shared" si="19"/>
        <v>591540</v>
      </c>
      <c r="N192" s="77">
        <v>222.38</v>
      </c>
      <c r="O192" s="79" t="s">
        <v>12</v>
      </c>
      <c r="P192" s="98">
        <f t="shared" si="24"/>
        <v>222380</v>
      </c>
    </row>
    <row r="193" spans="2:16">
      <c r="B193" s="89">
        <v>180</v>
      </c>
      <c r="C193" s="90" t="s">
        <v>65</v>
      </c>
      <c r="D193" s="74">
        <f t="shared" si="13"/>
        <v>45</v>
      </c>
      <c r="E193" s="91">
        <v>4.7559999999999998E-2</v>
      </c>
      <c r="F193" s="92">
        <v>2.0460000000000001E-5</v>
      </c>
      <c r="G193" s="88">
        <f t="shared" si="14"/>
        <v>4.7580459999999998E-2</v>
      </c>
      <c r="H193" s="77">
        <v>17.399999999999999</v>
      </c>
      <c r="I193" s="79" t="s">
        <v>90</v>
      </c>
      <c r="J193" s="98">
        <f t="shared" si="26"/>
        <v>17400000</v>
      </c>
      <c r="K193" s="77">
        <v>640.29</v>
      </c>
      <c r="L193" s="79" t="s">
        <v>12</v>
      </c>
      <c r="M193" s="98">
        <f t="shared" si="19"/>
        <v>640290</v>
      </c>
      <c r="N193" s="77">
        <v>245.84</v>
      </c>
      <c r="O193" s="79" t="s">
        <v>12</v>
      </c>
      <c r="P193" s="98">
        <f t="shared" si="24"/>
        <v>245840</v>
      </c>
    </row>
    <row r="194" spans="2:16">
      <c r="B194" s="89">
        <v>200</v>
      </c>
      <c r="C194" s="90" t="s">
        <v>65</v>
      </c>
      <c r="D194" s="74">
        <f t="shared" si="13"/>
        <v>50</v>
      </c>
      <c r="E194" s="91">
        <v>4.3740000000000001E-2</v>
      </c>
      <c r="F194" s="92">
        <v>1.8580000000000002E-5</v>
      </c>
      <c r="G194" s="88">
        <f t="shared" si="14"/>
        <v>4.3758579999999998E-2</v>
      </c>
      <c r="H194" s="77">
        <v>21.04</v>
      </c>
      <c r="I194" s="79" t="s">
        <v>90</v>
      </c>
      <c r="J194" s="98">
        <f t="shared" si="26"/>
        <v>21040000</v>
      </c>
      <c r="K194" s="77">
        <v>824.27</v>
      </c>
      <c r="L194" s="79" t="s">
        <v>12</v>
      </c>
      <c r="M194" s="98">
        <f t="shared" si="19"/>
        <v>824270</v>
      </c>
      <c r="N194" s="77">
        <v>295.74</v>
      </c>
      <c r="O194" s="79" t="s">
        <v>12</v>
      </c>
      <c r="P194" s="98">
        <f t="shared" si="24"/>
        <v>295740</v>
      </c>
    </row>
    <row r="195" spans="2:16">
      <c r="B195" s="89">
        <v>225</v>
      </c>
      <c r="C195" s="90" t="s">
        <v>65</v>
      </c>
      <c r="D195" s="74">
        <f t="shared" si="13"/>
        <v>56.25</v>
      </c>
      <c r="E195" s="91">
        <v>3.9849999999999997E-2</v>
      </c>
      <c r="F195" s="92">
        <v>1.668E-5</v>
      </c>
      <c r="G195" s="88">
        <f t="shared" si="14"/>
        <v>3.9866679999999995E-2</v>
      </c>
      <c r="H195" s="77">
        <v>26.01</v>
      </c>
      <c r="I195" s="79" t="s">
        <v>90</v>
      </c>
      <c r="J195" s="98">
        <f t="shared" si="26"/>
        <v>26010000</v>
      </c>
      <c r="K195" s="77">
        <v>1.0900000000000001</v>
      </c>
      <c r="L195" s="78" t="s">
        <v>90</v>
      </c>
      <c r="M195" s="98">
        <f t="shared" ref="M195:M201" si="27">K195*1000000</f>
        <v>1090000</v>
      </c>
      <c r="N195" s="77">
        <v>363.5</v>
      </c>
      <c r="O195" s="79" t="s">
        <v>12</v>
      </c>
      <c r="P195" s="98">
        <f t="shared" si="24"/>
        <v>363500</v>
      </c>
    </row>
    <row r="196" spans="2:16">
      <c r="B196" s="89">
        <v>250</v>
      </c>
      <c r="C196" s="90" t="s">
        <v>65</v>
      </c>
      <c r="D196" s="74">
        <f t="shared" si="13"/>
        <v>62.5</v>
      </c>
      <c r="E196" s="91">
        <v>3.669E-2</v>
      </c>
      <c r="F196" s="92">
        <v>1.5140000000000001E-5</v>
      </c>
      <c r="G196" s="88">
        <f t="shared" si="14"/>
        <v>3.6705139999999997E-2</v>
      </c>
      <c r="H196" s="77">
        <v>31.43</v>
      </c>
      <c r="I196" s="79" t="s">
        <v>90</v>
      </c>
      <c r="J196" s="98">
        <f t="shared" si="26"/>
        <v>31430000</v>
      </c>
      <c r="K196" s="77">
        <v>1.33</v>
      </c>
      <c r="L196" s="79" t="s">
        <v>90</v>
      </c>
      <c r="M196" s="98">
        <f t="shared" si="27"/>
        <v>1330000</v>
      </c>
      <c r="N196" s="77">
        <v>437.02</v>
      </c>
      <c r="O196" s="79" t="s">
        <v>12</v>
      </c>
      <c r="P196" s="98">
        <f t="shared" si="24"/>
        <v>437020</v>
      </c>
    </row>
    <row r="197" spans="2:16">
      <c r="B197" s="89">
        <v>275</v>
      </c>
      <c r="C197" s="90" t="s">
        <v>65</v>
      </c>
      <c r="D197" s="74">
        <f t="shared" ref="D197:D210" si="28">B197/$C$5</f>
        <v>68.75</v>
      </c>
      <c r="E197" s="91">
        <v>3.4070000000000003E-2</v>
      </c>
      <c r="F197" s="92">
        <v>1.3879999999999999E-5</v>
      </c>
      <c r="G197" s="88">
        <f t="shared" si="14"/>
        <v>3.4083880000000004E-2</v>
      </c>
      <c r="H197" s="77">
        <v>37.299999999999997</v>
      </c>
      <c r="I197" s="79" t="s">
        <v>90</v>
      </c>
      <c r="J197" s="98">
        <f t="shared" si="26"/>
        <v>37300000</v>
      </c>
      <c r="K197" s="77">
        <v>1.57</v>
      </c>
      <c r="L197" s="79" t="s">
        <v>90</v>
      </c>
      <c r="M197" s="98">
        <f t="shared" si="27"/>
        <v>1570000</v>
      </c>
      <c r="N197" s="77">
        <v>516.04999999999995</v>
      </c>
      <c r="O197" s="79" t="s">
        <v>12</v>
      </c>
      <c r="P197" s="98">
        <f t="shared" si="24"/>
        <v>516049.99999999994</v>
      </c>
    </row>
    <row r="198" spans="2:16">
      <c r="B198" s="89">
        <v>300</v>
      </c>
      <c r="C198" s="90" t="s">
        <v>65</v>
      </c>
      <c r="D198" s="74">
        <f t="shared" si="28"/>
        <v>75</v>
      </c>
      <c r="E198" s="91">
        <v>3.1859999999999999E-2</v>
      </c>
      <c r="F198" s="92">
        <v>1.2809999999999999E-5</v>
      </c>
      <c r="G198" s="88">
        <f t="shared" si="14"/>
        <v>3.1872810000000001E-2</v>
      </c>
      <c r="H198" s="77">
        <v>43.59</v>
      </c>
      <c r="I198" s="79" t="s">
        <v>90</v>
      </c>
      <c r="J198" s="98">
        <f t="shared" si="26"/>
        <v>43590000</v>
      </c>
      <c r="K198" s="77">
        <v>1.81</v>
      </c>
      <c r="L198" s="79" t="s">
        <v>90</v>
      </c>
      <c r="M198" s="98">
        <f t="shared" si="27"/>
        <v>1810000</v>
      </c>
      <c r="N198" s="77">
        <v>600.4</v>
      </c>
      <c r="O198" s="79" t="s">
        <v>12</v>
      </c>
      <c r="P198" s="98">
        <f t="shared" si="24"/>
        <v>600400</v>
      </c>
    </row>
    <row r="199" spans="2:16">
      <c r="B199" s="89">
        <v>325</v>
      </c>
      <c r="C199" s="90" t="s">
        <v>65</v>
      </c>
      <c r="D199" s="74">
        <f t="shared" si="28"/>
        <v>81.25</v>
      </c>
      <c r="E199" s="91">
        <v>2.997E-2</v>
      </c>
      <c r="F199" s="92">
        <v>1.19E-5</v>
      </c>
      <c r="G199" s="88">
        <f t="shared" si="14"/>
        <v>2.9981899999999999E-2</v>
      </c>
      <c r="H199" s="77">
        <v>50.31</v>
      </c>
      <c r="I199" s="79" t="s">
        <v>90</v>
      </c>
      <c r="J199" s="98">
        <f t="shared" si="26"/>
        <v>50310000</v>
      </c>
      <c r="K199" s="77">
        <v>2.0499999999999998</v>
      </c>
      <c r="L199" s="79" t="s">
        <v>90</v>
      </c>
      <c r="M199" s="98">
        <f t="shared" si="27"/>
        <v>2049999.9999999998</v>
      </c>
      <c r="N199" s="77">
        <v>689.86</v>
      </c>
      <c r="O199" s="79" t="s">
        <v>12</v>
      </c>
      <c r="P199" s="98">
        <f t="shared" si="24"/>
        <v>689860</v>
      </c>
    </row>
    <row r="200" spans="2:16">
      <c r="B200" s="89">
        <v>350</v>
      </c>
      <c r="C200" s="90" t="s">
        <v>65</v>
      </c>
      <c r="D200" s="74">
        <f t="shared" si="28"/>
        <v>87.5</v>
      </c>
      <c r="E200" s="91">
        <v>2.8330000000000001E-2</v>
      </c>
      <c r="F200" s="92">
        <v>1.112E-5</v>
      </c>
      <c r="G200" s="88">
        <f t="shared" si="14"/>
        <v>2.8341120000000001E-2</v>
      </c>
      <c r="H200" s="77">
        <v>57.42</v>
      </c>
      <c r="I200" s="79" t="s">
        <v>90</v>
      </c>
      <c r="J200" s="98">
        <f t="shared" si="26"/>
        <v>57420000</v>
      </c>
      <c r="K200" s="77">
        <v>2.29</v>
      </c>
      <c r="L200" s="79" t="s">
        <v>90</v>
      </c>
      <c r="M200" s="98">
        <f t="shared" si="27"/>
        <v>2290000</v>
      </c>
      <c r="N200" s="77">
        <v>784.25</v>
      </c>
      <c r="O200" s="79" t="s">
        <v>12</v>
      </c>
      <c r="P200" s="98">
        <f t="shared" si="24"/>
        <v>784250</v>
      </c>
    </row>
    <row r="201" spans="2:16">
      <c r="B201" s="89">
        <v>375</v>
      </c>
      <c r="C201" s="90" t="s">
        <v>65</v>
      </c>
      <c r="D201" s="74">
        <f t="shared" si="28"/>
        <v>93.75</v>
      </c>
      <c r="E201" s="91">
        <v>2.69E-2</v>
      </c>
      <c r="F201" s="92">
        <v>1.043E-5</v>
      </c>
      <c r="G201" s="88">
        <f t="shared" si="14"/>
        <v>2.6910429999999999E-2</v>
      </c>
      <c r="H201" s="77">
        <v>64.94</v>
      </c>
      <c r="I201" s="79" t="s">
        <v>90</v>
      </c>
      <c r="J201" s="98">
        <f t="shared" si="26"/>
        <v>64940000</v>
      </c>
      <c r="K201" s="77">
        <v>2.5299999999999998</v>
      </c>
      <c r="L201" s="79" t="s">
        <v>90</v>
      </c>
      <c r="M201" s="98">
        <f t="shared" si="27"/>
        <v>2530000</v>
      </c>
      <c r="N201" s="77">
        <v>883.39</v>
      </c>
      <c r="O201" s="79" t="s">
        <v>12</v>
      </c>
      <c r="P201" s="98">
        <f t="shared" si="24"/>
        <v>883390</v>
      </c>
    </row>
    <row r="202" spans="2:16">
      <c r="B202" s="89">
        <v>400</v>
      </c>
      <c r="C202" s="90" t="s">
        <v>65</v>
      </c>
      <c r="D202" s="74">
        <f t="shared" si="28"/>
        <v>100</v>
      </c>
      <c r="E202" s="91">
        <v>2.564E-2</v>
      </c>
      <c r="F202" s="92">
        <v>9.8330000000000006E-6</v>
      </c>
      <c r="G202" s="88">
        <f t="shared" si="14"/>
        <v>2.5649833E-2</v>
      </c>
      <c r="H202" s="77">
        <v>72.84</v>
      </c>
      <c r="I202" s="79" t="s">
        <v>90</v>
      </c>
      <c r="J202" s="98">
        <f t="shared" si="26"/>
        <v>72840000</v>
      </c>
      <c r="K202" s="77">
        <v>2.77</v>
      </c>
      <c r="L202" s="79" t="s">
        <v>90</v>
      </c>
      <c r="M202" s="98">
        <f t="shared" ref="M202:M204" si="29">K202*1000000</f>
        <v>2770000</v>
      </c>
      <c r="N202" s="77">
        <v>987.11</v>
      </c>
      <c r="O202" s="79" t="s">
        <v>12</v>
      </c>
      <c r="P202" s="98">
        <f t="shared" si="24"/>
        <v>987110</v>
      </c>
    </row>
    <row r="203" spans="2:16">
      <c r="B203" s="89">
        <v>450</v>
      </c>
      <c r="C203" s="90" t="s">
        <v>65</v>
      </c>
      <c r="D203" s="74">
        <f t="shared" si="28"/>
        <v>112.5</v>
      </c>
      <c r="E203" s="91">
        <v>2.351E-2</v>
      </c>
      <c r="F203" s="92">
        <v>8.8230000000000001E-6</v>
      </c>
      <c r="G203" s="88">
        <f t="shared" si="14"/>
        <v>2.3518823000000001E-2</v>
      </c>
      <c r="H203" s="77">
        <v>89.74</v>
      </c>
      <c r="I203" s="79" t="s">
        <v>90</v>
      </c>
      <c r="J203" s="98">
        <f t="shared" si="26"/>
        <v>89740000</v>
      </c>
      <c r="K203" s="77">
        <v>3.67</v>
      </c>
      <c r="L203" s="79" t="s">
        <v>90</v>
      </c>
      <c r="M203" s="98">
        <f t="shared" si="29"/>
        <v>3670000</v>
      </c>
      <c r="N203" s="77">
        <v>1.21</v>
      </c>
      <c r="O203" s="78" t="s">
        <v>90</v>
      </c>
      <c r="P203" s="98">
        <f t="shared" ref="P203:P214" si="30">N203*1000000</f>
        <v>1210000</v>
      </c>
    </row>
    <row r="204" spans="2:16">
      <c r="B204" s="89">
        <v>500</v>
      </c>
      <c r="C204" s="90" t="s">
        <v>65</v>
      </c>
      <c r="D204" s="74">
        <f t="shared" si="28"/>
        <v>125</v>
      </c>
      <c r="E204" s="91">
        <v>2.179E-2</v>
      </c>
      <c r="F204" s="92">
        <v>8.0069999999999997E-6</v>
      </c>
      <c r="G204" s="88">
        <f t="shared" si="14"/>
        <v>2.1798007000000001E-2</v>
      </c>
      <c r="H204" s="77">
        <v>108.07</v>
      </c>
      <c r="I204" s="79" t="s">
        <v>90</v>
      </c>
      <c r="J204" s="98">
        <f t="shared" si="26"/>
        <v>108070000</v>
      </c>
      <c r="K204" s="77">
        <v>4.5</v>
      </c>
      <c r="L204" s="79" t="s">
        <v>90</v>
      </c>
      <c r="M204" s="98">
        <f t="shared" si="29"/>
        <v>4500000</v>
      </c>
      <c r="N204" s="77">
        <v>1.45</v>
      </c>
      <c r="O204" s="79" t="s">
        <v>90</v>
      </c>
      <c r="P204" s="98">
        <f t="shared" si="30"/>
        <v>1450000</v>
      </c>
    </row>
    <row r="205" spans="2:16">
      <c r="B205" s="89">
        <v>550</v>
      </c>
      <c r="C205" s="90" t="s">
        <v>65</v>
      </c>
      <c r="D205" s="74">
        <f t="shared" si="28"/>
        <v>137.5</v>
      </c>
      <c r="E205" s="91">
        <v>2.036E-2</v>
      </c>
      <c r="F205" s="92">
        <v>7.3329999999999999E-6</v>
      </c>
      <c r="G205" s="88">
        <f t="shared" si="14"/>
        <v>2.0367333000000001E-2</v>
      </c>
      <c r="H205" s="77">
        <v>127.77</v>
      </c>
      <c r="I205" s="79" t="s">
        <v>90</v>
      </c>
      <c r="J205" s="98">
        <f t="shared" si="26"/>
        <v>127770000</v>
      </c>
      <c r="K205" s="77">
        <v>5.31</v>
      </c>
      <c r="L205" s="79" t="s">
        <v>90</v>
      </c>
      <c r="M205" s="98">
        <f t="shared" ref="M205:M209" si="31">K205*1000000</f>
        <v>5310000</v>
      </c>
      <c r="N205" s="77">
        <v>1.7</v>
      </c>
      <c r="O205" s="79" t="s">
        <v>90</v>
      </c>
      <c r="P205" s="98">
        <f t="shared" si="30"/>
        <v>1700000</v>
      </c>
    </row>
    <row r="206" spans="2:16">
      <c r="B206" s="89">
        <v>600</v>
      </c>
      <c r="C206" s="90" t="s">
        <v>65</v>
      </c>
      <c r="D206" s="74">
        <f t="shared" si="28"/>
        <v>150</v>
      </c>
      <c r="E206" s="91">
        <v>1.916E-2</v>
      </c>
      <c r="F206" s="92">
        <v>6.7669999999999998E-6</v>
      </c>
      <c r="G206" s="88">
        <f t="shared" si="14"/>
        <v>1.9166767000000001E-2</v>
      </c>
      <c r="H206" s="77">
        <v>148.77000000000001</v>
      </c>
      <c r="I206" s="79" t="s">
        <v>90</v>
      </c>
      <c r="J206" s="98">
        <f t="shared" si="26"/>
        <v>148770000</v>
      </c>
      <c r="K206" s="77">
        <v>6.09</v>
      </c>
      <c r="L206" s="79" t="s">
        <v>90</v>
      </c>
      <c r="M206" s="98">
        <f t="shared" si="31"/>
        <v>6090000</v>
      </c>
      <c r="N206" s="77">
        <v>1.97</v>
      </c>
      <c r="O206" s="79" t="s">
        <v>90</v>
      </c>
      <c r="P206" s="98">
        <f t="shared" si="30"/>
        <v>1970000</v>
      </c>
    </row>
    <row r="207" spans="2:16">
      <c r="B207" s="89">
        <v>650</v>
      </c>
      <c r="C207" s="90" t="s">
        <v>65</v>
      </c>
      <c r="D207" s="74">
        <f t="shared" si="28"/>
        <v>162.5</v>
      </c>
      <c r="E207" s="91">
        <v>1.814E-2</v>
      </c>
      <c r="F207" s="92">
        <v>6.285E-6</v>
      </c>
      <c r="G207" s="88">
        <f t="shared" si="14"/>
        <v>1.8146285000000002E-2</v>
      </c>
      <c r="H207" s="77">
        <v>171.02</v>
      </c>
      <c r="I207" s="79" t="s">
        <v>90</v>
      </c>
      <c r="J207" s="98">
        <f t="shared" si="26"/>
        <v>171020000</v>
      </c>
      <c r="K207" s="77">
        <v>6.87</v>
      </c>
      <c r="L207" s="79" t="s">
        <v>90</v>
      </c>
      <c r="M207" s="98">
        <f t="shared" si="31"/>
        <v>6870000</v>
      </c>
      <c r="N207" s="77">
        <v>2.25</v>
      </c>
      <c r="O207" s="79" t="s">
        <v>90</v>
      </c>
      <c r="P207" s="98">
        <f t="shared" si="30"/>
        <v>2250000</v>
      </c>
    </row>
    <row r="208" spans="2:16">
      <c r="B208" s="89">
        <v>700</v>
      </c>
      <c r="C208" s="90" t="s">
        <v>65</v>
      </c>
      <c r="D208" s="74">
        <f t="shared" si="28"/>
        <v>175</v>
      </c>
      <c r="E208" s="91">
        <v>1.7260000000000001E-2</v>
      </c>
      <c r="F208" s="92">
        <v>5.8699999999999997E-6</v>
      </c>
      <c r="G208" s="88">
        <f t="shared" si="14"/>
        <v>1.7265870000000003E-2</v>
      </c>
      <c r="H208" s="77">
        <v>194.47</v>
      </c>
      <c r="I208" s="79" t="s">
        <v>90</v>
      </c>
      <c r="J208" s="98">
        <f t="shared" si="26"/>
        <v>194470000</v>
      </c>
      <c r="K208" s="77">
        <v>7.64</v>
      </c>
      <c r="L208" s="79" t="s">
        <v>90</v>
      </c>
      <c r="M208" s="98">
        <f t="shared" si="31"/>
        <v>7640000</v>
      </c>
      <c r="N208" s="77">
        <v>2.54</v>
      </c>
      <c r="O208" s="79" t="s">
        <v>90</v>
      </c>
      <c r="P208" s="98">
        <f t="shared" si="30"/>
        <v>2540000</v>
      </c>
    </row>
    <row r="209" spans="2:16">
      <c r="B209" s="89">
        <v>800</v>
      </c>
      <c r="C209" s="90" t="s">
        <v>65</v>
      </c>
      <c r="D209" s="74">
        <f t="shared" si="28"/>
        <v>200</v>
      </c>
      <c r="E209" s="91">
        <v>1.5820000000000001E-2</v>
      </c>
      <c r="F209" s="92">
        <v>5.1880000000000001E-6</v>
      </c>
      <c r="G209" s="88">
        <f t="shared" si="14"/>
        <v>1.5825188E-2</v>
      </c>
      <c r="H209" s="77">
        <v>244.69</v>
      </c>
      <c r="I209" s="79" t="s">
        <v>90</v>
      </c>
      <c r="J209" s="98">
        <f t="shared" si="26"/>
        <v>244690000</v>
      </c>
      <c r="K209" s="77">
        <v>10.46</v>
      </c>
      <c r="L209" s="79" t="s">
        <v>90</v>
      </c>
      <c r="M209" s="98">
        <f t="shared" si="31"/>
        <v>10460000</v>
      </c>
      <c r="N209" s="77">
        <v>3.16</v>
      </c>
      <c r="O209" s="79" t="s">
        <v>90</v>
      </c>
      <c r="P209" s="98">
        <f t="shared" si="30"/>
        <v>3160000</v>
      </c>
    </row>
    <row r="210" spans="2:16">
      <c r="B210" s="89">
        <v>900</v>
      </c>
      <c r="C210" s="90" t="s">
        <v>65</v>
      </c>
      <c r="D210" s="74">
        <f t="shared" si="28"/>
        <v>225</v>
      </c>
      <c r="E210" s="91">
        <v>1.469E-2</v>
      </c>
      <c r="F210" s="92">
        <v>4.6530000000000002E-6</v>
      </c>
      <c r="G210" s="88">
        <f t="shared" si="14"/>
        <v>1.4694653E-2</v>
      </c>
      <c r="H210" s="77">
        <v>299.12</v>
      </c>
      <c r="I210" s="79" t="s">
        <v>90</v>
      </c>
      <c r="J210" s="98">
        <f t="shared" si="26"/>
        <v>299120000</v>
      </c>
      <c r="K210" s="77">
        <v>13.01</v>
      </c>
      <c r="L210" s="79" t="s">
        <v>90</v>
      </c>
      <c r="M210" s="98">
        <f>K210*1000000</f>
        <v>13010000</v>
      </c>
      <c r="N210" s="77">
        <v>3.83</v>
      </c>
      <c r="O210" s="79" t="s">
        <v>90</v>
      </c>
      <c r="P210" s="98">
        <f t="shared" si="30"/>
        <v>3830000</v>
      </c>
    </row>
    <row r="211" spans="2:16">
      <c r="B211" s="89">
        <v>1</v>
      </c>
      <c r="C211" s="93" t="s">
        <v>67</v>
      </c>
      <c r="D211" s="74">
        <f t="shared" ref="D211:D228" si="32">B211*1000/$C$5</f>
        <v>250</v>
      </c>
      <c r="E211" s="91">
        <v>1.3780000000000001E-2</v>
      </c>
      <c r="F211" s="92">
        <v>4.2209999999999999E-6</v>
      </c>
      <c r="G211" s="88">
        <f t="shared" si="14"/>
        <v>1.3784221000000001E-2</v>
      </c>
      <c r="H211" s="77">
        <v>357.45</v>
      </c>
      <c r="I211" s="79" t="s">
        <v>90</v>
      </c>
      <c r="J211" s="98">
        <f t="shared" si="26"/>
        <v>357450000</v>
      </c>
      <c r="K211" s="77">
        <v>15.43</v>
      </c>
      <c r="L211" s="79" t="s">
        <v>90</v>
      </c>
      <c r="M211" s="98">
        <f t="shared" ref="M211:M228" si="33">K211*1000000</f>
        <v>15430000</v>
      </c>
      <c r="N211" s="77">
        <v>4.53</v>
      </c>
      <c r="O211" s="79" t="s">
        <v>90</v>
      </c>
      <c r="P211" s="98">
        <f t="shared" si="30"/>
        <v>4530000</v>
      </c>
    </row>
    <row r="212" spans="2:16">
      <c r="B212" s="89">
        <v>1.1000000000000001</v>
      </c>
      <c r="C212" s="90" t="s">
        <v>67</v>
      </c>
      <c r="D212" s="74">
        <f t="shared" si="32"/>
        <v>275</v>
      </c>
      <c r="E212" s="91">
        <v>1.303E-2</v>
      </c>
      <c r="F212" s="92">
        <v>3.8639999999999998E-6</v>
      </c>
      <c r="G212" s="88">
        <f t="shared" si="14"/>
        <v>1.3033863999999999E-2</v>
      </c>
      <c r="H212" s="77">
        <v>419.37</v>
      </c>
      <c r="I212" s="79" t="s">
        <v>90</v>
      </c>
      <c r="J212" s="98">
        <f t="shared" si="26"/>
        <v>419370000</v>
      </c>
      <c r="K212" s="77">
        <v>17.77</v>
      </c>
      <c r="L212" s="79" t="s">
        <v>90</v>
      </c>
      <c r="M212" s="98">
        <f t="shared" si="33"/>
        <v>17770000</v>
      </c>
      <c r="N212" s="77">
        <v>5.27</v>
      </c>
      <c r="O212" s="79" t="s">
        <v>90</v>
      </c>
      <c r="P212" s="98">
        <f t="shared" si="30"/>
        <v>5270000</v>
      </c>
    </row>
    <row r="213" spans="2:16">
      <c r="B213" s="89">
        <v>1.2</v>
      </c>
      <c r="C213" s="90" t="s">
        <v>67</v>
      </c>
      <c r="D213" s="74">
        <f t="shared" si="32"/>
        <v>300</v>
      </c>
      <c r="E213" s="91">
        <v>1.2409999999999999E-2</v>
      </c>
      <c r="F213" s="92">
        <v>3.5650000000000002E-6</v>
      </c>
      <c r="G213" s="88">
        <f t="shared" ref="G213:G228" si="34">E213+F213</f>
        <v>1.2413565E-2</v>
      </c>
      <c r="H213" s="77">
        <v>484.61</v>
      </c>
      <c r="I213" s="79" t="s">
        <v>90</v>
      </c>
      <c r="J213" s="98">
        <f t="shared" si="26"/>
        <v>484610000</v>
      </c>
      <c r="K213" s="77">
        <v>20.05</v>
      </c>
      <c r="L213" s="79" t="s">
        <v>90</v>
      </c>
      <c r="M213" s="98">
        <f t="shared" si="33"/>
        <v>20050000</v>
      </c>
      <c r="N213" s="77">
        <v>6.03</v>
      </c>
      <c r="O213" s="79" t="s">
        <v>90</v>
      </c>
      <c r="P213" s="98">
        <f t="shared" si="30"/>
        <v>6030000</v>
      </c>
    </row>
    <row r="214" spans="2:16">
      <c r="B214" s="89">
        <v>1.3</v>
      </c>
      <c r="C214" s="90" t="s">
        <v>67</v>
      </c>
      <c r="D214" s="74">
        <f t="shared" si="32"/>
        <v>325</v>
      </c>
      <c r="E214" s="91">
        <v>1.188E-2</v>
      </c>
      <c r="F214" s="92">
        <v>3.3100000000000001E-6</v>
      </c>
      <c r="G214" s="88">
        <f t="shared" si="34"/>
        <v>1.1883309999999999E-2</v>
      </c>
      <c r="H214" s="77">
        <v>552.95000000000005</v>
      </c>
      <c r="I214" s="79" t="s">
        <v>90</v>
      </c>
      <c r="J214" s="98">
        <f t="shared" si="26"/>
        <v>552950000</v>
      </c>
      <c r="K214" s="77">
        <v>22.29</v>
      </c>
      <c r="L214" s="79" t="s">
        <v>90</v>
      </c>
      <c r="M214" s="98">
        <f t="shared" si="33"/>
        <v>22290000</v>
      </c>
      <c r="N214" s="77">
        <v>6.82</v>
      </c>
      <c r="O214" s="79" t="s">
        <v>90</v>
      </c>
      <c r="P214" s="98">
        <f t="shared" si="30"/>
        <v>6820000</v>
      </c>
    </row>
    <row r="215" spans="2:16">
      <c r="B215" s="89">
        <v>1.4</v>
      </c>
      <c r="C215" s="90" t="s">
        <v>67</v>
      </c>
      <c r="D215" s="74">
        <f t="shared" si="32"/>
        <v>350</v>
      </c>
      <c r="E215" s="91">
        <v>1.1429999999999999E-2</v>
      </c>
      <c r="F215" s="92">
        <v>3.0900000000000001E-6</v>
      </c>
      <c r="G215" s="88">
        <f t="shared" si="34"/>
        <v>1.143309E-2</v>
      </c>
      <c r="H215" s="77">
        <v>624.15</v>
      </c>
      <c r="I215" s="79" t="s">
        <v>90</v>
      </c>
      <c r="J215" s="98">
        <f t="shared" si="26"/>
        <v>624150000</v>
      </c>
      <c r="K215" s="77">
        <v>24.49</v>
      </c>
      <c r="L215" s="79" t="s">
        <v>90</v>
      </c>
      <c r="M215" s="98">
        <f t="shared" si="33"/>
        <v>24490000</v>
      </c>
      <c r="N215" s="77">
        <v>7.64</v>
      </c>
      <c r="O215" s="79" t="s">
        <v>90</v>
      </c>
      <c r="P215" s="98">
        <f t="shared" ref="P215:P218" si="35">N215*1000000</f>
        <v>7640000</v>
      </c>
    </row>
    <row r="216" spans="2:16">
      <c r="B216" s="89">
        <v>1.5</v>
      </c>
      <c r="C216" s="90" t="s">
        <v>67</v>
      </c>
      <c r="D216" s="74">
        <f t="shared" si="32"/>
        <v>375</v>
      </c>
      <c r="E216" s="91">
        <v>1.1039999999999999E-2</v>
      </c>
      <c r="F216" s="92">
        <v>2.898E-6</v>
      </c>
      <c r="G216" s="88">
        <f t="shared" si="34"/>
        <v>1.1042897999999999E-2</v>
      </c>
      <c r="H216" s="77">
        <v>698.01</v>
      </c>
      <c r="I216" s="79" t="s">
        <v>90</v>
      </c>
      <c r="J216" s="98">
        <f t="shared" si="26"/>
        <v>698010000</v>
      </c>
      <c r="K216" s="77">
        <v>26.66</v>
      </c>
      <c r="L216" s="79" t="s">
        <v>90</v>
      </c>
      <c r="M216" s="98">
        <f t="shared" si="33"/>
        <v>26660000</v>
      </c>
      <c r="N216" s="77">
        <v>8.4700000000000006</v>
      </c>
      <c r="O216" s="79" t="s">
        <v>90</v>
      </c>
      <c r="P216" s="98">
        <f t="shared" si="35"/>
        <v>8470000</v>
      </c>
    </row>
    <row r="217" spans="2:16">
      <c r="B217" s="89">
        <v>1.6</v>
      </c>
      <c r="C217" s="90" t="s">
        <v>67</v>
      </c>
      <c r="D217" s="74">
        <f t="shared" si="32"/>
        <v>400</v>
      </c>
      <c r="E217" s="91">
        <v>1.0699999999999999E-2</v>
      </c>
      <c r="F217" s="92">
        <v>2.7300000000000001E-6</v>
      </c>
      <c r="G217" s="88">
        <f t="shared" si="34"/>
        <v>1.0702729999999999E-2</v>
      </c>
      <c r="H217" s="77">
        <v>774.36</v>
      </c>
      <c r="I217" s="79" t="s">
        <v>90</v>
      </c>
      <c r="J217" s="98">
        <f t="shared" si="26"/>
        <v>774360000</v>
      </c>
      <c r="K217" s="77">
        <v>28.8</v>
      </c>
      <c r="L217" s="79" t="s">
        <v>90</v>
      </c>
      <c r="M217" s="98">
        <f t="shared" si="33"/>
        <v>28800000</v>
      </c>
      <c r="N217" s="77">
        <v>9.33</v>
      </c>
      <c r="O217" s="79" t="s">
        <v>90</v>
      </c>
      <c r="P217" s="98">
        <f t="shared" si="35"/>
        <v>9330000</v>
      </c>
    </row>
    <row r="218" spans="2:16">
      <c r="B218" s="89">
        <v>1.7</v>
      </c>
      <c r="C218" s="90" t="s">
        <v>67</v>
      </c>
      <c r="D218" s="74">
        <f t="shared" si="32"/>
        <v>425</v>
      </c>
      <c r="E218" s="91">
        <v>1.04E-2</v>
      </c>
      <c r="F218" s="92">
        <v>2.5799999999999999E-6</v>
      </c>
      <c r="G218" s="88">
        <f t="shared" si="34"/>
        <v>1.040258E-2</v>
      </c>
      <c r="H218" s="77">
        <v>853.03</v>
      </c>
      <c r="I218" s="79" t="s">
        <v>90</v>
      </c>
      <c r="J218" s="98">
        <f t="shared" si="26"/>
        <v>853030000</v>
      </c>
      <c r="K218" s="77">
        <v>30.91</v>
      </c>
      <c r="L218" s="79" t="s">
        <v>90</v>
      </c>
      <c r="M218" s="98">
        <f t="shared" si="33"/>
        <v>30910000</v>
      </c>
      <c r="N218" s="77">
        <v>10.199999999999999</v>
      </c>
      <c r="O218" s="79" t="s">
        <v>90</v>
      </c>
      <c r="P218" s="98">
        <f t="shared" si="35"/>
        <v>10200000</v>
      </c>
    </row>
    <row r="219" spans="2:16">
      <c r="B219" s="89">
        <v>1.8</v>
      </c>
      <c r="C219" s="90" t="s">
        <v>67</v>
      </c>
      <c r="D219" s="74">
        <f t="shared" si="32"/>
        <v>450</v>
      </c>
      <c r="E219" s="91">
        <v>1.013E-2</v>
      </c>
      <c r="F219" s="92">
        <v>2.447E-6</v>
      </c>
      <c r="G219" s="88">
        <f t="shared" si="34"/>
        <v>1.0132446999999999E-2</v>
      </c>
      <c r="H219" s="77">
        <v>933.86</v>
      </c>
      <c r="I219" s="79" t="s">
        <v>90</v>
      </c>
      <c r="J219" s="98">
        <f t="shared" si="26"/>
        <v>933860000</v>
      </c>
      <c r="K219" s="77">
        <v>32.99</v>
      </c>
      <c r="L219" s="79" t="s">
        <v>90</v>
      </c>
      <c r="M219" s="98">
        <f t="shared" si="33"/>
        <v>32990000.000000004</v>
      </c>
      <c r="N219" s="77">
        <v>11.08</v>
      </c>
      <c r="O219" s="79" t="s">
        <v>90</v>
      </c>
      <c r="P219" s="98">
        <f t="shared" ref="P219:P227" si="36">N219*1000000</f>
        <v>11080000</v>
      </c>
    </row>
    <row r="220" spans="2:16">
      <c r="B220" s="89">
        <v>2</v>
      </c>
      <c r="C220" s="90" t="s">
        <v>67</v>
      </c>
      <c r="D220" s="74">
        <f t="shared" si="32"/>
        <v>500</v>
      </c>
      <c r="E220" s="91">
        <v>9.6860000000000002E-3</v>
      </c>
      <c r="F220" s="92">
        <v>2.2189999999999998E-6</v>
      </c>
      <c r="G220" s="88">
        <f t="shared" si="34"/>
        <v>9.6882189999999997E-3</v>
      </c>
      <c r="H220" s="77">
        <v>1.1000000000000001</v>
      </c>
      <c r="I220" s="78" t="s">
        <v>206</v>
      </c>
      <c r="J220" s="98">
        <f t="shared" ref="J220:J227" si="37">H220*1000000000</f>
        <v>1100000000</v>
      </c>
      <c r="K220" s="77">
        <v>40.68</v>
      </c>
      <c r="L220" s="79" t="s">
        <v>90</v>
      </c>
      <c r="M220" s="98">
        <f t="shared" si="33"/>
        <v>40680000</v>
      </c>
      <c r="N220" s="77">
        <v>12.88</v>
      </c>
      <c r="O220" s="79" t="s">
        <v>90</v>
      </c>
      <c r="P220" s="98">
        <f t="shared" si="36"/>
        <v>12880000</v>
      </c>
    </row>
    <row r="221" spans="2:16">
      <c r="B221" s="89">
        <v>2.25</v>
      </c>
      <c r="C221" s="90" t="s">
        <v>67</v>
      </c>
      <c r="D221" s="74">
        <f t="shared" si="32"/>
        <v>562.5</v>
      </c>
      <c r="E221" s="91">
        <v>9.2460000000000007E-3</v>
      </c>
      <c r="F221" s="92">
        <v>1.9889999999999999E-6</v>
      </c>
      <c r="G221" s="88">
        <f t="shared" si="34"/>
        <v>9.2479890000000016E-3</v>
      </c>
      <c r="H221" s="77">
        <v>1.32</v>
      </c>
      <c r="I221" s="79" t="s">
        <v>206</v>
      </c>
      <c r="J221" s="98">
        <f t="shared" si="37"/>
        <v>1320000000</v>
      </c>
      <c r="K221" s="77">
        <v>51.23</v>
      </c>
      <c r="L221" s="79" t="s">
        <v>90</v>
      </c>
      <c r="M221" s="98">
        <f t="shared" si="33"/>
        <v>51230000</v>
      </c>
      <c r="N221" s="77">
        <v>15.18</v>
      </c>
      <c r="O221" s="79" t="s">
        <v>90</v>
      </c>
      <c r="P221" s="98">
        <f t="shared" si="36"/>
        <v>15180000</v>
      </c>
    </row>
    <row r="222" spans="2:16">
      <c r="B222" s="89">
        <v>2.5</v>
      </c>
      <c r="C222" s="90" t="s">
        <v>67</v>
      </c>
      <c r="D222" s="74">
        <f t="shared" si="32"/>
        <v>625</v>
      </c>
      <c r="E222" s="91">
        <v>8.8999999999999999E-3</v>
      </c>
      <c r="F222" s="92">
        <v>1.8029999999999999E-6</v>
      </c>
      <c r="G222" s="88">
        <f t="shared" si="34"/>
        <v>8.9018029999999998E-3</v>
      </c>
      <c r="H222" s="77">
        <v>1.55</v>
      </c>
      <c r="I222" s="79" t="s">
        <v>206</v>
      </c>
      <c r="J222" s="98">
        <f t="shared" si="37"/>
        <v>1550000000</v>
      </c>
      <c r="K222" s="77">
        <v>60.66</v>
      </c>
      <c r="L222" s="79" t="s">
        <v>90</v>
      </c>
      <c r="M222" s="98">
        <f t="shared" si="33"/>
        <v>60660000</v>
      </c>
      <c r="N222" s="77">
        <v>17.52</v>
      </c>
      <c r="O222" s="79" t="s">
        <v>90</v>
      </c>
      <c r="P222" s="98">
        <f t="shared" si="36"/>
        <v>17520000</v>
      </c>
    </row>
    <row r="223" spans="2:16">
      <c r="B223" s="89">
        <v>2.75</v>
      </c>
      <c r="C223" s="90" t="s">
        <v>67</v>
      </c>
      <c r="D223" s="74">
        <f t="shared" si="32"/>
        <v>687.5</v>
      </c>
      <c r="E223" s="91">
        <v>8.6239999999999997E-3</v>
      </c>
      <c r="F223" s="92">
        <v>1.6500000000000001E-6</v>
      </c>
      <c r="G223" s="88">
        <f t="shared" si="34"/>
        <v>8.6256500000000003E-3</v>
      </c>
      <c r="H223" s="77">
        <v>1.79</v>
      </c>
      <c r="I223" s="79" t="s">
        <v>206</v>
      </c>
      <c r="J223" s="98">
        <f t="shared" si="37"/>
        <v>1790000000</v>
      </c>
      <c r="K223" s="77">
        <v>69.37</v>
      </c>
      <c r="L223" s="79" t="s">
        <v>90</v>
      </c>
      <c r="M223" s="98">
        <f t="shared" si="33"/>
        <v>69370000</v>
      </c>
      <c r="N223" s="77">
        <v>19.88</v>
      </c>
      <c r="O223" s="79" t="s">
        <v>90</v>
      </c>
      <c r="P223" s="98">
        <f t="shared" si="36"/>
        <v>19880000</v>
      </c>
    </row>
    <row r="224" spans="2:16">
      <c r="B224" s="89">
        <v>3</v>
      </c>
      <c r="C224" s="90" t="s">
        <v>67</v>
      </c>
      <c r="D224" s="74">
        <f t="shared" si="32"/>
        <v>750</v>
      </c>
      <c r="E224" s="91">
        <v>8.3999999999999995E-3</v>
      </c>
      <c r="F224" s="92">
        <v>1.522E-6</v>
      </c>
      <c r="G224" s="88">
        <f t="shared" si="34"/>
        <v>8.4015219999999998E-3</v>
      </c>
      <c r="H224" s="77">
        <v>2.0299999999999998</v>
      </c>
      <c r="I224" s="79" t="s">
        <v>206</v>
      </c>
      <c r="J224" s="98">
        <f t="shared" si="37"/>
        <v>2029999999.9999998</v>
      </c>
      <c r="K224" s="77">
        <v>77.53</v>
      </c>
      <c r="L224" s="79" t="s">
        <v>90</v>
      </c>
      <c r="M224" s="98">
        <f t="shared" si="33"/>
        <v>77530000</v>
      </c>
      <c r="N224" s="77">
        <v>22.25</v>
      </c>
      <c r="O224" s="79" t="s">
        <v>90</v>
      </c>
      <c r="P224" s="98">
        <f t="shared" si="36"/>
        <v>22250000</v>
      </c>
    </row>
    <row r="225" spans="1:16">
      <c r="B225" s="89">
        <v>3.25</v>
      </c>
      <c r="C225" s="90" t="s">
        <v>67</v>
      </c>
      <c r="D225" s="74">
        <f t="shared" si="32"/>
        <v>812.5</v>
      </c>
      <c r="E225" s="91">
        <v>8.2170000000000003E-3</v>
      </c>
      <c r="F225" s="92">
        <v>1.412E-6</v>
      </c>
      <c r="G225" s="88">
        <f t="shared" si="34"/>
        <v>8.2184119999999996E-3</v>
      </c>
      <c r="H225" s="77">
        <v>2.2799999999999998</v>
      </c>
      <c r="I225" s="79" t="s">
        <v>206</v>
      </c>
      <c r="J225" s="98">
        <f t="shared" si="37"/>
        <v>2280000000</v>
      </c>
      <c r="K225" s="77">
        <v>85.27</v>
      </c>
      <c r="L225" s="79" t="s">
        <v>90</v>
      </c>
      <c r="M225" s="98">
        <f t="shared" si="33"/>
        <v>85270000</v>
      </c>
      <c r="N225" s="77">
        <v>24.63</v>
      </c>
      <c r="O225" s="79" t="s">
        <v>90</v>
      </c>
      <c r="P225" s="98">
        <f t="shared" si="36"/>
        <v>24630000</v>
      </c>
    </row>
    <row r="226" spans="1:16">
      <c r="B226" s="89">
        <v>3.5</v>
      </c>
      <c r="C226" s="90" t="s">
        <v>67</v>
      </c>
      <c r="D226" s="74">
        <f t="shared" si="32"/>
        <v>875</v>
      </c>
      <c r="E226" s="91">
        <v>8.064E-3</v>
      </c>
      <c r="F226" s="92">
        <v>1.3179999999999999E-6</v>
      </c>
      <c r="G226" s="88">
        <f t="shared" si="34"/>
        <v>8.0653180000000001E-3</v>
      </c>
      <c r="H226" s="77">
        <v>2.5299999999999998</v>
      </c>
      <c r="I226" s="79" t="s">
        <v>206</v>
      </c>
      <c r="J226" s="98">
        <f t="shared" si="37"/>
        <v>2530000000</v>
      </c>
      <c r="K226" s="77">
        <v>92.65</v>
      </c>
      <c r="L226" s="79" t="s">
        <v>90</v>
      </c>
      <c r="M226" s="98">
        <f t="shared" si="33"/>
        <v>92650000</v>
      </c>
      <c r="N226" s="77">
        <v>27</v>
      </c>
      <c r="O226" s="79" t="s">
        <v>90</v>
      </c>
      <c r="P226" s="98">
        <f t="shared" si="36"/>
        <v>27000000</v>
      </c>
    </row>
    <row r="227" spans="1:16">
      <c r="B227" s="89">
        <v>3.75</v>
      </c>
      <c r="C227" s="90" t="s">
        <v>67</v>
      </c>
      <c r="D227" s="74">
        <f t="shared" si="32"/>
        <v>937.5</v>
      </c>
      <c r="E227" s="91">
        <v>7.9369999999999996E-3</v>
      </c>
      <c r="F227" s="92">
        <v>1.2359999999999999E-6</v>
      </c>
      <c r="G227" s="88">
        <f t="shared" si="34"/>
        <v>7.9382359999999996E-3</v>
      </c>
      <c r="H227" s="77">
        <v>2.79</v>
      </c>
      <c r="I227" s="79" t="s">
        <v>206</v>
      </c>
      <c r="J227" s="98">
        <f t="shared" si="37"/>
        <v>2790000000</v>
      </c>
      <c r="K227" s="77">
        <v>99.72</v>
      </c>
      <c r="L227" s="79" t="s">
        <v>90</v>
      </c>
      <c r="M227" s="98">
        <f t="shared" si="33"/>
        <v>99720000</v>
      </c>
      <c r="N227" s="77">
        <v>29.36</v>
      </c>
      <c r="O227" s="79" t="s">
        <v>90</v>
      </c>
      <c r="P227" s="98">
        <f t="shared" si="36"/>
        <v>29360000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32"/>
        <v>1000</v>
      </c>
      <c r="E228" s="91">
        <v>7.8300000000000002E-3</v>
      </c>
      <c r="F228" s="92">
        <v>1.164E-6</v>
      </c>
      <c r="G228" s="88">
        <f t="shared" si="34"/>
        <v>7.8311639999999998E-3</v>
      </c>
      <c r="H228" s="77">
        <v>3.06</v>
      </c>
      <c r="I228" s="79" t="s">
        <v>206</v>
      </c>
      <c r="J228" s="98">
        <f>H228*1000000000</f>
        <v>3060000000</v>
      </c>
      <c r="K228" s="77">
        <v>106.51</v>
      </c>
      <c r="L228" s="79" t="s">
        <v>90</v>
      </c>
      <c r="M228" s="98">
        <f t="shared" si="33"/>
        <v>106510000</v>
      </c>
      <c r="N228" s="77">
        <v>31.7</v>
      </c>
      <c r="O228" s="79" t="s">
        <v>90</v>
      </c>
      <c r="P228" s="98">
        <f t="shared" ref="P228" si="38">N228*1000000</f>
        <v>31700000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9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srim4He_Kapton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109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82</v>
      </c>
      <c r="F13" s="49"/>
      <c r="G13" s="50"/>
      <c r="H13" s="50"/>
      <c r="I13" s="51"/>
      <c r="J13" s="4">
        <v>8</v>
      </c>
      <c r="K13" s="52">
        <v>1.4044000000000001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213</v>
      </c>
      <c r="C14" s="102"/>
      <c r="D14" s="21" t="s">
        <v>214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215</v>
      </c>
      <c r="C15" s="103"/>
      <c r="D15" s="101" t="s">
        <v>216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103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93" t="s">
        <v>59</v>
      </c>
      <c r="F18" s="194"/>
      <c r="G18" s="195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2.4129999999999999E-2</v>
      </c>
      <c r="F20" s="87">
        <v>0.13089999999999999</v>
      </c>
      <c r="G20" s="88">
        <f>E20+F20</f>
        <v>0.15503</v>
      </c>
      <c r="H20" s="84">
        <v>11</v>
      </c>
      <c r="I20" s="85" t="s">
        <v>64</v>
      </c>
      <c r="J20" s="97">
        <f>H20/1000/10</f>
        <v>1.0999999999999998E-3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2.5600000000000001E-2</v>
      </c>
      <c r="F21" s="92">
        <v>0.13519999999999999</v>
      </c>
      <c r="G21" s="88">
        <f t="shared" ref="G21:G84" si="3">E21+F21</f>
        <v>0.1608</v>
      </c>
      <c r="H21" s="89">
        <v>12</v>
      </c>
      <c r="I21" s="90" t="s">
        <v>64</v>
      </c>
      <c r="J21" s="74">
        <f t="shared" ref="J21:J84" si="4">H21/1000/10</f>
        <v>1.2000000000000001E-3</v>
      </c>
      <c r="K21" s="89">
        <v>10</v>
      </c>
      <c r="L21" s="90" t="s">
        <v>64</v>
      </c>
      <c r="M21" s="74">
        <f t="shared" si="0"/>
        <v>1E-3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2.6980000000000001E-2</v>
      </c>
      <c r="F22" s="92">
        <v>0.1391</v>
      </c>
      <c r="G22" s="88">
        <f t="shared" si="3"/>
        <v>0.16608000000000001</v>
      </c>
      <c r="H22" s="89">
        <v>12</v>
      </c>
      <c r="I22" s="90" t="s">
        <v>64</v>
      </c>
      <c r="J22" s="74">
        <f t="shared" si="4"/>
        <v>1.2000000000000001E-3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2.8299999999999999E-2</v>
      </c>
      <c r="F23" s="92">
        <v>0.14249999999999999</v>
      </c>
      <c r="G23" s="88">
        <f t="shared" si="3"/>
        <v>0.17079999999999998</v>
      </c>
      <c r="H23" s="89">
        <v>13</v>
      </c>
      <c r="I23" s="90" t="s">
        <v>64</v>
      </c>
      <c r="J23" s="74">
        <f t="shared" si="4"/>
        <v>1.2999999999999999E-3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2.9559999999999999E-2</v>
      </c>
      <c r="F24" s="92">
        <v>0.14560000000000001</v>
      </c>
      <c r="G24" s="88">
        <f t="shared" si="3"/>
        <v>0.17516000000000001</v>
      </c>
      <c r="H24" s="89">
        <v>14</v>
      </c>
      <c r="I24" s="90" t="s">
        <v>64</v>
      </c>
      <c r="J24" s="74">
        <f t="shared" si="4"/>
        <v>1.4E-3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3.0769999999999999E-2</v>
      </c>
      <c r="F25" s="92">
        <v>0.14849999999999999</v>
      </c>
      <c r="G25" s="88">
        <f t="shared" si="3"/>
        <v>0.17926999999999998</v>
      </c>
      <c r="H25" s="89">
        <v>15</v>
      </c>
      <c r="I25" s="90" t="s">
        <v>64</v>
      </c>
      <c r="J25" s="74">
        <f t="shared" si="4"/>
        <v>1.5E-3</v>
      </c>
      <c r="K25" s="89">
        <v>13</v>
      </c>
      <c r="L25" s="90" t="s">
        <v>64</v>
      </c>
      <c r="M25" s="74">
        <f t="shared" si="0"/>
        <v>1.2999999999999999E-3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3.193E-2</v>
      </c>
      <c r="F26" s="92">
        <v>0.151</v>
      </c>
      <c r="G26" s="88">
        <f t="shared" si="3"/>
        <v>0.18292999999999998</v>
      </c>
      <c r="H26" s="89">
        <v>16</v>
      </c>
      <c r="I26" s="90" t="s">
        <v>64</v>
      </c>
      <c r="J26" s="74">
        <f t="shared" si="4"/>
        <v>1.6000000000000001E-3</v>
      </c>
      <c r="K26" s="89">
        <v>14</v>
      </c>
      <c r="L26" s="90" t="s">
        <v>64</v>
      </c>
      <c r="M26" s="74">
        <f t="shared" si="0"/>
        <v>1.4E-3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3.4130000000000001E-2</v>
      </c>
      <c r="F27" s="92">
        <v>0.1555</v>
      </c>
      <c r="G27" s="88">
        <f t="shared" si="3"/>
        <v>0.18962999999999999</v>
      </c>
      <c r="H27" s="89">
        <v>17</v>
      </c>
      <c r="I27" s="90" t="s">
        <v>64</v>
      </c>
      <c r="J27" s="74">
        <f t="shared" si="4"/>
        <v>1.7000000000000001E-3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3.6200000000000003E-2</v>
      </c>
      <c r="F28" s="92">
        <v>0.1593</v>
      </c>
      <c r="G28" s="88">
        <f t="shared" si="3"/>
        <v>0.19550000000000001</v>
      </c>
      <c r="H28" s="89">
        <v>19</v>
      </c>
      <c r="I28" s="90" t="s">
        <v>64</v>
      </c>
      <c r="J28" s="74">
        <f t="shared" si="4"/>
        <v>1.9E-3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3.8159999999999999E-2</v>
      </c>
      <c r="F29" s="92">
        <v>0.16259999999999999</v>
      </c>
      <c r="G29" s="88">
        <f t="shared" si="3"/>
        <v>0.20075999999999999</v>
      </c>
      <c r="H29" s="89">
        <v>20</v>
      </c>
      <c r="I29" s="90" t="s">
        <v>64</v>
      </c>
      <c r="J29" s="74">
        <f t="shared" si="4"/>
        <v>2E-3</v>
      </c>
      <c r="K29" s="89">
        <v>17</v>
      </c>
      <c r="L29" s="90" t="s">
        <v>64</v>
      </c>
      <c r="M29" s="74">
        <f t="shared" si="0"/>
        <v>1.7000000000000001E-3</v>
      </c>
      <c r="N29" s="89">
        <v>13</v>
      </c>
      <c r="O29" s="90" t="s">
        <v>64</v>
      </c>
      <c r="P29" s="74">
        <f t="shared" si="1"/>
        <v>1.2999999999999999E-3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4.002E-2</v>
      </c>
      <c r="F30" s="92">
        <v>0.16550000000000001</v>
      </c>
      <c r="G30" s="88">
        <f t="shared" si="3"/>
        <v>0.20552000000000001</v>
      </c>
      <c r="H30" s="89">
        <v>22</v>
      </c>
      <c r="I30" s="90" t="s">
        <v>64</v>
      </c>
      <c r="J30" s="74">
        <f t="shared" si="4"/>
        <v>2.1999999999999997E-3</v>
      </c>
      <c r="K30" s="89">
        <v>18</v>
      </c>
      <c r="L30" s="90" t="s">
        <v>64</v>
      </c>
      <c r="M30" s="74">
        <f t="shared" si="0"/>
        <v>1.8E-3</v>
      </c>
      <c r="N30" s="89">
        <v>14</v>
      </c>
      <c r="O30" s="90" t="s">
        <v>64</v>
      </c>
      <c r="P30" s="74">
        <f t="shared" si="1"/>
        <v>1.4E-3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4.1799999999999997E-2</v>
      </c>
      <c r="F31" s="92">
        <v>0.16789999999999999</v>
      </c>
      <c r="G31" s="88">
        <f t="shared" si="3"/>
        <v>0.2097</v>
      </c>
      <c r="H31" s="89">
        <v>23</v>
      </c>
      <c r="I31" s="90" t="s">
        <v>64</v>
      </c>
      <c r="J31" s="74">
        <f t="shared" si="4"/>
        <v>2.3E-3</v>
      </c>
      <c r="K31" s="89">
        <v>19</v>
      </c>
      <c r="L31" s="90" t="s">
        <v>64</v>
      </c>
      <c r="M31" s="74">
        <f t="shared" si="0"/>
        <v>1.9E-3</v>
      </c>
      <c r="N31" s="89">
        <v>15</v>
      </c>
      <c r="O31" s="90" t="s">
        <v>64</v>
      </c>
      <c r="P31" s="74">
        <f t="shared" si="1"/>
        <v>1.5E-3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4.351E-2</v>
      </c>
      <c r="F32" s="92">
        <v>0.1701</v>
      </c>
      <c r="G32" s="88">
        <f t="shared" si="3"/>
        <v>0.21360999999999999</v>
      </c>
      <c r="H32" s="89">
        <v>25</v>
      </c>
      <c r="I32" s="90" t="s">
        <v>64</v>
      </c>
      <c r="J32" s="74">
        <f t="shared" si="4"/>
        <v>2.5000000000000001E-3</v>
      </c>
      <c r="K32" s="89">
        <v>21</v>
      </c>
      <c r="L32" s="90" t="s">
        <v>64</v>
      </c>
      <c r="M32" s="74">
        <f t="shared" si="0"/>
        <v>2.1000000000000003E-3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4.5150000000000003E-2</v>
      </c>
      <c r="F33" s="92">
        <v>0.1721</v>
      </c>
      <c r="G33" s="88">
        <f t="shared" si="3"/>
        <v>0.21725</v>
      </c>
      <c r="H33" s="89">
        <v>26</v>
      </c>
      <c r="I33" s="90" t="s">
        <v>64</v>
      </c>
      <c r="J33" s="74">
        <f t="shared" si="4"/>
        <v>2.5999999999999999E-3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4.6739999999999997E-2</v>
      </c>
      <c r="F34" s="92">
        <v>0.17380000000000001</v>
      </c>
      <c r="G34" s="88">
        <f t="shared" si="3"/>
        <v>0.22054000000000001</v>
      </c>
      <c r="H34" s="89">
        <v>28</v>
      </c>
      <c r="I34" s="90" t="s">
        <v>64</v>
      </c>
      <c r="J34" s="74">
        <f t="shared" si="4"/>
        <v>2.8E-3</v>
      </c>
      <c r="K34" s="89">
        <v>23</v>
      </c>
      <c r="L34" s="90" t="s">
        <v>64</v>
      </c>
      <c r="M34" s="74">
        <f t="shared" si="0"/>
        <v>2.3E-3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4.827E-2</v>
      </c>
      <c r="F35" s="92">
        <v>0.17530000000000001</v>
      </c>
      <c r="G35" s="88">
        <f t="shared" si="3"/>
        <v>0.22357000000000002</v>
      </c>
      <c r="H35" s="89">
        <v>29</v>
      </c>
      <c r="I35" s="90" t="s">
        <v>64</v>
      </c>
      <c r="J35" s="74">
        <f t="shared" si="4"/>
        <v>2.9000000000000002E-3</v>
      </c>
      <c r="K35" s="89">
        <v>24</v>
      </c>
      <c r="L35" s="90" t="s">
        <v>64</v>
      </c>
      <c r="M35" s="74">
        <f t="shared" si="0"/>
        <v>2.4000000000000002E-3</v>
      </c>
      <c r="N35" s="89">
        <v>18</v>
      </c>
      <c r="O35" s="90" t="s">
        <v>64</v>
      </c>
      <c r="P35" s="74">
        <f t="shared" si="1"/>
        <v>1.8E-3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4.9759999999999999E-2</v>
      </c>
      <c r="F36" s="92">
        <v>0.17660000000000001</v>
      </c>
      <c r="G36" s="88">
        <f t="shared" si="3"/>
        <v>0.22636000000000001</v>
      </c>
      <c r="H36" s="89">
        <v>30</v>
      </c>
      <c r="I36" s="90" t="s">
        <v>64</v>
      </c>
      <c r="J36" s="74">
        <f t="shared" si="4"/>
        <v>3.0000000000000001E-3</v>
      </c>
      <c r="K36" s="89">
        <v>25</v>
      </c>
      <c r="L36" s="90" t="s">
        <v>64</v>
      </c>
      <c r="M36" s="74">
        <f t="shared" si="0"/>
        <v>2.5000000000000001E-3</v>
      </c>
      <c r="N36" s="89">
        <v>18</v>
      </c>
      <c r="O36" s="90" t="s">
        <v>64</v>
      </c>
      <c r="P36" s="74">
        <f t="shared" si="1"/>
        <v>1.8E-3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5.1200000000000002E-2</v>
      </c>
      <c r="F37" s="92">
        <v>0.17780000000000001</v>
      </c>
      <c r="G37" s="88">
        <f t="shared" si="3"/>
        <v>0.22900000000000001</v>
      </c>
      <c r="H37" s="89">
        <v>32</v>
      </c>
      <c r="I37" s="90" t="s">
        <v>64</v>
      </c>
      <c r="J37" s="74">
        <f t="shared" si="4"/>
        <v>3.2000000000000002E-3</v>
      </c>
      <c r="K37" s="89">
        <v>26</v>
      </c>
      <c r="L37" s="90" t="s">
        <v>64</v>
      </c>
      <c r="M37" s="74">
        <f t="shared" si="0"/>
        <v>2.5999999999999999E-3</v>
      </c>
      <c r="N37" s="89">
        <v>19</v>
      </c>
      <c r="O37" s="90" t="s">
        <v>64</v>
      </c>
      <c r="P37" s="74">
        <f t="shared" si="1"/>
        <v>1.9E-3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5.3969999999999997E-2</v>
      </c>
      <c r="F38" s="92">
        <v>0.1799</v>
      </c>
      <c r="G38" s="88">
        <f t="shared" si="3"/>
        <v>0.23386999999999999</v>
      </c>
      <c r="H38" s="89">
        <v>35</v>
      </c>
      <c r="I38" s="90" t="s">
        <v>64</v>
      </c>
      <c r="J38" s="74">
        <f t="shared" si="4"/>
        <v>3.5000000000000005E-3</v>
      </c>
      <c r="K38" s="89">
        <v>28</v>
      </c>
      <c r="L38" s="90" t="s">
        <v>64</v>
      </c>
      <c r="M38" s="74">
        <f t="shared" si="0"/>
        <v>2.8E-3</v>
      </c>
      <c r="N38" s="89">
        <v>20</v>
      </c>
      <c r="O38" s="90" t="s">
        <v>64</v>
      </c>
      <c r="P38" s="74">
        <f t="shared" si="1"/>
        <v>2E-3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5.7239999999999999E-2</v>
      </c>
      <c r="F39" s="92">
        <v>0.18190000000000001</v>
      </c>
      <c r="G39" s="88">
        <f t="shared" si="3"/>
        <v>0.23914000000000002</v>
      </c>
      <c r="H39" s="89">
        <v>38</v>
      </c>
      <c r="I39" s="90" t="s">
        <v>64</v>
      </c>
      <c r="J39" s="74">
        <f t="shared" si="4"/>
        <v>3.8E-3</v>
      </c>
      <c r="K39" s="89">
        <v>30</v>
      </c>
      <c r="L39" s="90" t="s">
        <v>64</v>
      </c>
      <c r="M39" s="74">
        <f t="shared" si="0"/>
        <v>3.0000000000000001E-3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6.0339999999999998E-2</v>
      </c>
      <c r="F40" s="92">
        <v>0.18340000000000001</v>
      </c>
      <c r="G40" s="88">
        <f t="shared" si="3"/>
        <v>0.24374000000000001</v>
      </c>
      <c r="H40" s="89">
        <v>42</v>
      </c>
      <c r="I40" s="90" t="s">
        <v>64</v>
      </c>
      <c r="J40" s="74">
        <f t="shared" si="4"/>
        <v>4.2000000000000006E-3</v>
      </c>
      <c r="K40" s="89">
        <v>33</v>
      </c>
      <c r="L40" s="90" t="s">
        <v>64</v>
      </c>
      <c r="M40" s="74">
        <f t="shared" si="0"/>
        <v>3.3E-3</v>
      </c>
      <c r="N40" s="89">
        <v>24</v>
      </c>
      <c r="O40" s="90" t="s">
        <v>64</v>
      </c>
      <c r="P40" s="74">
        <f t="shared" si="1"/>
        <v>2.4000000000000002E-3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6.3280000000000003E-2</v>
      </c>
      <c r="F41" s="92">
        <v>0.1845</v>
      </c>
      <c r="G41" s="88">
        <f t="shared" si="3"/>
        <v>0.24778</v>
      </c>
      <c r="H41" s="89">
        <v>45</v>
      </c>
      <c r="I41" s="90" t="s">
        <v>64</v>
      </c>
      <c r="J41" s="74">
        <f t="shared" si="4"/>
        <v>4.4999999999999997E-3</v>
      </c>
      <c r="K41" s="89">
        <v>35</v>
      </c>
      <c r="L41" s="90" t="s">
        <v>64</v>
      </c>
      <c r="M41" s="74">
        <f t="shared" si="0"/>
        <v>3.5000000000000005E-3</v>
      </c>
      <c r="N41" s="89">
        <v>26</v>
      </c>
      <c r="O41" s="90" t="s">
        <v>64</v>
      </c>
      <c r="P41" s="74">
        <f t="shared" si="1"/>
        <v>2.5999999999999999E-3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6.6100000000000006E-2</v>
      </c>
      <c r="F42" s="92">
        <v>0.18529999999999999</v>
      </c>
      <c r="G42" s="88">
        <f t="shared" si="3"/>
        <v>0.25140000000000001</v>
      </c>
      <c r="H42" s="89">
        <v>48</v>
      </c>
      <c r="I42" s="90" t="s">
        <v>64</v>
      </c>
      <c r="J42" s="74">
        <f t="shared" si="4"/>
        <v>4.8000000000000004E-3</v>
      </c>
      <c r="K42" s="89">
        <v>37</v>
      </c>
      <c r="L42" s="90" t="s">
        <v>64</v>
      </c>
      <c r="M42" s="74">
        <f t="shared" si="0"/>
        <v>3.6999999999999997E-3</v>
      </c>
      <c r="N42" s="89">
        <v>27</v>
      </c>
      <c r="O42" s="90" t="s">
        <v>64</v>
      </c>
      <c r="P42" s="74">
        <f t="shared" si="1"/>
        <v>2.7000000000000001E-3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6.88E-2</v>
      </c>
      <c r="F43" s="92">
        <v>0.18579999999999999</v>
      </c>
      <c r="G43" s="88">
        <f t="shared" si="3"/>
        <v>0.25459999999999999</v>
      </c>
      <c r="H43" s="89">
        <v>52</v>
      </c>
      <c r="I43" s="90" t="s">
        <v>64</v>
      </c>
      <c r="J43" s="74">
        <f t="shared" si="4"/>
        <v>5.1999999999999998E-3</v>
      </c>
      <c r="K43" s="89">
        <v>39</v>
      </c>
      <c r="L43" s="90" t="s">
        <v>64</v>
      </c>
      <c r="M43" s="74">
        <f t="shared" si="0"/>
        <v>3.8999999999999998E-3</v>
      </c>
      <c r="N43" s="89">
        <v>29</v>
      </c>
      <c r="O43" s="90" t="s">
        <v>64</v>
      </c>
      <c r="P43" s="74">
        <f t="shared" si="1"/>
        <v>2.9000000000000002E-3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7.1389999999999995E-2</v>
      </c>
      <c r="F44" s="92">
        <v>0.18609999999999999</v>
      </c>
      <c r="G44" s="88">
        <f t="shared" si="3"/>
        <v>0.25749</v>
      </c>
      <c r="H44" s="89">
        <v>55</v>
      </c>
      <c r="I44" s="90" t="s">
        <v>64</v>
      </c>
      <c r="J44" s="74">
        <f t="shared" si="4"/>
        <v>5.4999999999999997E-3</v>
      </c>
      <c r="K44" s="89">
        <v>42</v>
      </c>
      <c r="L44" s="90" t="s">
        <v>64</v>
      </c>
      <c r="M44" s="74">
        <f t="shared" si="0"/>
        <v>4.2000000000000006E-3</v>
      </c>
      <c r="N44" s="89">
        <v>31</v>
      </c>
      <c r="O44" s="90" t="s">
        <v>64</v>
      </c>
      <c r="P44" s="74">
        <f t="shared" si="1"/>
        <v>3.0999999999999999E-3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7.3899999999999993E-2</v>
      </c>
      <c r="F45" s="92">
        <v>0.18629999999999999</v>
      </c>
      <c r="G45" s="88">
        <f t="shared" si="3"/>
        <v>0.26019999999999999</v>
      </c>
      <c r="H45" s="89">
        <v>58</v>
      </c>
      <c r="I45" s="90" t="s">
        <v>64</v>
      </c>
      <c r="J45" s="74">
        <f t="shared" si="4"/>
        <v>5.8000000000000005E-3</v>
      </c>
      <c r="K45" s="89">
        <v>44</v>
      </c>
      <c r="L45" s="90" t="s">
        <v>64</v>
      </c>
      <c r="M45" s="74">
        <f t="shared" si="0"/>
        <v>4.3999999999999994E-3</v>
      </c>
      <c r="N45" s="89">
        <v>32</v>
      </c>
      <c r="O45" s="90" t="s">
        <v>64</v>
      </c>
      <c r="P45" s="74">
        <f t="shared" si="1"/>
        <v>3.2000000000000002E-3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7.6319999999999999E-2</v>
      </c>
      <c r="F46" s="92">
        <v>0.18640000000000001</v>
      </c>
      <c r="G46" s="88">
        <f t="shared" si="3"/>
        <v>0.26272000000000001</v>
      </c>
      <c r="H46" s="89">
        <v>62</v>
      </c>
      <c r="I46" s="90" t="s">
        <v>64</v>
      </c>
      <c r="J46" s="74">
        <f t="shared" si="4"/>
        <v>6.1999999999999998E-3</v>
      </c>
      <c r="K46" s="89">
        <v>46</v>
      </c>
      <c r="L46" s="90" t="s">
        <v>64</v>
      </c>
      <c r="M46" s="74">
        <f t="shared" si="0"/>
        <v>4.5999999999999999E-3</v>
      </c>
      <c r="N46" s="89">
        <v>34</v>
      </c>
      <c r="O46" s="90" t="s">
        <v>64</v>
      </c>
      <c r="P46" s="74">
        <f t="shared" si="1"/>
        <v>3.4000000000000002E-3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8.0949999999999994E-2</v>
      </c>
      <c r="F47" s="92">
        <v>0.18609999999999999</v>
      </c>
      <c r="G47" s="88">
        <f t="shared" si="3"/>
        <v>0.26705000000000001</v>
      </c>
      <c r="H47" s="89">
        <v>68</v>
      </c>
      <c r="I47" s="90" t="s">
        <v>64</v>
      </c>
      <c r="J47" s="74">
        <f t="shared" si="4"/>
        <v>6.8000000000000005E-3</v>
      </c>
      <c r="K47" s="89">
        <v>50</v>
      </c>
      <c r="L47" s="90" t="s">
        <v>64</v>
      </c>
      <c r="M47" s="74">
        <f t="shared" si="0"/>
        <v>5.0000000000000001E-3</v>
      </c>
      <c r="N47" s="89">
        <v>37</v>
      </c>
      <c r="O47" s="90" t="s">
        <v>64</v>
      </c>
      <c r="P47" s="74">
        <f t="shared" si="1"/>
        <v>3.6999999999999997E-3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8.5330000000000003E-2</v>
      </c>
      <c r="F48" s="92">
        <v>0.1855</v>
      </c>
      <c r="G48" s="88">
        <f t="shared" si="3"/>
        <v>0.27083000000000002</v>
      </c>
      <c r="H48" s="89">
        <v>75</v>
      </c>
      <c r="I48" s="90" t="s">
        <v>64</v>
      </c>
      <c r="J48" s="74">
        <f t="shared" si="4"/>
        <v>7.4999999999999997E-3</v>
      </c>
      <c r="K48" s="89">
        <v>54</v>
      </c>
      <c r="L48" s="90" t="s">
        <v>64</v>
      </c>
      <c r="M48" s="74">
        <f t="shared" si="0"/>
        <v>5.4000000000000003E-3</v>
      </c>
      <c r="N48" s="89">
        <v>40</v>
      </c>
      <c r="O48" s="90" t="s">
        <v>64</v>
      </c>
      <c r="P48" s="74">
        <f t="shared" si="1"/>
        <v>4.0000000000000001E-3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8.9499999999999996E-2</v>
      </c>
      <c r="F49" s="92">
        <v>0.1847</v>
      </c>
      <c r="G49" s="88">
        <f t="shared" si="3"/>
        <v>0.2742</v>
      </c>
      <c r="H49" s="89">
        <v>82</v>
      </c>
      <c r="I49" s="90" t="s">
        <v>64</v>
      </c>
      <c r="J49" s="74">
        <f t="shared" si="4"/>
        <v>8.2000000000000007E-3</v>
      </c>
      <c r="K49" s="89">
        <v>58</v>
      </c>
      <c r="L49" s="90" t="s">
        <v>64</v>
      </c>
      <c r="M49" s="74">
        <f t="shared" si="0"/>
        <v>5.8000000000000005E-3</v>
      </c>
      <c r="N49" s="89">
        <v>43</v>
      </c>
      <c r="O49" s="90" t="s">
        <v>64</v>
      </c>
      <c r="P49" s="74">
        <f t="shared" si="1"/>
        <v>4.3E-3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9.3479999999999994E-2</v>
      </c>
      <c r="F50" s="92">
        <v>0.18360000000000001</v>
      </c>
      <c r="G50" s="88">
        <f t="shared" si="3"/>
        <v>0.27707999999999999</v>
      </c>
      <c r="H50" s="89">
        <v>89</v>
      </c>
      <c r="I50" s="90" t="s">
        <v>64</v>
      </c>
      <c r="J50" s="74">
        <f t="shared" si="4"/>
        <v>8.8999999999999999E-3</v>
      </c>
      <c r="K50" s="89">
        <v>63</v>
      </c>
      <c r="L50" s="90" t="s">
        <v>64</v>
      </c>
      <c r="M50" s="74">
        <f t="shared" si="0"/>
        <v>6.3E-3</v>
      </c>
      <c r="N50" s="89">
        <v>46</v>
      </c>
      <c r="O50" s="90" t="s">
        <v>64</v>
      </c>
      <c r="P50" s="74">
        <f t="shared" si="1"/>
        <v>4.5999999999999999E-3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9.7290000000000001E-2</v>
      </c>
      <c r="F51" s="92">
        <v>0.1825</v>
      </c>
      <c r="G51" s="88">
        <f t="shared" si="3"/>
        <v>0.27978999999999998</v>
      </c>
      <c r="H51" s="89">
        <v>95</v>
      </c>
      <c r="I51" s="90" t="s">
        <v>64</v>
      </c>
      <c r="J51" s="74">
        <f t="shared" si="4"/>
        <v>9.4999999999999998E-3</v>
      </c>
      <c r="K51" s="89">
        <v>67</v>
      </c>
      <c r="L51" s="90" t="s">
        <v>64</v>
      </c>
      <c r="M51" s="74">
        <f t="shared" si="0"/>
        <v>6.7000000000000002E-3</v>
      </c>
      <c r="N51" s="89">
        <v>49</v>
      </c>
      <c r="O51" s="90" t="s">
        <v>64</v>
      </c>
      <c r="P51" s="74">
        <f t="shared" si="1"/>
        <v>4.8999999999999998E-3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0.10100000000000001</v>
      </c>
      <c r="F52" s="92">
        <v>0.1812</v>
      </c>
      <c r="G52" s="88">
        <f t="shared" si="3"/>
        <v>0.28220000000000001</v>
      </c>
      <c r="H52" s="89">
        <v>102</v>
      </c>
      <c r="I52" s="90" t="s">
        <v>64</v>
      </c>
      <c r="J52" s="74">
        <f t="shared" si="4"/>
        <v>1.0199999999999999E-2</v>
      </c>
      <c r="K52" s="89">
        <v>71</v>
      </c>
      <c r="L52" s="90" t="s">
        <v>64</v>
      </c>
      <c r="M52" s="74">
        <f t="shared" si="0"/>
        <v>7.0999999999999995E-3</v>
      </c>
      <c r="N52" s="89">
        <v>52</v>
      </c>
      <c r="O52" s="90" t="s">
        <v>64</v>
      </c>
      <c r="P52" s="74">
        <f t="shared" si="1"/>
        <v>5.1999999999999998E-3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0.1079</v>
      </c>
      <c r="F53" s="92">
        <v>0.17849999999999999</v>
      </c>
      <c r="G53" s="88">
        <f t="shared" si="3"/>
        <v>0.28639999999999999</v>
      </c>
      <c r="H53" s="89">
        <v>116</v>
      </c>
      <c r="I53" s="90" t="s">
        <v>64</v>
      </c>
      <c r="J53" s="74">
        <f t="shared" si="4"/>
        <v>1.1600000000000001E-2</v>
      </c>
      <c r="K53" s="89">
        <v>78</v>
      </c>
      <c r="L53" s="90" t="s">
        <v>64</v>
      </c>
      <c r="M53" s="74">
        <f t="shared" si="0"/>
        <v>7.7999999999999996E-3</v>
      </c>
      <c r="N53" s="89">
        <v>58</v>
      </c>
      <c r="O53" s="90" t="s">
        <v>64</v>
      </c>
      <c r="P53" s="74">
        <f t="shared" si="1"/>
        <v>5.8000000000000005E-3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0.1145</v>
      </c>
      <c r="F54" s="92">
        <v>0.1757</v>
      </c>
      <c r="G54" s="88">
        <f t="shared" si="3"/>
        <v>0.29020000000000001</v>
      </c>
      <c r="H54" s="89">
        <v>129</v>
      </c>
      <c r="I54" s="90" t="s">
        <v>64</v>
      </c>
      <c r="J54" s="74">
        <f t="shared" si="4"/>
        <v>1.29E-2</v>
      </c>
      <c r="K54" s="89">
        <v>86</v>
      </c>
      <c r="L54" s="90" t="s">
        <v>64</v>
      </c>
      <c r="M54" s="74">
        <f t="shared" si="0"/>
        <v>8.6E-3</v>
      </c>
      <c r="N54" s="89">
        <v>64</v>
      </c>
      <c r="O54" s="90" t="s">
        <v>64</v>
      </c>
      <c r="P54" s="74">
        <f t="shared" si="1"/>
        <v>6.4000000000000003E-3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0.1207</v>
      </c>
      <c r="F55" s="92">
        <v>0.17280000000000001</v>
      </c>
      <c r="G55" s="88">
        <f t="shared" si="3"/>
        <v>0.29349999999999998</v>
      </c>
      <c r="H55" s="89">
        <v>143</v>
      </c>
      <c r="I55" s="90" t="s">
        <v>64</v>
      </c>
      <c r="J55" s="74">
        <f t="shared" si="4"/>
        <v>1.4299999999999998E-2</v>
      </c>
      <c r="K55" s="89">
        <v>93</v>
      </c>
      <c r="L55" s="90" t="s">
        <v>64</v>
      </c>
      <c r="M55" s="74">
        <f t="shared" si="0"/>
        <v>9.2999999999999992E-3</v>
      </c>
      <c r="N55" s="89">
        <v>70</v>
      </c>
      <c r="O55" s="90" t="s">
        <v>64</v>
      </c>
      <c r="P55" s="74">
        <f t="shared" si="1"/>
        <v>7.000000000000001E-3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0.12659999999999999</v>
      </c>
      <c r="F56" s="92">
        <v>0.1699</v>
      </c>
      <c r="G56" s="88">
        <f t="shared" si="3"/>
        <v>0.29649999999999999</v>
      </c>
      <c r="H56" s="89">
        <v>156</v>
      </c>
      <c r="I56" s="90" t="s">
        <v>64</v>
      </c>
      <c r="J56" s="74">
        <f t="shared" si="4"/>
        <v>1.5599999999999999E-2</v>
      </c>
      <c r="K56" s="89">
        <v>101</v>
      </c>
      <c r="L56" s="90" t="s">
        <v>64</v>
      </c>
      <c r="M56" s="74">
        <f t="shared" si="0"/>
        <v>1.0100000000000001E-2</v>
      </c>
      <c r="N56" s="89">
        <v>75</v>
      </c>
      <c r="O56" s="90" t="s">
        <v>64</v>
      </c>
      <c r="P56" s="74">
        <f t="shared" si="1"/>
        <v>7.4999999999999997E-3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0.13220000000000001</v>
      </c>
      <c r="F57" s="92">
        <v>0.1671</v>
      </c>
      <c r="G57" s="88">
        <f t="shared" si="3"/>
        <v>0.29930000000000001</v>
      </c>
      <c r="H57" s="89">
        <v>170</v>
      </c>
      <c r="I57" s="90" t="s">
        <v>64</v>
      </c>
      <c r="J57" s="74">
        <f t="shared" si="4"/>
        <v>1.7000000000000001E-2</v>
      </c>
      <c r="K57" s="89">
        <v>108</v>
      </c>
      <c r="L57" s="90" t="s">
        <v>64</v>
      </c>
      <c r="M57" s="74">
        <f t="shared" si="0"/>
        <v>1.0800000000000001E-2</v>
      </c>
      <c r="N57" s="89">
        <v>81</v>
      </c>
      <c r="O57" s="90" t="s">
        <v>64</v>
      </c>
      <c r="P57" s="74">
        <f t="shared" si="1"/>
        <v>8.0999999999999996E-3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0.1376</v>
      </c>
      <c r="F58" s="92">
        <v>0.1643</v>
      </c>
      <c r="G58" s="88">
        <f t="shared" si="3"/>
        <v>0.3019</v>
      </c>
      <c r="H58" s="89">
        <v>184</v>
      </c>
      <c r="I58" s="90" t="s">
        <v>64</v>
      </c>
      <c r="J58" s="74">
        <f t="shared" si="4"/>
        <v>1.84E-2</v>
      </c>
      <c r="K58" s="89">
        <v>115</v>
      </c>
      <c r="L58" s="90" t="s">
        <v>64</v>
      </c>
      <c r="M58" s="74">
        <f t="shared" si="0"/>
        <v>1.15E-2</v>
      </c>
      <c r="N58" s="89">
        <v>86</v>
      </c>
      <c r="O58" s="90" t="s">
        <v>64</v>
      </c>
      <c r="P58" s="74">
        <f t="shared" si="1"/>
        <v>8.6E-3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0.14280000000000001</v>
      </c>
      <c r="F59" s="92">
        <v>0.1615</v>
      </c>
      <c r="G59" s="88">
        <f t="shared" si="3"/>
        <v>0.30430000000000001</v>
      </c>
      <c r="H59" s="89">
        <v>198</v>
      </c>
      <c r="I59" s="90" t="s">
        <v>64</v>
      </c>
      <c r="J59" s="74">
        <f t="shared" si="4"/>
        <v>1.9800000000000002E-2</v>
      </c>
      <c r="K59" s="89">
        <v>122</v>
      </c>
      <c r="L59" s="90" t="s">
        <v>64</v>
      </c>
      <c r="M59" s="74">
        <f t="shared" si="0"/>
        <v>1.2199999999999999E-2</v>
      </c>
      <c r="N59" s="89">
        <v>92</v>
      </c>
      <c r="O59" s="90" t="s">
        <v>64</v>
      </c>
      <c r="P59" s="74">
        <f t="shared" si="1"/>
        <v>9.1999999999999998E-3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0.14779999999999999</v>
      </c>
      <c r="F60" s="92">
        <v>0.15890000000000001</v>
      </c>
      <c r="G60" s="88">
        <f t="shared" si="3"/>
        <v>0.30669999999999997</v>
      </c>
      <c r="H60" s="89">
        <v>212</v>
      </c>
      <c r="I60" s="90" t="s">
        <v>64</v>
      </c>
      <c r="J60" s="74">
        <f t="shared" si="4"/>
        <v>2.12E-2</v>
      </c>
      <c r="K60" s="89">
        <v>129</v>
      </c>
      <c r="L60" s="90" t="s">
        <v>64</v>
      </c>
      <c r="M60" s="74">
        <f t="shared" si="0"/>
        <v>1.29E-2</v>
      </c>
      <c r="N60" s="89">
        <v>97</v>
      </c>
      <c r="O60" s="90" t="s">
        <v>64</v>
      </c>
      <c r="P60" s="74">
        <f t="shared" si="1"/>
        <v>9.7000000000000003E-3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0.15260000000000001</v>
      </c>
      <c r="F61" s="92">
        <v>0.15629999999999999</v>
      </c>
      <c r="G61" s="88">
        <f t="shared" si="3"/>
        <v>0.30890000000000001</v>
      </c>
      <c r="H61" s="89">
        <v>226</v>
      </c>
      <c r="I61" s="90" t="s">
        <v>64</v>
      </c>
      <c r="J61" s="74">
        <f t="shared" si="4"/>
        <v>2.2600000000000002E-2</v>
      </c>
      <c r="K61" s="89">
        <v>136</v>
      </c>
      <c r="L61" s="90" t="s">
        <v>64</v>
      </c>
      <c r="M61" s="74">
        <f t="shared" si="0"/>
        <v>1.3600000000000001E-2</v>
      </c>
      <c r="N61" s="89">
        <v>102</v>
      </c>
      <c r="O61" s="90" t="s">
        <v>64</v>
      </c>
      <c r="P61" s="74">
        <f t="shared" si="1"/>
        <v>1.0199999999999999E-2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0.1573</v>
      </c>
      <c r="F62" s="92">
        <v>0.15379999999999999</v>
      </c>
      <c r="G62" s="88">
        <f t="shared" si="3"/>
        <v>0.31109999999999999</v>
      </c>
      <c r="H62" s="89">
        <v>239</v>
      </c>
      <c r="I62" s="90" t="s">
        <v>64</v>
      </c>
      <c r="J62" s="74">
        <f t="shared" si="4"/>
        <v>2.3899999999999998E-2</v>
      </c>
      <c r="K62" s="89">
        <v>142</v>
      </c>
      <c r="L62" s="90" t="s">
        <v>64</v>
      </c>
      <c r="M62" s="74">
        <f t="shared" si="0"/>
        <v>1.4199999999999999E-2</v>
      </c>
      <c r="N62" s="89">
        <v>108</v>
      </c>
      <c r="O62" s="90" t="s">
        <v>64</v>
      </c>
      <c r="P62" s="74">
        <f t="shared" si="1"/>
        <v>1.0800000000000001E-2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0.16189999999999999</v>
      </c>
      <c r="F63" s="92">
        <v>0.15140000000000001</v>
      </c>
      <c r="G63" s="88">
        <f t="shared" si="3"/>
        <v>0.31330000000000002</v>
      </c>
      <c r="H63" s="89">
        <v>253</v>
      </c>
      <c r="I63" s="90" t="s">
        <v>64</v>
      </c>
      <c r="J63" s="74">
        <f t="shared" si="4"/>
        <v>2.53E-2</v>
      </c>
      <c r="K63" s="89">
        <v>149</v>
      </c>
      <c r="L63" s="90" t="s">
        <v>64</v>
      </c>
      <c r="M63" s="74">
        <f t="shared" si="0"/>
        <v>1.49E-2</v>
      </c>
      <c r="N63" s="89">
        <v>113</v>
      </c>
      <c r="O63" s="90" t="s">
        <v>64</v>
      </c>
      <c r="P63" s="74">
        <f t="shared" si="1"/>
        <v>1.1300000000000001E-2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0.17069999999999999</v>
      </c>
      <c r="F64" s="92">
        <v>0.14680000000000001</v>
      </c>
      <c r="G64" s="88">
        <f t="shared" si="3"/>
        <v>0.3175</v>
      </c>
      <c r="H64" s="89">
        <v>281</v>
      </c>
      <c r="I64" s="90" t="s">
        <v>64</v>
      </c>
      <c r="J64" s="74">
        <f t="shared" si="4"/>
        <v>2.8100000000000003E-2</v>
      </c>
      <c r="K64" s="89">
        <v>162</v>
      </c>
      <c r="L64" s="90" t="s">
        <v>64</v>
      </c>
      <c r="M64" s="74">
        <f t="shared" si="0"/>
        <v>1.6199999999999999E-2</v>
      </c>
      <c r="N64" s="89">
        <v>123</v>
      </c>
      <c r="O64" s="90" t="s">
        <v>64</v>
      </c>
      <c r="P64" s="74">
        <f t="shared" si="1"/>
        <v>1.23E-2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0.18099999999999999</v>
      </c>
      <c r="F65" s="92">
        <v>0.1414</v>
      </c>
      <c r="G65" s="88">
        <f t="shared" si="3"/>
        <v>0.32240000000000002</v>
      </c>
      <c r="H65" s="89">
        <v>317</v>
      </c>
      <c r="I65" s="90" t="s">
        <v>64</v>
      </c>
      <c r="J65" s="74">
        <f t="shared" si="4"/>
        <v>3.1699999999999999E-2</v>
      </c>
      <c r="K65" s="89">
        <v>177</v>
      </c>
      <c r="L65" s="90" t="s">
        <v>64</v>
      </c>
      <c r="M65" s="74">
        <f t="shared" si="0"/>
        <v>1.77E-2</v>
      </c>
      <c r="N65" s="89">
        <v>136</v>
      </c>
      <c r="O65" s="90" t="s">
        <v>64</v>
      </c>
      <c r="P65" s="74">
        <f t="shared" si="1"/>
        <v>1.3600000000000001E-2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0.1908</v>
      </c>
      <c r="F66" s="92">
        <v>0.13650000000000001</v>
      </c>
      <c r="G66" s="88">
        <f t="shared" si="3"/>
        <v>0.32730000000000004</v>
      </c>
      <c r="H66" s="89">
        <v>352</v>
      </c>
      <c r="I66" s="90" t="s">
        <v>64</v>
      </c>
      <c r="J66" s="74">
        <f t="shared" si="4"/>
        <v>3.5199999999999995E-2</v>
      </c>
      <c r="K66" s="89">
        <v>192</v>
      </c>
      <c r="L66" s="90" t="s">
        <v>64</v>
      </c>
      <c r="M66" s="74">
        <f t="shared" si="0"/>
        <v>1.9200000000000002E-2</v>
      </c>
      <c r="N66" s="89">
        <v>149</v>
      </c>
      <c r="O66" s="90" t="s">
        <v>64</v>
      </c>
      <c r="P66" s="74">
        <f t="shared" si="1"/>
        <v>1.49E-2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0.2001</v>
      </c>
      <c r="F67" s="92">
        <v>0.13200000000000001</v>
      </c>
      <c r="G67" s="88">
        <f t="shared" si="3"/>
        <v>0.33210000000000001</v>
      </c>
      <c r="H67" s="89">
        <v>387</v>
      </c>
      <c r="I67" s="90" t="s">
        <v>64</v>
      </c>
      <c r="J67" s="74">
        <f t="shared" si="4"/>
        <v>3.8699999999999998E-2</v>
      </c>
      <c r="K67" s="89">
        <v>207</v>
      </c>
      <c r="L67" s="90" t="s">
        <v>64</v>
      </c>
      <c r="M67" s="74">
        <f t="shared" si="0"/>
        <v>2.07E-2</v>
      </c>
      <c r="N67" s="89">
        <v>161</v>
      </c>
      <c r="O67" s="90" t="s">
        <v>64</v>
      </c>
      <c r="P67" s="74">
        <f t="shared" si="1"/>
        <v>1.61E-2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0.20899999999999999</v>
      </c>
      <c r="F68" s="92">
        <v>0.1278</v>
      </c>
      <c r="G68" s="88">
        <f t="shared" si="3"/>
        <v>0.33679999999999999</v>
      </c>
      <c r="H68" s="89">
        <v>423</v>
      </c>
      <c r="I68" s="90" t="s">
        <v>64</v>
      </c>
      <c r="J68" s="74">
        <f t="shared" si="4"/>
        <v>4.2299999999999997E-2</v>
      </c>
      <c r="K68" s="89">
        <v>221</v>
      </c>
      <c r="L68" s="90" t="s">
        <v>64</v>
      </c>
      <c r="M68" s="74">
        <f t="shared" si="0"/>
        <v>2.2100000000000002E-2</v>
      </c>
      <c r="N68" s="89">
        <v>173</v>
      </c>
      <c r="O68" s="90" t="s">
        <v>64</v>
      </c>
      <c r="P68" s="74">
        <f t="shared" si="1"/>
        <v>1.7299999999999999E-2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0.21759999999999999</v>
      </c>
      <c r="F69" s="92">
        <v>0.1239</v>
      </c>
      <c r="G69" s="88">
        <f t="shared" si="3"/>
        <v>0.34149999999999997</v>
      </c>
      <c r="H69" s="89">
        <v>458</v>
      </c>
      <c r="I69" s="90" t="s">
        <v>64</v>
      </c>
      <c r="J69" s="74">
        <f t="shared" si="4"/>
        <v>4.58E-2</v>
      </c>
      <c r="K69" s="89">
        <v>234</v>
      </c>
      <c r="L69" s="90" t="s">
        <v>64</v>
      </c>
      <c r="M69" s="74">
        <f t="shared" si="0"/>
        <v>2.3400000000000001E-2</v>
      </c>
      <c r="N69" s="89">
        <v>185</v>
      </c>
      <c r="O69" s="90" t="s">
        <v>64</v>
      </c>
      <c r="P69" s="74">
        <f t="shared" si="1"/>
        <v>1.8499999999999999E-2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0.2258</v>
      </c>
      <c r="F70" s="92">
        <v>0.1202</v>
      </c>
      <c r="G70" s="88">
        <f t="shared" si="3"/>
        <v>0.34599999999999997</v>
      </c>
      <c r="H70" s="89">
        <v>493</v>
      </c>
      <c r="I70" s="90" t="s">
        <v>64</v>
      </c>
      <c r="J70" s="74">
        <f t="shared" si="4"/>
        <v>4.9299999999999997E-2</v>
      </c>
      <c r="K70" s="89">
        <v>248</v>
      </c>
      <c r="L70" s="90" t="s">
        <v>64</v>
      </c>
      <c r="M70" s="74">
        <f t="shared" si="0"/>
        <v>2.4799999999999999E-2</v>
      </c>
      <c r="N70" s="89">
        <v>196</v>
      </c>
      <c r="O70" s="90" t="s">
        <v>64</v>
      </c>
      <c r="P70" s="74">
        <f t="shared" si="1"/>
        <v>1.9599999999999999E-2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0.23369999999999999</v>
      </c>
      <c r="F71" s="92">
        <v>0.1168</v>
      </c>
      <c r="G71" s="88">
        <f t="shared" si="3"/>
        <v>0.35049999999999998</v>
      </c>
      <c r="H71" s="89">
        <v>528</v>
      </c>
      <c r="I71" s="90" t="s">
        <v>64</v>
      </c>
      <c r="J71" s="74">
        <f t="shared" si="4"/>
        <v>5.28E-2</v>
      </c>
      <c r="K71" s="89">
        <v>260</v>
      </c>
      <c r="L71" s="90" t="s">
        <v>64</v>
      </c>
      <c r="M71" s="74">
        <f t="shared" si="0"/>
        <v>2.6000000000000002E-2</v>
      </c>
      <c r="N71" s="89">
        <v>208</v>
      </c>
      <c r="O71" s="90" t="s">
        <v>64</v>
      </c>
      <c r="P71" s="74">
        <f t="shared" si="1"/>
        <v>2.0799999999999999E-2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0.2414</v>
      </c>
      <c r="F72" s="92">
        <v>0.1137</v>
      </c>
      <c r="G72" s="88">
        <f t="shared" si="3"/>
        <v>0.35509999999999997</v>
      </c>
      <c r="H72" s="89">
        <v>564</v>
      </c>
      <c r="I72" s="90" t="s">
        <v>64</v>
      </c>
      <c r="J72" s="74">
        <f t="shared" si="4"/>
        <v>5.6399999999999992E-2</v>
      </c>
      <c r="K72" s="89">
        <v>273</v>
      </c>
      <c r="L72" s="90" t="s">
        <v>64</v>
      </c>
      <c r="M72" s="74">
        <f t="shared" si="0"/>
        <v>2.7300000000000001E-2</v>
      </c>
      <c r="N72" s="89">
        <v>219</v>
      </c>
      <c r="O72" s="90" t="s">
        <v>64</v>
      </c>
      <c r="P72" s="74">
        <f t="shared" si="1"/>
        <v>2.1899999999999999E-2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0.25600000000000001</v>
      </c>
      <c r="F73" s="92">
        <v>0.1079</v>
      </c>
      <c r="G73" s="88">
        <f t="shared" si="3"/>
        <v>0.3639</v>
      </c>
      <c r="H73" s="89">
        <v>634</v>
      </c>
      <c r="I73" s="90" t="s">
        <v>64</v>
      </c>
      <c r="J73" s="74">
        <f t="shared" si="4"/>
        <v>6.3399999999999998E-2</v>
      </c>
      <c r="K73" s="89">
        <v>296</v>
      </c>
      <c r="L73" s="90" t="s">
        <v>64</v>
      </c>
      <c r="M73" s="74">
        <f t="shared" si="0"/>
        <v>2.9599999999999998E-2</v>
      </c>
      <c r="N73" s="89">
        <v>241</v>
      </c>
      <c r="O73" s="90" t="s">
        <v>64</v>
      </c>
      <c r="P73" s="74">
        <f t="shared" si="1"/>
        <v>2.41E-2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0.26989999999999997</v>
      </c>
      <c r="F74" s="92">
        <v>0.1028</v>
      </c>
      <c r="G74" s="88">
        <f t="shared" si="3"/>
        <v>0.37269999999999998</v>
      </c>
      <c r="H74" s="89">
        <v>703</v>
      </c>
      <c r="I74" s="90" t="s">
        <v>64</v>
      </c>
      <c r="J74" s="74">
        <f t="shared" si="4"/>
        <v>7.0300000000000001E-2</v>
      </c>
      <c r="K74" s="89">
        <v>319</v>
      </c>
      <c r="L74" s="90" t="s">
        <v>64</v>
      </c>
      <c r="M74" s="74">
        <f t="shared" si="0"/>
        <v>3.1899999999999998E-2</v>
      </c>
      <c r="N74" s="89">
        <v>262</v>
      </c>
      <c r="O74" s="90" t="s">
        <v>64</v>
      </c>
      <c r="P74" s="74">
        <f t="shared" si="1"/>
        <v>2.6200000000000001E-2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0.28299999999999997</v>
      </c>
      <c r="F75" s="92">
        <v>9.819E-2</v>
      </c>
      <c r="G75" s="88">
        <f t="shared" si="3"/>
        <v>0.38118999999999997</v>
      </c>
      <c r="H75" s="89">
        <v>772</v>
      </c>
      <c r="I75" s="90" t="s">
        <v>64</v>
      </c>
      <c r="J75" s="74">
        <f t="shared" si="4"/>
        <v>7.7200000000000005E-2</v>
      </c>
      <c r="K75" s="89">
        <v>340</v>
      </c>
      <c r="L75" s="90" t="s">
        <v>64</v>
      </c>
      <c r="M75" s="74">
        <f t="shared" si="0"/>
        <v>3.4000000000000002E-2</v>
      </c>
      <c r="N75" s="89">
        <v>282</v>
      </c>
      <c r="O75" s="90" t="s">
        <v>64</v>
      </c>
      <c r="P75" s="74">
        <f t="shared" si="1"/>
        <v>2.8199999999999996E-2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0.29559999999999997</v>
      </c>
      <c r="F76" s="92">
        <v>9.4079999999999997E-2</v>
      </c>
      <c r="G76" s="88">
        <f t="shared" si="3"/>
        <v>0.38967999999999997</v>
      </c>
      <c r="H76" s="89">
        <v>841</v>
      </c>
      <c r="I76" s="90" t="s">
        <v>64</v>
      </c>
      <c r="J76" s="74">
        <f t="shared" si="4"/>
        <v>8.4099999999999994E-2</v>
      </c>
      <c r="K76" s="89">
        <v>360</v>
      </c>
      <c r="L76" s="90" t="s">
        <v>64</v>
      </c>
      <c r="M76" s="74">
        <f t="shared" si="0"/>
        <v>3.5999999999999997E-2</v>
      </c>
      <c r="N76" s="89">
        <v>302</v>
      </c>
      <c r="O76" s="90" t="s">
        <v>64</v>
      </c>
      <c r="P76" s="74">
        <f t="shared" si="1"/>
        <v>3.0199999999999998E-2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0.30769999999999997</v>
      </c>
      <c r="F77" s="92">
        <v>9.035E-2</v>
      </c>
      <c r="G77" s="88">
        <f t="shared" si="3"/>
        <v>0.39804999999999996</v>
      </c>
      <c r="H77" s="89">
        <v>909</v>
      </c>
      <c r="I77" s="90" t="s">
        <v>64</v>
      </c>
      <c r="J77" s="74">
        <f t="shared" si="4"/>
        <v>9.0900000000000009E-2</v>
      </c>
      <c r="K77" s="89">
        <v>379</v>
      </c>
      <c r="L77" s="90" t="s">
        <v>64</v>
      </c>
      <c r="M77" s="74">
        <f t="shared" si="0"/>
        <v>3.7900000000000003E-2</v>
      </c>
      <c r="N77" s="89">
        <v>321</v>
      </c>
      <c r="O77" s="90" t="s">
        <v>64</v>
      </c>
      <c r="P77" s="74">
        <f t="shared" si="1"/>
        <v>3.2100000000000004E-2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0.31929999999999997</v>
      </c>
      <c r="F78" s="92">
        <v>8.695E-2</v>
      </c>
      <c r="G78" s="88">
        <f t="shared" si="3"/>
        <v>0.40625</v>
      </c>
      <c r="H78" s="89">
        <v>976</v>
      </c>
      <c r="I78" s="90" t="s">
        <v>64</v>
      </c>
      <c r="J78" s="74">
        <f t="shared" si="4"/>
        <v>9.7599999999999992E-2</v>
      </c>
      <c r="K78" s="89">
        <v>397</v>
      </c>
      <c r="L78" s="90" t="s">
        <v>64</v>
      </c>
      <c r="M78" s="74">
        <f t="shared" si="0"/>
        <v>3.9699999999999999E-2</v>
      </c>
      <c r="N78" s="89">
        <v>339</v>
      </c>
      <c r="O78" s="90" t="s">
        <v>64</v>
      </c>
      <c r="P78" s="74">
        <f t="shared" si="1"/>
        <v>3.39E-2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0.34139999999999998</v>
      </c>
      <c r="F79" s="92">
        <v>8.0990000000000006E-2</v>
      </c>
      <c r="G79" s="88">
        <f t="shared" si="3"/>
        <v>0.42238999999999999</v>
      </c>
      <c r="H79" s="89">
        <v>1109</v>
      </c>
      <c r="I79" s="90" t="s">
        <v>64</v>
      </c>
      <c r="J79" s="74">
        <f t="shared" si="4"/>
        <v>0.1109</v>
      </c>
      <c r="K79" s="89">
        <v>431</v>
      </c>
      <c r="L79" s="90" t="s">
        <v>64</v>
      </c>
      <c r="M79" s="74">
        <f t="shared" si="0"/>
        <v>4.3099999999999999E-2</v>
      </c>
      <c r="N79" s="89">
        <v>374</v>
      </c>
      <c r="O79" s="90" t="s">
        <v>64</v>
      </c>
      <c r="P79" s="74">
        <f t="shared" si="1"/>
        <v>3.7400000000000003E-2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0.36209999999999998</v>
      </c>
      <c r="F80" s="92">
        <v>7.5910000000000005E-2</v>
      </c>
      <c r="G80" s="88">
        <f t="shared" si="3"/>
        <v>0.43801000000000001</v>
      </c>
      <c r="H80" s="89">
        <v>1239</v>
      </c>
      <c r="I80" s="90" t="s">
        <v>64</v>
      </c>
      <c r="J80" s="74">
        <f t="shared" si="4"/>
        <v>0.12390000000000001</v>
      </c>
      <c r="K80" s="89">
        <v>461</v>
      </c>
      <c r="L80" s="90" t="s">
        <v>64</v>
      </c>
      <c r="M80" s="74">
        <f t="shared" si="0"/>
        <v>4.6100000000000002E-2</v>
      </c>
      <c r="N80" s="89">
        <v>407</v>
      </c>
      <c r="O80" s="90" t="s">
        <v>64</v>
      </c>
      <c r="P80" s="74">
        <f t="shared" si="1"/>
        <v>4.07E-2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0.38169999999999998</v>
      </c>
      <c r="F81" s="92">
        <v>7.1529999999999996E-2</v>
      </c>
      <c r="G81" s="88">
        <f t="shared" si="3"/>
        <v>0.45322999999999997</v>
      </c>
      <c r="H81" s="89">
        <v>1367</v>
      </c>
      <c r="I81" s="90" t="s">
        <v>64</v>
      </c>
      <c r="J81" s="74">
        <f t="shared" si="4"/>
        <v>0.13669999999999999</v>
      </c>
      <c r="K81" s="89">
        <v>490</v>
      </c>
      <c r="L81" s="90" t="s">
        <v>64</v>
      </c>
      <c r="M81" s="74">
        <f t="shared" si="0"/>
        <v>4.9000000000000002E-2</v>
      </c>
      <c r="N81" s="89">
        <v>438</v>
      </c>
      <c r="O81" s="90" t="s">
        <v>64</v>
      </c>
      <c r="P81" s="74">
        <f t="shared" si="1"/>
        <v>4.3799999999999999E-2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0.40050000000000002</v>
      </c>
      <c r="F82" s="92">
        <v>6.7699999999999996E-2</v>
      </c>
      <c r="G82" s="88">
        <f t="shared" si="3"/>
        <v>0.46820000000000001</v>
      </c>
      <c r="H82" s="89">
        <v>1492</v>
      </c>
      <c r="I82" s="90" t="s">
        <v>64</v>
      </c>
      <c r="J82" s="74">
        <f t="shared" si="4"/>
        <v>0.1492</v>
      </c>
      <c r="K82" s="89">
        <v>516</v>
      </c>
      <c r="L82" s="90" t="s">
        <v>64</v>
      </c>
      <c r="M82" s="74">
        <f t="shared" si="0"/>
        <v>5.16E-2</v>
      </c>
      <c r="N82" s="89">
        <v>467</v>
      </c>
      <c r="O82" s="90" t="s">
        <v>64</v>
      </c>
      <c r="P82" s="74">
        <f t="shared" si="1"/>
        <v>4.6700000000000005E-2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0.41839999999999999</v>
      </c>
      <c r="F83" s="92">
        <v>6.4310000000000006E-2</v>
      </c>
      <c r="G83" s="88">
        <f t="shared" si="3"/>
        <v>0.48270999999999997</v>
      </c>
      <c r="H83" s="89">
        <v>1615</v>
      </c>
      <c r="I83" s="90" t="s">
        <v>64</v>
      </c>
      <c r="J83" s="74">
        <f t="shared" si="4"/>
        <v>0.1615</v>
      </c>
      <c r="K83" s="89">
        <v>540</v>
      </c>
      <c r="L83" s="90" t="s">
        <v>64</v>
      </c>
      <c r="M83" s="74">
        <f t="shared" si="0"/>
        <v>5.4000000000000006E-2</v>
      </c>
      <c r="N83" s="89">
        <v>495</v>
      </c>
      <c r="O83" s="90" t="s">
        <v>64</v>
      </c>
      <c r="P83" s="74">
        <f t="shared" si="1"/>
        <v>4.9500000000000002E-2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0.43559999999999999</v>
      </c>
      <c r="F84" s="92">
        <v>6.13E-2</v>
      </c>
      <c r="G84" s="88">
        <f t="shared" si="3"/>
        <v>0.49690000000000001</v>
      </c>
      <c r="H84" s="89">
        <v>1735</v>
      </c>
      <c r="I84" s="90" t="s">
        <v>64</v>
      </c>
      <c r="J84" s="74">
        <f t="shared" si="4"/>
        <v>0.17350000000000002</v>
      </c>
      <c r="K84" s="89">
        <v>562</v>
      </c>
      <c r="L84" s="90" t="s">
        <v>64</v>
      </c>
      <c r="M84" s="74">
        <f t="shared" ref="M84:M147" si="6">K84/1000/10</f>
        <v>5.6200000000000007E-2</v>
      </c>
      <c r="N84" s="89">
        <v>521</v>
      </c>
      <c r="O84" s="90" t="s">
        <v>64</v>
      </c>
      <c r="P84" s="74">
        <f t="shared" ref="P84:P147" si="7">N84/1000/10</f>
        <v>5.21E-2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0.4521</v>
      </c>
      <c r="F85" s="92">
        <v>5.8599999999999999E-2</v>
      </c>
      <c r="G85" s="88">
        <f t="shared" ref="G85:G148" si="8">E85+F85</f>
        <v>0.51070000000000004</v>
      </c>
      <c r="H85" s="89">
        <v>1854</v>
      </c>
      <c r="I85" s="90" t="s">
        <v>64</v>
      </c>
      <c r="J85" s="74">
        <f t="shared" ref="J85:J109" si="9">H85/1000/10</f>
        <v>0.18540000000000001</v>
      </c>
      <c r="K85" s="89">
        <v>583</v>
      </c>
      <c r="L85" s="90" t="s">
        <v>64</v>
      </c>
      <c r="M85" s="74">
        <f t="shared" si="6"/>
        <v>5.8299999999999998E-2</v>
      </c>
      <c r="N85" s="89">
        <v>546</v>
      </c>
      <c r="O85" s="90" t="s">
        <v>64</v>
      </c>
      <c r="P85" s="74">
        <f t="shared" si="7"/>
        <v>5.4600000000000003E-2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0.46810000000000002</v>
      </c>
      <c r="F86" s="92">
        <v>5.6149999999999999E-2</v>
      </c>
      <c r="G86" s="88">
        <f t="shared" si="8"/>
        <v>0.52424999999999999</v>
      </c>
      <c r="H86" s="89">
        <v>1970</v>
      </c>
      <c r="I86" s="90" t="s">
        <v>64</v>
      </c>
      <c r="J86" s="74">
        <f t="shared" si="9"/>
        <v>0.19700000000000001</v>
      </c>
      <c r="K86" s="89">
        <v>603</v>
      </c>
      <c r="L86" s="90" t="s">
        <v>64</v>
      </c>
      <c r="M86" s="74">
        <f t="shared" si="6"/>
        <v>6.0299999999999999E-2</v>
      </c>
      <c r="N86" s="89">
        <v>570</v>
      </c>
      <c r="O86" s="90" t="s">
        <v>64</v>
      </c>
      <c r="P86" s="74">
        <f t="shared" si="7"/>
        <v>5.6999999999999995E-2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0.48359999999999997</v>
      </c>
      <c r="F87" s="92">
        <v>5.3940000000000002E-2</v>
      </c>
      <c r="G87" s="88">
        <f t="shared" si="8"/>
        <v>0.53754000000000002</v>
      </c>
      <c r="H87" s="89">
        <v>2084</v>
      </c>
      <c r="I87" s="90" t="s">
        <v>64</v>
      </c>
      <c r="J87" s="74">
        <f t="shared" si="9"/>
        <v>0.2084</v>
      </c>
      <c r="K87" s="89">
        <v>621</v>
      </c>
      <c r="L87" s="90" t="s">
        <v>64</v>
      </c>
      <c r="M87" s="74">
        <f t="shared" si="6"/>
        <v>6.2100000000000002E-2</v>
      </c>
      <c r="N87" s="89">
        <v>593</v>
      </c>
      <c r="O87" s="90" t="s">
        <v>64</v>
      </c>
      <c r="P87" s="74">
        <f t="shared" si="7"/>
        <v>5.9299999999999999E-2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0.4985</v>
      </c>
      <c r="F88" s="92">
        <v>5.1909999999999998E-2</v>
      </c>
      <c r="G88" s="88">
        <f t="shared" si="8"/>
        <v>0.55040999999999995</v>
      </c>
      <c r="H88" s="89">
        <v>2196</v>
      </c>
      <c r="I88" s="90" t="s">
        <v>64</v>
      </c>
      <c r="J88" s="74">
        <f t="shared" si="9"/>
        <v>0.21960000000000002</v>
      </c>
      <c r="K88" s="89">
        <v>638</v>
      </c>
      <c r="L88" s="90" t="s">
        <v>64</v>
      </c>
      <c r="M88" s="74">
        <f t="shared" si="6"/>
        <v>6.3799999999999996E-2</v>
      </c>
      <c r="N88" s="89">
        <v>615</v>
      </c>
      <c r="O88" s="90" t="s">
        <v>64</v>
      </c>
      <c r="P88" s="74">
        <f t="shared" si="7"/>
        <v>6.1499999999999999E-2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0.51300000000000001</v>
      </c>
      <c r="F89" s="92">
        <v>5.006E-2</v>
      </c>
      <c r="G89" s="88">
        <f t="shared" si="8"/>
        <v>0.56306</v>
      </c>
      <c r="H89" s="89">
        <v>2306</v>
      </c>
      <c r="I89" s="90" t="s">
        <v>64</v>
      </c>
      <c r="J89" s="74">
        <f t="shared" si="9"/>
        <v>0.2306</v>
      </c>
      <c r="K89" s="89">
        <v>655</v>
      </c>
      <c r="L89" s="90" t="s">
        <v>64</v>
      </c>
      <c r="M89" s="74">
        <f t="shared" si="6"/>
        <v>6.5500000000000003E-2</v>
      </c>
      <c r="N89" s="89">
        <v>636</v>
      </c>
      <c r="O89" s="90" t="s">
        <v>64</v>
      </c>
      <c r="P89" s="74">
        <f t="shared" si="7"/>
        <v>6.3600000000000004E-2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0.54079999999999995</v>
      </c>
      <c r="F90" s="92">
        <v>4.6760000000000003E-2</v>
      </c>
      <c r="G90" s="88">
        <f t="shared" si="8"/>
        <v>0.58755999999999997</v>
      </c>
      <c r="H90" s="89">
        <v>2522</v>
      </c>
      <c r="I90" s="90" t="s">
        <v>64</v>
      </c>
      <c r="J90" s="74">
        <f t="shared" si="9"/>
        <v>0.25219999999999998</v>
      </c>
      <c r="K90" s="89">
        <v>685</v>
      </c>
      <c r="L90" s="90" t="s">
        <v>64</v>
      </c>
      <c r="M90" s="74">
        <f t="shared" si="6"/>
        <v>6.8500000000000005E-2</v>
      </c>
      <c r="N90" s="89">
        <v>675</v>
      </c>
      <c r="O90" s="90" t="s">
        <v>64</v>
      </c>
      <c r="P90" s="74">
        <f t="shared" si="7"/>
        <v>6.7500000000000004E-2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0.57340000000000002</v>
      </c>
      <c r="F91" s="92">
        <v>4.3279999999999999E-2</v>
      </c>
      <c r="G91" s="88">
        <f t="shared" si="8"/>
        <v>0.61668000000000001</v>
      </c>
      <c r="H91" s="89">
        <v>2782</v>
      </c>
      <c r="I91" s="90" t="s">
        <v>64</v>
      </c>
      <c r="J91" s="74">
        <f t="shared" si="9"/>
        <v>0.2782</v>
      </c>
      <c r="K91" s="89">
        <v>718</v>
      </c>
      <c r="L91" s="90" t="s">
        <v>64</v>
      </c>
      <c r="M91" s="74">
        <f t="shared" si="6"/>
        <v>7.1800000000000003E-2</v>
      </c>
      <c r="N91" s="89">
        <v>720</v>
      </c>
      <c r="O91" s="90" t="s">
        <v>64</v>
      </c>
      <c r="P91" s="74">
        <f t="shared" si="7"/>
        <v>7.1999999999999995E-2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0.60389999999999999</v>
      </c>
      <c r="F92" s="92">
        <v>4.0349999999999997E-2</v>
      </c>
      <c r="G92" s="88">
        <f t="shared" si="8"/>
        <v>0.64424999999999999</v>
      </c>
      <c r="H92" s="89">
        <v>3033</v>
      </c>
      <c r="I92" s="90" t="s">
        <v>64</v>
      </c>
      <c r="J92" s="74">
        <f t="shared" si="9"/>
        <v>0.30330000000000001</v>
      </c>
      <c r="K92" s="89">
        <v>748</v>
      </c>
      <c r="L92" s="90" t="s">
        <v>64</v>
      </c>
      <c r="M92" s="74">
        <f t="shared" si="6"/>
        <v>7.4800000000000005E-2</v>
      </c>
      <c r="N92" s="89">
        <v>761</v>
      </c>
      <c r="O92" s="90" t="s">
        <v>64</v>
      </c>
      <c r="P92" s="74">
        <f t="shared" si="7"/>
        <v>7.6100000000000001E-2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0.63249999999999995</v>
      </c>
      <c r="F93" s="92">
        <v>3.7830000000000003E-2</v>
      </c>
      <c r="G93" s="88">
        <f t="shared" si="8"/>
        <v>0.67032999999999998</v>
      </c>
      <c r="H93" s="89">
        <v>3276</v>
      </c>
      <c r="I93" s="90" t="s">
        <v>64</v>
      </c>
      <c r="J93" s="74">
        <f t="shared" si="9"/>
        <v>0.3276</v>
      </c>
      <c r="K93" s="89">
        <v>774</v>
      </c>
      <c r="L93" s="90" t="s">
        <v>64</v>
      </c>
      <c r="M93" s="74">
        <f t="shared" si="6"/>
        <v>7.7399999999999997E-2</v>
      </c>
      <c r="N93" s="89">
        <v>798</v>
      </c>
      <c r="O93" s="90" t="s">
        <v>64</v>
      </c>
      <c r="P93" s="74">
        <f t="shared" si="7"/>
        <v>7.980000000000001E-2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0.65939999999999999</v>
      </c>
      <c r="F94" s="92">
        <v>3.5639999999999998E-2</v>
      </c>
      <c r="G94" s="88">
        <f t="shared" si="8"/>
        <v>0.69503999999999999</v>
      </c>
      <c r="H94" s="89">
        <v>3512</v>
      </c>
      <c r="I94" s="90" t="s">
        <v>64</v>
      </c>
      <c r="J94" s="74">
        <f t="shared" si="9"/>
        <v>0.35120000000000001</v>
      </c>
      <c r="K94" s="89">
        <v>798</v>
      </c>
      <c r="L94" s="90" t="s">
        <v>64</v>
      </c>
      <c r="M94" s="74">
        <f t="shared" si="6"/>
        <v>7.980000000000001E-2</v>
      </c>
      <c r="N94" s="89">
        <v>833</v>
      </c>
      <c r="O94" s="90" t="s">
        <v>64</v>
      </c>
      <c r="P94" s="74">
        <f t="shared" si="7"/>
        <v>8.3299999999999999E-2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0.68469999999999998</v>
      </c>
      <c r="F95" s="92">
        <v>3.372E-2</v>
      </c>
      <c r="G95" s="88">
        <f t="shared" si="8"/>
        <v>0.71841999999999995</v>
      </c>
      <c r="H95" s="89">
        <v>3741</v>
      </c>
      <c r="I95" s="90" t="s">
        <v>64</v>
      </c>
      <c r="J95" s="74">
        <f t="shared" si="9"/>
        <v>0.37409999999999999</v>
      </c>
      <c r="K95" s="89">
        <v>820</v>
      </c>
      <c r="L95" s="90" t="s">
        <v>64</v>
      </c>
      <c r="M95" s="74">
        <f t="shared" si="6"/>
        <v>8.199999999999999E-2</v>
      </c>
      <c r="N95" s="89">
        <v>866</v>
      </c>
      <c r="O95" s="90" t="s">
        <v>64</v>
      </c>
      <c r="P95" s="74">
        <f t="shared" si="7"/>
        <v>8.6599999999999996E-2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0.70860000000000001</v>
      </c>
      <c r="F96" s="92">
        <v>3.202E-2</v>
      </c>
      <c r="G96" s="88">
        <f t="shared" si="8"/>
        <v>0.74062000000000006</v>
      </c>
      <c r="H96" s="89">
        <v>3964</v>
      </c>
      <c r="I96" s="90" t="s">
        <v>64</v>
      </c>
      <c r="J96" s="74">
        <f t="shared" si="9"/>
        <v>0.39639999999999997</v>
      </c>
      <c r="K96" s="89">
        <v>840</v>
      </c>
      <c r="L96" s="90" t="s">
        <v>64</v>
      </c>
      <c r="M96" s="74">
        <f t="shared" si="6"/>
        <v>8.3999999999999991E-2</v>
      </c>
      <c r="N96" s="89">
        <v>896</v>
      </c>
      <c r="O96" s="90" t="s">
        <v>64</v>
      </c>
      <c r="P96" s="74">
        <f t="shared" si="7"/>
        <v>8.9599999999999999E-2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0.73109999999999997</v>
      </c>
      <c r="F97" s="92">
        <v>3.0509999999999999E-2</v>
      </c>
      <c r="G97" s="88">
        <f t="shared" si="8"/>
        <v>0.76161000000000001</v>
      </c>
      <c r="H97" s="89">
        <v>4182</v>
      </c>
      <c r="I97" s="90" t="s">
        <v>64</v>
      </c>
      <c r="J97" s="74">
        <f t="shared" si="9"/>
        <v>0.41820000000000002</v>
      </c>
      <c r="K97" s="89">
        <v>858</v>
      </c>
      <c r="L97" s="90" t="s">
        <v>64</v>
      </c>
      <c r="M97" s="74">
        <f t="shared" si="6"/>
        <v>8.5800000000000001E-2</v>
      </c>
      <c r="N97" s="89">
        <v>924</v>
      </c>
      <c r="O97" s="90" t="s">
        <v>64</v>
      </c>
      <c r="P97" s="74">
        <f t="shared" si="7"/>
        <v>9.240000000000001E-2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0.75229999999999997</v>
      </c>
      <c r="F98" s="92">
        <v>2.9139999999999999E-2</v>
      </c>
      <c r="G98" s="88">
        <f t="shared" si="8"/>
        <v>0.78143999999999991</v>
      </c>
      <c r="H98" s="89">
        <v>4395</v>
      </c>
      <c r="I98" s="90" t="s">
        <v>64</v>
      </c>
      <c r="J98" s="74">
        <f t="shared" si="9"/>
        <v>0.43949999999999995</v>
      </c>
      <c r="K98" s="89">
        <v>875</v>
      </c>
      <c r="L98" s="90" t="s">
        <v>64</v>
      </c>
      <c r="M98" s="74">
        <f t="shared" si="6"/>
        <v>8.7499999999999994E-2</v>
      </c>
      <c r="N98" s="89">
        <v>951</v>
      </c>
      <c r="O98" s="90" t="s">
        <v>64</v>
      </c>
      <c r="P98" s="74">
        <f t="shared" si="7"/>
        <v>9.509999999999999E-2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0.79139999999999999</v>
      </c>
      <c r="F99" s="92">
        <v>2.6790000000000001E-2</v>
      </c>
      <c r="G99" s="88">
        <f t="shared" si="8"/>
        <v>0.81818999999999997</v>
      </c>
      <c r="H99" s="89">
        <v>4809</v>
      </c>
      <c r="I99" s="90" t="s">
        <v>64</v>
      </c>
      <c r="J99" s="74">
        <f t="shared" si="9"/>
        <v>0.48089999999999999</v>
      </c>
      <c r="K99" s="89">
        <v>907</v>
      </c>
      <c r="L99" s="90" t="s">
        <v>64</v>
      </c>
      <c r="M99" s="74">
        <f t="shared" si="6"/>
        <v>9.0700000000000003E-2</v>
      </c>
      <c r="N99" s="89">
        <v>1000</v>
      </c>
      <c r="O99" s="90" t="s">
        <v>64</v>
      </c>
      <c r="P99" s="74">
        <f t="shared" si="7"/>
        <v>0.1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0.82689999999999997</v>
      </c>
      <c r="F100" s="92">
        <v>2.4819999999999998E-2</v>
      </c>
      <c r="G100" s="88">
        <f t="shared" si="8"/>
        <v>0.85171999999999992</v>
      </c>
      <c r="H100" s="89">
        <v>5207</v>
      </c>
      <c r="I100" s="90" t="s">
        <v>64</v>
      </c>
      <c r="J100" s="74">
        <f t="shared" si="9"/>
        <v>0.52069999999999994</v>
      </c>
      <c r="K100" s="89">
        <v>934</v>
      </c>
      <c r="L100" s="90" t="s">
        <v>64</v>
      </c>
      <c r="M100" s="74">
        <f t="shared" si="6"/>
        <v>9.3400000000000011E-2</v>
      </c>
      <c r="N100" s="89">
        <v>1045</v>
      </c>
      <c r="O100" s="90" t="s">
        <v>64</v>
      </c>
      <c r="P100" s="74">
        <f t="shared" si="7"/>
        <v>0.1045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0.85960000000000003</v>
      </c>
      <c r="F101" s="92">
        <v>2.316E-2</v>
      </c>
      <c r="G101" s="88">
        <f t="shared" si="8"/>
        <v>0.88275999999999999</v>
      </c>
      <c r="H101" s="89">
        <v>5593</v>
      </c>
      <c r="I101" s="90" t="s">
        <v>64</v>
      </c>
      <c r="J101" s="74">
        <f t="shared" si="9"/>
        <v>0.55930000000000002</v>
      </c>
      <c r="K101" s="89">
        <v>959</v>
      </c>
      <c r="L101" s="90" t="s">
        <v>64</v>
      </c>
      <c r="M101" s="74">
        <f t="shared" si="6"/>
        <v>9.5899999999999999E-2</v>
      </c>
      <c r="N101" s="89">
        <v>1086</v>
      </c>
      <c r="O101" s="90" t="s">
        <v>64</v>
      </c>
      <c r="P101" s="74">
        <f t="shared" si="7"/>
        <v>0.1086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0.8901</v>
      </c>
      <c r="F102" s="92">
        <v>2.172E-2</v>
      </c>
      <c r="G102" s="88">
        <f t="shared" si="8"/>
        <v>0.91181999999999996</v>
      </c>
      <c r="H102" s="89">
        <v>5968</v>
      </c>
      <c r="I102" s="90" t="s">
        <v>64</v>
      </c>
      <c r="J102" s="74">
        <f t="shared" si="9"/>
        <v>0.5968</v>
      </c>
      <c r="K102" s="89">
        <v>981</v>
      </c>
      <c r="L102" s="90" t="s">
        <v>64</v>
      </c>
      <c r="M102" s="74">
        <f t="shared" si="6"/>
        <v>9.8099999999999993E-2</v>
      </c>
      <c r="N102" s="89">
        <v>1123</v>
      </c>
      <c r="O102" s="90" t="s">
        <v>64</v>
      </c>
      <c r="P102" s="74">
        <f t="shared" si="7"/>
        <v>0.1123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0.91920000000000002</v>
      </c>
      <c r="F103" s="92">
        <v>2.0469999999999999E-2</v>
      </c>
      <c r="G103" s="88">
        <f t="shared" si="8"/>
        <v>0.93967000000000001</v>
      </c>
      <c r="H103" s="89">
        <v>6332</v>
      </c>
      <c r="I103" s="90" t="s">
        <v>64</v>
      </c>
      <c r="J103" s="74">
        <f t="shared" si="9"/>
        <v>0.63319999999999999</v>
      </c>
      <c r="K103" s="89">
        <v>1001</v>
      </c>
      <c r="L103" s="90" t="s">
        <v>64</v>
      </c>
      <c r="M103" s="74">
        <f t="shared" si="6"/>
        <v>0.10009999999999999</v>
      </c>
      <c r="N103" s="89">
        <v>1158</v>
      </c>
      <c r="O103" s="90" t="s">
        <v>64</v>
      </c>
      <c r="P103" s="74">
        <f t="shared" si="7"/>
        <v>0.11579999999999999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0.94710000000000005</v>
      </c>
      <c r="F104" s="92">
        <v>1.9369999999999998E-2</v>
      </c>
      <c r="G104" s="88">
        <f t="shared" si="8"/>
        <v>0.96647000000000005</v>
      </c>
      <c r="H104" s="89">
        <v>6687</v>
      </c>
      <c r="I104" s="90" t="s">
        <v>64</v>
      </c>
      <c r="J104" s="74">
        <f t="shared" si="9"/>
        <v>0.66870000000000007</v>
      </c>
      <c r="K104" s="89">
        <v>1019</v>
      </c>
      <c r="L104" s="90" t="s">
        <v>64</v>
      </c>
      <c r="M104" s="74">
        <f t="shared" si="6"/>
        <v>0.10189999999999999</v>
      </c>
      <c r="N104" s="89">
        <v>1190</v>
      </c>
      <c r="O104" s="90" t="s">
        <v>64</v>
      </c>
      <c r="P104" s="74">
        <f t="shared" si="7"/>
        <v>0.11899999999999999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1.0009999999999999</v>
      </c>
      <c r="F105" s="92">
        <v>1.7520000000000001E-2</v>
      </c>
      <c r="G105" s="88">
        <f t="shared" si="8"/>
        <v>1.0185199999999999</v>
      </c>
      <c r="H105" s="89">
        <v>7372</v>
      </c>
      <c r="I105" s="90" t="s">
        <v>64</v>
      </c>
      <c r="J105" s="76">
        <f t="shared" si="9"/>
        <v>0.73719999999999997</v>
      </c>
      <c r="K105" s="89">
        <v>1053</v>
      </c>
      <c r="L105" s="90" t="s">
        <v>64</v>
      </c>
      <c r="M105" s="74">
        <f t="shared" si="6"/>
        <v>0.10529999999999999</v>
      </c>
      <c r="N105" s="89">
        <v>1249</v>
      </c>
      <c r="O105" s="90" t="s">
        <v>64</v>
      </c>
      <c r="P105" s="74">
        <f t="shared" si="7"/>
        <v>0.12490000000000001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1.0509999999999999</v>
      </c>
      <c r="F106" s="92">
        <v>1.602E-2</v>
      </c>
      <c r="G106" s="88">
        <f t="shared" si="8"/>
        <v>1.0670199999999999</v>
      </c>
      <c r="H106" s="89">
        <v>8026</v>
      </c>
      <c r="I106" s="90" t="s">
        <v>64</v>
      </c>
      <c r="J106" s="76">
        <f t="shared" si="9"/>
        <v>0.80259999999999998</v>
      </c>
      <c r="K106" s="89">
        <v>1083</v>
      </c>
      <c r="L106" s="90" t="s">
        <v>64</v>
      </c>
      <c r="M106" s="74">
        <f t="shared" si="6"/>
        <v>0.10829999999999999</v>
      </c>
      <c r="N106" s="89">
        <v>1301</v>
      </c>
      <c r="O106" s="90" t="s">
        <v>64</v>
      </c>
      <c r="P106" s="74">
        <f t="shared" si="7"/>
        <v>0.13009999999999999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1.1000000000000001</v>
      </c>
      <c r="F107" s="92">
        <v>1.478E-2</v>
      </c>
      <c r="G107" s="88">
        <f t="shared" si="8"/>
        <v>1.1147800000000001</v>
      </c>
      <c r="H107" s="89">
        <v>8654</v>
      </c>
      <c r="I107" s="90" t="s">
        <v>64</v>
      </c>
      <c r="J107" s="76">
        <f t="shared" si="9"/>
        <v>0.86539999999999995</v>
      </c>
      <c r="K107" s="89">
        <v>1108</v>
      </c>
      <c r="L107" s="90" t="s">
        <v>64</v>
      </c>
      <c r="M107" s="74">
        <f t="shared" si="6"/>
        <v>0.11080000000000001</v>
      </c>
      <c r="N107" s="89">
        <v>1347</v>
      </c>
      <c r="O107" s="90" t="s">
        <v>64</v>
      </c>
      <c r="P107" s="74">
        <f t="shared" si="7"/>
        <v>0.13469999999999999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1.1459999999999999</v>
      </c>
      <c r="F108" s="92">
        <v>1.3729999999999999E-2</v>
      </c>
      <c r="G108" s="88">
        <f t="shared" si="8"/>
        <v>1.1597299999999999</v>
      </c>
      <c r="H108" s="89">
        <v>9258</v>
      </c>
      <c r="I108" s="90" t="s">
        <v>64</v>
      </c>
      <c r="J108" s="76">
        <f t="shared" si="9"/>
        <v>0.92579999999999996</v>
      </c>
      <c r="K108" s="89">
        <v>1131</v>
      </c>
      <c r="L108" s="90" t="s">
        <v>64</v>
      </c>
      <c r="M108" s="74">
        <f t="shared" si="6"/>
        <v>0.11310000000000001</v>
      </c>
      <c r="N108" s="89">
        <v>1389</v>
      </c>
      <c r="O108" s="90" t="s">
        <v>64</v>
      </c>
      <c r="P108" s="74">
        <f t="shared" si="7"/>
        <v>0.1389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1.1890000000000001</v>
      </c>
      <c r="F109" s="92">
        <v>1.2840000000000001E-2</v>
      </c>
      <c r="G109" s="88">
        <f t="shared" si="8"/>
        <v>1.20184</v>
      </c>
      <c r="H109" s="89">
        <v>9841</v>
      </c>
      <c r="I109" s="90" t="s">
        <v>64</v>
      </c>
      <c r="J109" s="76">
        <f t="shared" si="9"/>
        <v>0.98409999999999997</v>
      </c>
      <c r="K109" s="89">
        <v>1151</v>
      </c>
      <c r="L109" s="90" t="s">
        <v>64</v>
      </c>
      <c r="M109" s="74">
        <f t="shared" si="6"/>
        <v>0.11510000000000001</v>
      </c>
      <c r="N109" s="89">
        <v>1427</v>
      </c>
      <c r="O109" s="90" t="s">
        <v>64</v>
      </c>
      <c r="P109" s="74">
        <f t="shared" si="7"/>
        <v>0.14269999999999999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1.2310000000000001</v>
      </c>
      <c r="F110" s="92">
        <v>1.206E-2</v>
      </c>
      <c r="G110" s="88">
        <f t="shared" si="8"/>
        <v>1.2430600000000001</v>
      </c>
      <c r="H110" s="89">
        <v>1.04</v>
      </c>
      <c r="I110" s="93" t="s">
        <v>66</v>
      </c>
      <c r="J110" s="76">
        <f t="shared" ref="J110:J171" si="10">H110</f>
        <v>1.04</v>
      </c>
      <c r="K110" s="89">
        <v>1170</v>
      </c>
      <c r="L110" s="90" t="s">
        <v>64</v>
      </c>
      <c r="M110" s="74">
        <f t="shared" si="6"/>
        <v>0.11699999999999999</v>
      </c>
      <c r="N110" s="89">
        <v>1462</v>
      </c>
      <c r="O110" s="90" t="s">
        <v>64</v>
      </c>
      <c r="P110" s="74">
        <f t="shared" si="7"/>
        <v>0.1462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1.27</v>
      </c>
      <c r="F111" s="92">
        <v>1.1379999999999999E-2</v>
      </c>
      <c r="G111" s="88">
        <f t="shared" si="8"/>
        <v>1.28138</v>
      </c>
      <c r="H111" s="89">
        <v>1.1000000000000001</v>
      </c>
      <c r="I111" s="90" t="s">
        <v>66</v>
      </c>
      <c r="J111" s="76">
        <f t="shared" si="10"/>
        <v>1.1000000000000001</v>
      </c>
      <c r="K111" s="89">
        <v>1186</v>
      </c>
      <c r="L111" s="90" t="s">
        <v>64</v>
      </c>
      <c r="M111" s="74">
        <f t="shared" si="6"/>
        <v>0.1186</v>
      </c>
      <c r="N111" s="89">
        <v>1495</v>
      </c>
      <c r="O111" s="90" t="s">
        <v>64</v>
      </c>
      <c r="P111" s="74">
        <f t="shared" si="7"/>
        <v>0.14950000000000002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1.3080000000000001</v>
      </c>
      <c r="F112" s="92">
        <v>1.078E-2</v>
      </c>
      <c r="G112" s="88">
        <f t="shared" si="8"/>
        <v>1.3187800000000001</v>
      </c>
      <c r="H112" s="89">
        <v>1.1499999999999999</v>
      </c>
      <c r="I112" s="90" t="s">
        <v>66</v>
      </c>
      <c r="J112" s="76">
        <f t="shared" si="10"/>
        <v>1.1499999999999999</v>
      </c>
      <c r="K112" s="89">
        <v>1201</v>
      </c>
      <c r="L112" s="90" t="s">
        <v>64</v>
      </c>
      <c r="M112" s="74">
        <f t="shared" si="6"/>
        <v>0.12010000000000001</v>
      </c>
      <c r="N112" s="89">
        <v>1525</v>
      </c>
      <c r="O112" s="90" t="s">
        <v>64</v>
      </c>
      <c r="P112" s="74">
        <f t="shared" si="7"/>
        <v>0.1525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1.343</v>
      </c>
      <c r="F113" s="92">
        <v>1.025E-2</v>
      </c>
      <c r="G113" s="88">
        <f t="shared" si="8"/>
        <v>1.3532500000000001</v>
      </c>
      <c r="H113" s="89">
        <v>1.2</v>
      </c>
      <c r="I113" s="90" t="s">
        <v>66</v>
      </c>
      <c r="J113" s="76">
        <f t="shared" si="10"/>
        <v>1.2</v>
      </c>
      <c r="K113" s="89">
        <v>1215</v>
      </c>
      <c r="L113" s="90" t="s">
        <v>64</v>
      </c>
      <c r="M113" s="74">
        <f t="shared" si="6"/>
        <v>0.12150000000000001</v>
      </c>
      <c r="N113" s="89">
        <v>1553</v>
      </c>
      <c r="O113" s="90" t="s">
        <v>64</v>
      </c>
      <c r="P113" s="74">
        <f t="shared" si="7"/>
        <v>0.15529999999999999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1.3759999999999999</v>
      </c>
      <c r="F114" s="92">
        <v>9.7660000000000004E-3</v>
      </c>
      <c r="G114" s="88">
        <f t="shared" si="8"/>
        <v>1.3857659999999998</v>
      </c>
      <c r="H114" s="89">
        <v>1.25</v>
      </c>
      <c r="I114" s="90" t="s">
        <v>66</v>
      </c>
      <c r="J114" s="76">
        <f t="shared" si="10"/>
        <v>1.25</v>
      </c>
      <c r="K114" s="89">
        <v>1228</v>
      </c>
      <c r="L114" s="90" t="s">
        <v>64</v>
      </c>
      <c r="M114" s="74">
        <f t="shared" si="6"/>
        <v>0.12279999999999999</v>
      </c>
      <c r="N114" s="89">
        <v>1579</v>
      </c>
      <c r="O114" s="90" t="s">
        <v>64</v>
      </c>
      <c r="P114" s="74">
        <f t="shared" si="7"/>
        <v>0.15789999999999998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1.4079999999999999</v>
      </c>
      <c r="F115" s="92">
        <v>9.3329999999999993E-3</v>
      </c>
      <c r="G115" s="88">
        <f t="shared" si="8"/>
        <v>1.417333</v>
      </c>
      <c r="H115" s="89">
        <v>1.3</v>
      </c>
      <c r="I115" s="90" t="s">
        <v>66</v>
      </c>
      <c r="J115" s="76">
        <f t="shared" si="10"/>
        <v>1.3</v>
      </c>
      <c r="K115" s="89">
        <v>1240</v>
      </c>
      <c r="L115" s="90" t="s">
        <v>64</v>
      </c>
      <c r="M115" s="74">
        <f t="shared" si="6"/>
        <v>0.124</v>
      </c>
      <c r="N115" s="89">
        <v>1604</v>
      </c>
      <c r="O115" s="90" t="s">
        <v>64</v>
      </c>
      <c r="P115" s="74">
        <f t="shared" si="7"/>
        <v>0.16040000000000001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1.466</v>
      </c>
      <c r="F116" s="92">
        <v>8.5810000000000001E-3</v>
      </c>
      <c r="G116" s="88">
        <f t="shared" si="8"/>
        <v>1.4745809999999999</v>
      </c>
      <c r="H116" s="89">
        <v>1.4</v>
      </c>
      <c r="I116" s="90" t="s">
        <v>66</v>
      </c>
      <c r="J116" s="76">
        <f t="shared" si="10"/>
        <v>1.4</v>
      </c>
      <c r="K116" s="89">
        <v>1266</v>
      </c>
      <c r="L116" s="90" t="s">
        <v>64</v>
      </c>
      <c r="M116" s="74">
        <f t="shared" si="6"/>
        <v>0.12659999999999999</v>
      </c>
      <c r="N116" s="89">
        <v>1649</v>
      </c>
      <c r="O116" s="90" t="s">
        <v>64</v>
      </c>
      <c r="P116" s="74">
        <f t="shared" si="7"/>
        <v>0.16489999999999999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1.5309999999999999</v>
      </c>
      <c r="F117" s="92">
        <v>7.8079999999999998E-3</v>
      </c>
      <c r="G117" s="88">
        <f t="shared" si="8"/>
        <v>1.538808</v>
      </c>
      <c r="H117" s="89">
        <v>1.51</v>
      </c>
      <c r="I117" s="90" t="s">
        <v>66</v>
      </c>
      <c r="J117" s="76">
        <f t="shared" si="10"/>
        <v>1.51</v>
      </c>
      <c r="K117" s="89">
        <v>1295</v>
      </c>
      <c r="L117" s="90" t="s">
        <v>64</v>
      </c>
      <c r="M117" s="74">
        <f t="shared" si="6"/>
        <v>0.1295</v>
      </c>
      <c r="N117" s="89">
        <v>1700</v>
      </c>
      <c r="O117" s="90" t="s">
        <v>64</v>
      </c>
      <c r="P117" s="74">
        <f t="shared" si="7"/>
        <v>0.16999999999999998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1.5880000000000001</v>
      </c>
      <c r="F118" s="92">
        <v>7.1720000000000004E-3</v>
      </c>
      <c r="G118" s="88">
        <f t="shared" si="8"/>
        <v>1.595172</v>
      </c>
      <c r="H118" s="89">
        <v>1.62</v>
      </c>
      <c r="I118" s="90" t="s">
        <v>66</v>
      </c>
      <c r="J118" s="76">
        <f t="shared" si="10"/>
        <v>1.62</v>
      </c>
      <c r="K118" s="89">
        <v>1322</v>
      </c>
      <c r="L118" s="90" t="s">
        <v>64</v>
      </c>
      <c r="M118" s="74">
        <f t="shared" si="6"/>
        <v>0.13220000000000001</v>
      </c>
      <c r="N118" s="89">
        <v>1745</v>
      </c>
      <c r="O118" s="90" t="s">
        <v>64</v>
      </c>
      <c r="P118" s="74">
        <f t="shared" si="7"/>
        <v>0.17450000000000002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1.637</v>
      </c>
      <c r="F119" s="92">
        <v>6.6389999999999999E-3</v>
      </c>
      <c r="G119" s="88">
        <f t="shared" si="8"/>
        <v>1.6436390000000001</v>
      </c>
      <c r="H119" s="89">
        <v>1.73</v>
      </c>
      <c r="I119" s="90" t="s">
        <v>66</v>
      </c>
      <c r="J119" s="76">
        <f t="shared" si="10"/>
        <v>1.73</v>
      </c>
      <c r="K119" s="89">
        <v>1345</v>
      </c>
      <c r="L119" s="90" t="s">
        <v>64</v>
      </c>
      <c r="M119" s="74">
        <f t="shared" si="6"/>
        <v>0.13450000000000001</v>
      </c>
      <c r="N119" s="89">
        <v>1786</v>
      </c>
      <c r="O119" s="90" t="s">
        <v>64</v>
      </c>
      <c r="P119" s="74">
        <f t="shared" si="7"/>
        <v>0.17860000000000001</v>
      </c>
    </row>
    <row r="120" spans="1:16">
      <c r="B120" s="89">
        <v>300</v>
      </c>
      <c r="C120" s="90" t="s">
        <v>63</v>
      </c>
      <c r="D120" s="74">
        <f t="shared" ref="D120:D132" si="11">B120/1000/$C$5</f>
        <v>7.4999999999999997E-2</v>
      </c>
      <c r="E120" s="91">
        <v>1.68</v>
      </c>
      <c r="F120" s="92">
        <v>6.1859999999999997E-3</v>
      </c>
      <c r="G120" s="88">
        <f t="shared" si="8"/>
        <v>1.686186</v>
      </c>
      <c r="H120" s="89">
        <v>1.84</v>
      </c>
      <c r="I120" s="90" t="s">
        <v>66</v>
      </c>
      <c r="J120" s="76">
        <f t="shared" si="10"/>
        <v>1.84</v>
      </c>
      <c r="K120" s="89">
        <v>1367</v>
      </c>
      <c r="L120" s="90" t="s">
        <v>64</v>
      </c>
      <c r="M120" s="74">
        <f t="shared" si="6"/>
        <v>0.13669999999999999</v>
      </c>
      <c r="N120" s="89">
        <v>1824</v>
      </c>
      <c r="O120" s="90" t="s">
        <v>64</v>
      </c>
      <c r="P120" s="74">
        <f t="shared" si="7"/>
        <v>0.18240000000000001</v>
      </c>
    </row>
    <row r="121" spans="1:16">
      <c r="B121" s="89">
        <v>325</v>
      </c>
      <c r="C121" s="90" t="s">
        <v>63</v>
      </c>
      <c r="D121" s="74">
        <f t="shared" si="11"/>
        <v>8.1250000000000003E-2</v>
      </c>
      <c r="E121" s="91">
        <v>1.718</v>
      </c>
      <c r="F121" s="92">
        <v>5.7949999999999998E-3</v>
      </c>
      <c r="G121" s="88">
        <f t="shared" si="8"/>
        <v>1.723795</v>
      </c>
      <c r="H121" s="89">
        <v>1.94</v>
      </c>
      <c r="I121" s="90" t="s">
        <v>66</v>
      </c>
      <c r="J121" s="76">
        <f t="shared" si="10"/>
        <v>1.94</v>
      </c>
      <c r="K121" s="89">
        <v>1387</v>
      </c>
      <c r="L121" s="90" t="s">
        <v>64</v>
      </c>
      <c r="M121" s="74">
        <f t="shared" si="6"/>
        <v>0.13869999999999999</v>
      </c>
      <c r="N121" s="89">
        <v>1858</v>
      </c>
      <c r="O121" s="90" t="s">
        <v>64</v>
      </c>
      <c r="P121" s="74">
        <f t="shared" si="7"/>
        <v>0.18580000000000002</v>
      </c>
    </row>
    <row r="122" spans="1:16">
      <c r="B122" s="89">
        <v>350</v>
      </c>
      <c r="C122" s="90" t="s">
        <v>63</v>
      </c>
      <c r="D122" s="74">
        <f t="shared" si="11"/>
        <v>8.7499999999999994E-2</v>
      </c>
      <c r="E122" s="91">
        <v>1.75</v>
      </c>
      <c r="F122" s="92">
        <v>5.4539999999999996E-3</v>
      </c>
      <c r="G122" s="88">
        <f t="shared" si="8"/>
        <v>1.7554540000000001</v>
      </c>
      <c r="H122" s="89">
        <v>2.04</v>
      </c>
      <c r="I122" s="90" t="s">
        <v>66</v>
      </c>
      <c r="J122" s="76">
        <f t="shared" si="10"/>
        <v>2.04</v>
      </c>
      <c r="K122" s="89">
        <v>1405</v>
      </c>
      <c r="L122" s="90" t="s">
        <v>64</v>
      </c>
      <c r="M122" s="74">
        <f t="shared" si="6"/>
        <v>0.14050000000000001</v>
      </c>
      <c r="N122" s="89">
        <v>1890</v>
      </c>
      <c r="O122" s="90" t="s">
        <v>64</v>
      </c>
      <c r="P122" s="74">
        <f t="shared" si="7"/>
        <v>0.189</v>
      </c>
    </row>
    <row r="123" spans="1:16">
      <c r="B123" s="89">
        <v>375</v>
      </c>
      <c r="C123" s="90" t="s">
        <v>63</v>
      </c>
      <c r="D123" s="74">
        <f t="shared" si="11"/>
        <v>9.375E-2</v>
      </c>
      <c r="E123" s="91">
        <v>1.778</v>
      </c>
      <c r="F123" s="92">
        <v>5.1529999999999996E-3</v>
      </c>
      <c r="G123" s="88">
        <f t="shared" si="8"/>
        <v>1.783153</v>
      </c>
      <c r="H123" s="89">
        <v>2.14</v>
      </c>
      <c r="I123" s="90" t="s">
        <v>66</v>
      </c>
      <c r="J123" s="76">
        <f t="shared" si="10"/>
        <v>2.14</v>
      </c>
      <c r="K123" s="89">
        <v>1422</v>
      </c>
      <c r="L123" s="90" t="s">
        <v>64</v>
      </c>
      <c r="M123" s="74">
        <f t="shared" si="6"/>
        <v>0.14219999999999999</v>
      </c>
      <c r="N123" s="89">
        <v>1921</v>
      </c>
      <c r="O123" s="90" t="s">
        <v>64</v>
      </c>
      <c r="P123" s="74">
        <f t="shared" si="7"/>
        <v>0.19209999999999999</v>
      </c>
    </row>
    <row r="124" spans="1:16">
      <c r="B124" s="89">
        <v>400</v>
      </c>
      <c r="C124" s="90" t="s">
        <v>63</v>
      </c>
      <c r="D124" s="74">
        <f t="shared" si="11"/>
        <v>0.1</v>
      </c>
      <c r="E124" s="91">
        <v>1.802</v>
      </c>
      <c r="F124" s="92">
        <v>4.8869999999999999E-3</v>
      </c>
      <c r="G124" s="88">
        <f t="shared" si="8"/>
        <v>1.8068870000000001</v>
      </c>
      <c r="H124" s="89">
        <v>2.2400000000000002</v>
      </c>
      <c r="I124" s="90" t="s">
        <v>66</v>
      </c>
      <c r="J124" s="76">
        <f t="shared" si="10"/>
        <v>2.2400000000000002</v>
      </c>
      <c r="K124" s="89">
        <v>1438</v>
      </c>
      <c r="L124" s="90" t="s">
        <v>64</v>
      </c>
      <c r="M124" s="74">
        <f t="shared" si="6"/>
        <v>0.14379999999999998</v>
      </c>
      <c r="N124" s="89">
        <v>1949</v>
      </c>
      <c r="O124" s="90" t="s">
        <v>64</v>
      </c>
      <c r="P124" s="74">
        <f t="shared" si="7"/>
        <v>0.19490000000000002</v>
      </c>
    </row>
    <row r="125" spans="1:16">
      <c r="B125" s="77">
        <v>450</v>
      </c>
      <c r="C125" s="79" t="s">
        <v>63</v>
      </c>
      <c r="D125" s="74">
        <f t="shared" si="11"/>
        <v>0.1125</v>
      </c>
      <c r="E125" s="91">
        <v>1.839</v>
      </c>
      <c r="F125" s="92">
        <v>4.4339999999999996E-3</v>
      </c>
      <c r="G125" s="88">
        <f t="shared" si="8"/>
        <v>1.843434</v>
      </c>
      <c r="H125" s="89">
        <v>2.4300000000000002</v>
      </c>
      <c r="I125" s="90" t="s">
        <v>66</v>
      </c>
      <c r="J125" s="76">
        <f t="shared" si="10"/>
        <v>2.4300000000000002</v>
      </c>
      <c r="K125" s="89">
        <v>1481</v>
      </c>
      <c r="L125" s="90" t="s">
        <v>64</v>
      </c>
      <c r="M125" s="74">
        <f t="shared" si="6"/>
        <v>0.14810000000000001</v>
      </c>
      <c r="N125" s="89">
        <v>2002</v>
      </c>
      <c r="O125" s="90" t="s">
        <v>64</v>
      </c>
      <c r="P125" s="74">
        <f t="shared" si="7"/>
        <v>0.20019999999999999</v>
      </c>
    </row>
    <row r="126" spans="1:16">
      <c r="B126" s="77">
        <v>500</v>
      </c>
      <c r="C126" s="79" t="s">
        <v>63</v>
      </c>
      <c r="D126" s="74">
        <f t="shared" si="11"/>
        <v>0.125</v>
      </c>
      <c r="E126" s="91">
        <v>1.8640000000000001</v>
      </c>
      <c r="F126" s="92">
        <v>4.0629999999999998E-3</v>
      </c>
      <c r="G126" s="88">
        <f t="shared" si="8"/>
        <v>1.868063</v>
      </c>
      <c r="H126" s="77">
        <v>2.62</v>
      </c>
      <c r="I126" s="79" t="s">
        <v>66</v>
      </c>
      <c r="J126" s="76">
        <f t="shared" si="10"/>
        <v>2.62</v>
      </c>
      <c r="K126" s="77">
        <v>1520</v>
      </c>
      <c r="L126" s="79" t="s">
        <v>64</v>
      </c>
      <c r="M126" s="74">
        <f t="shared" si="6"/>
        <v>0.152</v>
      </c>
      <c r="N126" s="77">
        <v>2051</v>
      </c>
      <c r="O126" s="79" t="s">
        <v>64</v>
      </c>
      <c r="P126" s="74">
        <f t="shared" si="7"/>
        <v>0.2051</v>
      </c>
    </row>
    <row r="127" spans="1:16">
      <c r="B127" s="77">
        <v>550</v>
      </c>
      <c r="C127" s="79" t="s">
        <v>63</v>
      </c>
      <c r="D127" s="74">
        <f t="shared" si="11"/>
        <v>0.13750000000000001</v>
      </c>
      <c r="E127" s="91">
        <v>1.879</v>
      </c>
      <c r="F127" s="92">
        <v>3.7529999999999998E-3</v>
      </c>
      <c r="G127" s="88">
        <f t="shared" si="8"/>
        <v>1.8827529999999999</v>
      </c>
      <c r="H127" s="77">
        <v>2.8</v>
      </c>
      <c r="I127" s="79" t="s">
        <v>66</v>
      </c>
      <c r="J127" s="76">
        <f t="shared" si="10"/>
        <v>2.8</v>
      </c>
      <c r="K127" s="77">
        <v>1557</v>
      </c>
      <c r="L127" s="79" t="s">
        <v>64</v>
      </c>
      <c r="M127" s="74">
        <f t="shared" si="6"/>
        <v>0.15570000000000001</v>
      </c>
      <c r="N127" s="77">
        <v>2096</v>
      </c>
      <c r="O127" s="79" t="s">
        <v>64</v>
      </c>
      <c r="P127" s="74">
        <f t="shared" si="7"/>
        <v>0.20960000000000001</v>
      </c>
    </row>
    <row r="128" spans="1:16">
      <c r="A128" s="94"/>
      <c r="B128" s="89">
        <v>600</v>
      </c>
      <c r="C128" s="90" t="s">
        <v>63</v>
      </c>
      <c r="D128" s="74">
        <f t="shared" si="11"/>
        <v>0.15</v>
      </c>
      <c r="E128" s="91">
        <v>1.8859999999999999</v>
      </c>
      <c r="F128" s="92">
        <v>3.49E-3</v>
      </c>
      <c r="G128" s="88">
        <f t="shared" si="8"/>
        <v>1.8894899999999999</v>
      </c>
      <c r="H128" s="89">
        <v>2.99</v>
      </c>
      <c r="I128" s="90" t="s">
        <v>66</v>
      </c>
      <c r="J128" s="76">
        <f t="shared" si="10"/>
        <v>2.99</v>
      </c>
      <c r="K128" s="77">
        <v>1593</v>
      </c>
      <c r="L128" s="79" t="s">
        <v>64</v>
      </c>
      <c r="M128" s="74">
        <f t="shared" si="6"/>
        <v>0.1593</v>
      </c>
      <c r="N128" s="77">
        <v>2139</v>
      </c>
      <c r="O128" s="79" t="s">
        <v>64</v>
      </c>
      <c r="P128" s="74">
        <f t="shared" si="7"/>
        <v>0.21389999999999998</v>
      </c>
    </row>
    <row r="129" spans="1:16">
      <c r="A129" s="94"/>
      <c r="B129" s="89">
        <v>650</v>
      </c>
      <c r="C129" s="90" t="s">
        <v>63</v>
      </c>
      <c r="D129" s="74">
        <f t="shared" si="11"/>
        <v>0.16250000000000001</v>
      </c>
      <c r="E129" s="91">
        <v>1.887</v>
      </c>
      <c r="F129" s="92">
        <v>3.264E-3</v>
      </c>
      <c r="G129" s="88">
        <f t="shared" si="8"/>
        <v>1.8902639999999999</v>
      </c>
      <c r="H129" s="89">
        <v>3.17</v>
      </c>
      <c r="I129" s="90" t="s">
        <v>66</v>
      </c>
      <c r="J129" s="76">
        <f t="shared" si="10"/>
        <v>3.17</v>
      </c>
      <c r="K129" s="77">
        <v>1627</v>
      </c>
      <c r="L129" s="79" t="s">
        <v>64</v>
      </c>
      <c r="M129" s="74">
        <f t="shared" si="6"/>
        <v>0.16270000000000001</v>
      </c>
      <c r="N129" s="77">
        <v>2179</v>
      </c>
      <c r="O129" s="79" t="s">
        <v>64</v>
      </c>
      <c r="P129" s="74">
        <f t="shared" si="7"/>
        <v>0.21789999999999998</v>
      </c>
    </row>
    <row r="130" spans="1:16">
      <c r="A130" s="94"/>
      <c r="B130" s="89">
        <v>700</v>
      </c>
      <c r="C130" s="90" t="s">
        <v>63</v>
      </c>
      <c r="D130" s="74">
        <f t="shared" si="11"/>
        <v>0.17499999999999999</v>
      </c>
      <c r="E130" s="91">
        <v>1.883</v>
      </c>
      <c r="F130" s="92">
        <v>3.0669999999999998E-3</v>
      </c>
      <c r="G130" s="88">
        <f t="shared" si="8"/>
        <v>1.8860669999999999</v>
      </c>
      <c r="H130" s="89">
        <v>3.36</v>
      </c>
      <c r="I130" s="90" t="s">
        <v>66</v>
      </c>
      <c r="J130" s="76">
        <f t="shared" si="10"/>
        <v>3.36</v>
      </c>
      <c r="K130" s="77">
        <v>1659</v>
      </c>
      <c r="L130" s="79" t="s">
        <v>64</v>
      </c>
      <c r="M130" s="74">
        <f t="shared" si="6"/>
        <v>0.16589999999999999</v>
      </c>
      <c r="N130" s="77">
        <v>2218</v>
      </c>
      <c r="O130" s="79" t="s">
        <v>64</v>
      </c>
      <c r="P130" s="74">
        <f t="shared" si="7"/>
        <v>0.2218</v>
      </c>
    </row>
    <row r="131" spans="1:16">
      <c r="A131" s="94"/>
      <c r="B131" s="89">
        <v>800</v>
      </c>
      <c r="C131" s="90" t="s">
        <v>63</v>
      </c>
      <c r="D131" s="74">
        <f t="shared" si="11"/>
        <v>0.2</v>
      </c>
      <c r="E131" s="91">
        <v>1.863</v>
      </c>
      <c r="F131" s="92">
        <v>2.7409999999999999E-3</v>
      </c>
      <c r="G131" s="88">
        <f t="shared" si="8"/>
        <v>1.8657410000000001</v>
      </c>
      <c r="H131" s="89">
        <v>3.73</v>
      </c>
      <c r="I131" s="90" t="s">
        <v>66</v>
      </c>
      <c r="J131" s="76">
        <f t="shared" si="10"/>
        <v>3.73</v>
      </c>
      <c r="K131" s="77">
        <v>1763</v>
      </c>
      <c r="L131" s="79" t="s">
        <v>64</v>
      </c>
      <c r="M131" s="74">
        <f t="shared" si="6"/>
        <v>0.17629999999999998</v>
      </c>
      <c r="N131" s="77">
        <v>2292</v>
      </c>
      <c r="O131" s="79" t="s">
        <v>64</v>
      </c>
      <c r="P131" s="74">
        <f t="shared" si="7"/>
        <v>0.22919999999999999</v>
      </c>
    </row>
    <row r="132" spans="1:16">
      <c r="A132" s="94"/>
      <c r="B132" s="89">
        <v>900</v>
      </c>
      <c r="C132" s="90" t="s">
        <v>63</v>
      </c>
      <c r="D132" s="74">
        <f t="shared" si="11"/>
        <v>0.22500000000000001</v>
      </c>
      <c r="E132" s="91">
        <v>1.833</v>
      </c>
      <c r="F132" s="92">
        <v>2.4819999999999998E-3</v>
      </c>
      <c r="G132" s="88">
        <f t="shared" si="8"/>
        <v>1.8354820000000001</v>
      </c>
      <c r="H132" s="89">
        <v>4.1100000000000003</v>
      </c>
      <c r="I132" s="90" t="s">
        <v>66</v>
      </c>
      <c r="J132" s="76">
        <f t="shared" si="10"/>
        <v>4.1100000000000003</v>
      </c>
      <c r="K132" s="77">
        <v>1863</v>
      </c>
      <c r="L132" s="79" t="s">
        <v>64</v>
      </c>
      <c r="M132" s="74">
        <f t="shared" si="6"/>
        <v>0.18629999999999999</v>
      </c>
      <c r="N132" s="77">
        <v>2363</v>
      </c>
      <c r="O132" s="79" t="s">
        <v>64</v>
      </c>
      <c r="P132" s="74">
        <f t="shared" si="7"/>
        <v>0.23630000000000001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1.798</v>
      </c>
      <c r="F133" s="92">
        <v>2.2699999999999999E-3</v>
      </c>
      <c r="G133" s="88">
        <f t="shared" si="8"/>
        <v>1.80027</v>
      </c>
      <c r="H133" s="89">
        <v>4.5</v>
      </c>
      <c r="I133" s="90" t="s">
        <v>66</v>
      </c>
      <c r="J133" s="76">
        <f t="shared" si="10"/>
        <v>4.5</v>
      </c>
      <c r="K133" s="77">
        <v>1960</v>
      </c>
      <c r="L133" s="79" t="s">
        <v>64</v>
      </c>
      <c r="M133" s="74">
        <f t="shared" si="6"/>
        <v>0.19600000000000001</v>
      </c>
      <c r="N133" s="77">
        <v>2432</v>
      </c>
      <c r="O133" s="79" t="s">
        <v>64</v>
      </c>
      <c r="P133" s="74">
        <f t="shared" si="7"/>
        <v>0.2432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1.7589999999999999</v>
      </c>
      <c r="F134" s="92">
        <v>2.0929999999999998E-3</v>
      </c>
      <c r="G134" s="88">
        <f t="shared" si="8"/>
        <v>1.7610929999999998</v>
      </c>
      <c r="H134" s="89">
        <v>4.9000000000000004</v>
      </c>
      <c r="I134" s="90" t="s">
        <v>66</v>
      </c>
      <c r="J134" s="76">
        <f t="shared" si="10"/>
        <v>4.9000000000000004</v>
      </c>
      <c r="K134" s="77">
        <v>2056</v>
      </c>
      <c r="L134" s="79" t="s">
        <v>64</v>
      </c>
      <c r="M134" s="74">
        <f t="shared" si="6"/>
        <v>0.2056</v>
      </c>
      <c r="N134" s="77">
        <v>2499</v>
      </c>
      <c r="O134" s="79" t="s">
        <v>64</v>
      </c>
      <c r="P134" s="74">
        <f t="shared" si="7"/>
        <v>0.24990000000000001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1.7190000000000001</v>
      </c>
      <c r="F135" s="92">
        <v>1.9430000000000001E-3</v>
      </c>
      <c r="G135" s="88">
        <f t="shared" si="8"/>
        <v>1.7209430000000001</v>
      </c>
      <c r="H135" s="89">
        <v>5.3</v>
      </c>
      <c r="I135" s="90" t="s">
        <v>66</v>
      </c>
      <c r="J135" s="76">
        <f t="shared" si="10"/>
        <v>5.3</v>
      </c>
      <c r="K135" s="77">
        <v>2151</v>
      </c>
      <c r="L135" s="79" t="s">
        <v>64</v>
      </c>
      <c r="M135" s="74">
        <f t="shared" si="6"/>
        <v>0.21509999999999999</v>
      </c>
      <c r="N135" s="77">
        <v>2566</v>
      </c>
      <c r="O135" s="79" t="s">
        <v>64</v>
      </c>
      <c r="P135" s="74">
        <f t="shared" si="7"/>
        <v>0.25659999999999999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1.6779999999999999</v>
      </c>
      <c r="F136" s="92">
        <v>1.815E-3</v>
      </c>
      <c r="G136" s="88">
        <f t="shared" si="8"/>
        <v>1.6798149999999998</v>
      </c>
      <c r="H136" s="89">
        <v>5.71</v>
      </c>
      <c r="I136" s="90" t="s">
        <v>66</v>
      </c>
      <c r="J136" s="76">
        <f t="shared" si="10"/>
        <v>5.71</v>
      </c>
      <c r="K136" s="77">
        <v>2246</v>
      </c>
      <c r="L136" s="79" t="s">
        <v>64</v>
      </c>
      <c r="M136" s="74">
        <f t="shared" si="6"/>
        <v>0.22459999999999999</v>
      </c>
      <c r="N136" s="77">
        <v>2632</v>
      </c>
      <c r="O136" s="79" t="s">
        <v>64</v>
      </c>
      <c r="P136" s="74">
        <f t="shared" si="7"/>
        <v>0.26319999999999999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1.639</v>
      </c>
      <c r="F137" s="92">
        <v>1.704E-3</v>
      </c>
      <c r="G137" s="88">
        <f t="shared" si="8"/>
        <v>1.6407039999999999</v>
      </c>
      <c r="H137" s="89">
        <v>6.14</v>
      </c>
      <c r="I137" s="90" t="s">
        <v>66</v>
      </c>
      <c r="J137" s="76">
        <f t="shared" si="10"/>
        <v>6.14</v>
      </c>
      <c r="K137" s="77">
        <v>2341</v>
      </c>
      <c r="L137" s="79" t="s">
        <v>64</v>
      </c>
      <c r="M137" s="74">
        <f t="shared" si="6"/>
        <v>0.23410000000000003</v>
      </c>
      <c r="N137" s="77">
        <v>2699</v>
      </c>
      <c r="O137" s="79" t="s">
        <v>64</v>
      </c>
      <c r="P137" s="74">
        <f t="shared" si="7"/>
        <v>0.26989999999999997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1.6</v>
      </c>
      <c r="F138" s="92">
        <v>1.606E-3</v>
      </c>
      <c r="G138" s="88">
        <f t="shared" si="8"/>
        <v>1.6016060000000001</v>
      </c>
      <c r="H138" s="89">
        <v>6.57</v>
      </c>
      <c r="I138" s="90" t="s">
        <v>66</v>
      </c>
      <c r="J138" s="76">
        <f t="shared" si="10"/>
        <v>6.57</v>
      </c>
      <c r="K138" s="77">
        <v>2437</v>
      </c>
      <c r="L138" s="79" t="s">
        <v>64</v>
      </c>
      <c r="M138" s="74">
        <f t="shared" si="6"/>
        <v>0.24369999999999997</v>
      </c>
      <c r="N138" s="77">
        <v>2765</v>
      </c>
      <c r="O138" s="79" t="s">
        <v>64</v>
      </c>
      <c r="P138" s="74">
        <f t="shared" si="7"/>
        <v>0.27650000000000002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1.5620000000000001</v>
      </c>
      <c r="F139" s="92">
        <v>1.519E-3</v>
      </c>
      <c r="G139" s="88">
        <f t="shared" si="8"/>
        <v>1.5635190000000001</v>
      </c>
      <c r="H139" s="89">
        <v>7.02</v>
      </c>
      <c r="I139" s="90" t="s">
        <v>66</v>
      </c>
      <c r="J139" s="76">
        <f t="shared" si="10"/>
        <v>7.02</v>
      </c>
      <c r="K139" s="77">
        <v>2533</v>
      </c>
      <c r="L139" s="79" t="s">
        <v>64</v>
      </c>
      <c r="M139" s="74">
        <f t="shared" si="6"/>
        <v>0.25329999999999997</v>
      </c>
      <c r="N139" s="77">
        <v>2833</v>
      </c>
      <c r="O139" s="79" t="s">
        <v>64</v>
      </c>
      <c r="P139" s="74">
        <f t="shared" si="7"/>
        <v>0.2833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1.526</v>
      </c>
      <c r="F140" s="92">
        <v>1.4419999999999999E-3</v>
      </c>
      <c r="G140" s="88">
        <f t="shared" si="8"/>
        <v>1.527442</v>
      </c>
      <c r="H140" s="89">
        <v>7.47</v>
      </c>
      <c r="I140" s="90" t="s">
        <v>66</v>
      </c>
      <c r="J140" s="76">
        <f t="shared" si="10"/>
        <v>7.47</v>
      </c>
      <c r="K140" s="77">
        <v>2630</v>
      </c>
      <c r="L140" s="79" t="s">
        <v>64</v>
      </c>
      <c r="M140" s="74">
        <f t="shared" si="6"/>
        <v>0.26300000000000001</v>
      </c>
      <c r="N140" s="77">
        <v>2901</v>
      </c>
      <c r="O140" s="79" t="s">
        <v>64</v>
      </c>
      <c r="P140" s="74">
        <f t="shared" si="7"/>
        <v>0.29009999999999997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1.4910000000000001</v>
      </c>
      <c r="F141" s="92">
        <v>1.3730000000000001E-3</v>
      </c>
      <c r="G141" s="88">
        <f t="shared" si="8"/>
        <v>1.4923730000000002</v>
      </c>
      <c r="H141" s="77">
        <v>7.94</v>
      </c>
      <c r="I141" s="79" t="s">
        <v>66</v>
      </c>
      <c r="J141" s="76">
        <f t="shared" si="10"/>
        <v>7.94</v>
      </c>
      <c r="K141" s="77">
        <v>2728</v>
      </c>
      <c r="L141" s="79" t="s">
        <v>64</v>
      </c>
      <c r="M141" s="74">
        <f t="shared" si="6"/>
        <v>0.27280000000000004</v>
      </c>
      <c r="N141" s="77">
        <v>2970</v>
      </c>
      <c r="O141" s="79" t="s">
        <v>64</v>
      </c>
      <c r="P141" s="74">
        <f t="shared" si="7"/>
        <v>0.29700000000000004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1.4239999999999999</v>
      </c>
      <c r="F142" s="92">
        <v>1.2539999999999999E-3</v>
      </c>
      <c r="G142" s="88">
        <f t="shared" si="8"/>
        <v>1.425254</v>
      </c>
      <c r="H142" s="77">
        <v>8.9</v>
      </c>
      <c r="I142" s="79" t="s">
        <v>66</v>
      </c>
      <c r="J142" s="76">
        <f t="shared" si="10"/>
        <v>8.9</v>
      </c>
      <c r="K142" s="77">
        <v>3081</v>
      </c>
      <c r="L142" s="79" t="s">
        <v>64</v>
      </c>
      <c r="M142" s="74">
        <f t="shared" si="6"/>
        <v>0.30809999999999998</v>
      </c>
      <c r="N142" s="77">
        <v>3111</v>
      </c>
      <c r="O142" s="79" t="s">
        <v>64</v>
      </c>
      <c r="P142" s="74">
        <f t="shared" si="7"/>
        <v>0.31110000000000004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1.347</v>
      </c>
      <c r="F143" s="92">
        <v>1.132E-3</v>
      </c>
      <c r="G143" s="88">
        <f t="shared" si="8"/>
        <v>1.3481319999999999</v>
      </c>
      <c r="H143" s="77">
        <v>10.17</v>
      </c>
      <c r="I143" s="79" t="s">
        <v>66</v>
      </c>
      <c r="J143" s="76">
        <f t="shared" si="10"/>
        <v>10.17</v>
      </c>
      <c r="K143" s="77">
        <v>3602</v>
      </c>
      <c r="L143" s="79" t="s">
        <v>64</v>
      </c>
      <c r="M143" s="74">
        <f t="shared" si="6"/>
        <v>0.36019999999999996</v>
      </c>
      <c r="N143" s="77">
        <v>3294</v>
      </c>
      <c r="O143" s="79" t="s">
        <v>64</v>
      </c>
      <c r="P143" s="74">
        <f t="shared" si="7"/>
        <v>0.32940000000000003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1.2769999999999999</v>
      </c>
      <c r="F144" s="92">
        <v>1.0330000000000001E-3</v>
      </c>
      <c r="G144" s="88">
        <f t="shared" si="8"/>
        <v>1.278033</v>
      </c>
      <c r="H144" s="77">
        <v>11.51</v>
      </c>
      <c r="I144" s="79" t="s">
        <v>66</v>
      </c>
      <c r="J144" s="76">
        <f t="shared" si="10"/>
        <v>11.51</v>
      </c>
      <c r="K144" s="77">
        <v>4105</v>
      </c>
      <c r="L144" s="79" t="s">
        <v>64</v>
      </c>
      <c r="M144" s="74">
        <f t="shared" si="6"/>
        <v>0.41050000000000003</v>
      </c>
      <c r="N144" s="77">
        <v>3485</v>
      </c>
      <c r="O144" s="79" t="s">
        <v>64</v>
      </c>
      <c r="P144" s="74">
        <f t="shared" si="7"/>
        <v>0.34849999999999998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1.2130000000000001</v>
      </c>
      <c r="F145" s="92">
        <v>9.5129999999999998E-4</v>
      </c>
      <c r="G145" s="88">
        <f t="shared" si="8"/>
        <v>1.2139513000000002</v>
      </c>
      <c r="H145" s="77">
        <v>12.92</v>
      </c>
      <c r="I145" s="79" t="s">
        <v>66</v>
      </c>
      <c r="J145" s="76">
        <f t="shared" si="10"/>
        <v>12.92</v>
      </c>
      <c r="K145" s="77">
        <v>4601</v>
      </c>
      <c r="L145" s="79" t="s">
        <v>64</v>
      </c>
      <c r="M145" s="74">
        <f t="shared" si="6"/>
        <v>0.46010000000000001</v>
      </c>
      <c r="N145" s="77">
        <v>3685</v>
      </c>
      <c r="O145" s="79" t="s">
        <v>64</v>
      </c>
      <c r="P145" s="74">
        <f t="shared" si="7"/>
        <v>0.36849999999999999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1.1539999999999999</v>
      </c>
      <c r="F146" s="92">
        <v>8.8190000000000002E-4</v>
      </c>
      <c r="G146" s="88">
        <f t="shared" si="8"/>
        <v>1.1548818999999999</v>
      </c>
      <c r="H146" s="77">
        <v>14.41</v>
      </c>
      <c r="I146" s="79" t="s">
        <v>66</v>
      </c>
      <c r="J146" s="76">
        <f t="shared" si="10"/>
        <v>14.41</v>
      </c>
      <c r="K146" s="77">
        <v>5094</v>
      </c>
      <c r="L146" s="79" t="s">
        <v>64</v>
      </c>
      <c r="M146" s="74">
        <f t="shared" si="6"/>
        <v>0.50940000000000007</v>
      </c>
      <c r="N146" s="77">
        <v>3896</v>
      </c>
      <c r="O146" s="79" t="s">
        <v>64</v>
      </c>
      <c r="P146" s="74">
        <f t="shared" si="7"/>
        <v>0.3896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1.101</v>
      </c>
      <c r="F147" s="92">
        <v>8.2249999999999999E-4</v>
      </c>
      <c r="G147" s="88">
        <f t="shared" si="8"/>
        <v>1.1018224999999999</v>
      </c>
      <c r="H147" s="77">
        <v>15.97</v>
      </c>
      <c r="I147" s="79" t="s">
        <v>66</v>
      </c>
      <c r="J147" s="76">
        <f t="shared" si="10"/>
        <v>15.97</v>
      </c>
      <c r="K147" s="77">
        <v>5587</v>
      </c>
      <c r="L147" s="79" t="s">
        <v>64</v>
      </c>
      <c r="M147" s="74">
        <f t="shared" si="6"/>
        <v>0.55869999999999997</v>
      </c>
      <c r="N147" s="77">
        <v>4116</v>
      </c>
      <c r="O147" s="79" t="s">
        <v>64</v>
      </c>
      <c r="P147" s="74">
        <f t="shared" si="7"/>
        <v>0.41159999999999997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1.052</v>
      </c>
      <c r="F148" s="92">
        <v>7.7099999999999998E-4</v>
      </c>
      <c r="G148" s="88">
        <f t="shared" si="8"/>
        <v>1.0527710000000001</v>
      </c>
      <c r="H148" s="77">
        <v>17.600000000000001</v>
      </c>
      <c r="I148" s="79" t="s">
        <v>66</v>
      </c>
      <c r="J148" s="76">
        <f t="shared" si="10"/>
        <v>17.600000000000001</v>
      </c>
      <c r="K148" s="77">
        <v>6083</v>
      </c>
      <c r="L148" s="79" t="s">
        <v>64</v>
      </c>
      <c r="M148" s="74">
        <f t="shared" ref="M148:M151" si="13">K148/1000/10</f>
        <v>0.60830000000000006</v>
      </c>
      <c r="N148" s="77">
        <v>4347</v>
      </c>
      <c r="O148" s="79" t="s">
        <v>64</v>
      </c>
      <c r="P148" s="74">
        <f t="shared" ref="P148:P156" si="14">N148/1000/10</f>
        <v>0.43470000000000003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1.0069999999999999</v>
      </c>
      <c r="F149" s="92">
        <v>7.2590000000000003E-4</v>
      </c>
      <c r="G149" s="88">
        <f t="shared" ref="G149:G212" si="15">E149+F149</f>
        <v>1.0077258999999998</v>
      </c>
      <c r="H149" s="77">
        <v>19.309999999999999</v>
      </c>
      <c r="I149" s="79" t="s">
        <v>66</v>
      </c>
      <c r="J149" s="76">
        <f t="shared" si="10"/>
        <v>19.309999999999999</v>
      </c>
      <c r="K149" s="77">
        <v>6583</v>
      </c>
      <c r="L149" s="79" t="s">
        <v>64</v>
      </c>
      <c r="M149" s="74">
        <f t="shared" si="13"/>
        <v>0.6583</v>
      </c>
      <c r="N149" s="77">
        <v>4588</v>
      </c>
      <c r="O149" s="79" t="s">
        <v>64</v>
      </c>
      <c r="P149" s="74">
        <f t="shared" si="14"/>
        <v>0.45879999999999999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0.96540000000000004</v>
      </c>
      <c r="F150" s="92">
        <v>6.8599999999999998E-4</v>
      </c>
      <c r="G150" s="88">
        <f t="shared" si="15"/>
        <v>0.966086</v>
      </c>
      <c r="H150" s="77">
        <v>21.1</v>
      </c>
      <c r="I150" s="79" t="s">
        <v>66</v>
      </c>
      <c r="J150" s="76">
        <f t="shared" si="10"/>
        <v>21.1</v>
      </c>
      <c r="K150" s="77">
        <v>7089</v>
      </c>
      <c r="L150" s="79" t="s">
        <v>64</v>
      </c>
      <c r="M150" s="74">
        <f t="shared" si="13"/>
        <v>0.70890000000000009</v>
      </c>
      <c r="N150" s="77">
        <v>4840</v>
      </c>
      <c r="O150" s="79" t="s">
        <v>64</v>
      </c>
      <c r="P150" s="74">
        <f t="shared" si="14"/>
        <v>0.48399999999999999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0.89249999999999996</v>
      </c>
      <c r="F151" s="92">
        <v>6.1870000000000002E-4</v>
      </c>
      <c r="G151" s="88">
        <f t="shared" si="15"/>
        <v>0.89311869999999993</v>
      </c>
      <c r="H151" s="77">
        <v>24.89</v>
      </c>
      <c r="I151" s="79" t="s">
        <v>66</v>
      </c>
      <c r="J151" s="76">
        <f t="shared" si="10"/>
        <v>24.89</v>
      </c>
      <c r="K151" s="77">
        <v>8958</v>
      </c>
      <c r="L151" s="79" t="s">
        <v>64</v>
      </c>
      <c r="M151" s="74">
        <f t="shared" si="13"/>
        <v>0.89580000000000004</v>
      </c>
      <c r="N151" s="77">
        <v>5378</v>
      </c>
      <c r="O151" s="79" t="s">
        <v>64</v>
      </c>
      <c r="P151" s="74">
        <f t="shared" si="14"/>
        <v>0.53780000000000006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0.83009999999999995</v>
      </c>
      <c r="F152" s="92">
        <v>5.6400000000000005E-4</v>
      </c>
      <c r="G152" s="88">
        <f t="shared" si="15"/>
        <v>0.83066399999999996</v>
      </c>
      <c r="H152" s="77">
        <v>28.97</v>
      </c>
      <c r="I152" s="79" t="s">
        <v>66</v>
      </c>
      <c r="J152" s="76">
        <f t="shared" si="10"/>
        <v>28.97</v>
      </c>
      <c r="K152" s="77">
        <v>1.07</v>
      </c>
      <c r="L152" s="78" t="s">
        <v>66</v>
      </c>
      <c r="M152" s="74">
        <f t="shared" ref="M152:M158" si="16">K152</f>
        <v>1.07</v>
      </c>
      <c r="N152" s="77">
        <v>5958</v>
      </c>
      <c r="O152" s="79" t="s">
        <v>64</v>
      </c>
      <c r="P152" s="74">
        <f t="shared" si="14"/>
        <v>0.5958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0.7762</v>
      </c>
      <c r="F153" s="92">
        <v>5.1869999999999998E-4</v>
      </c>
      <c r="G153" s="88">
        <f t="shared" si="15"/>
        <v>0.77671869999999998</v>
      </c>
      <c r="H153" s="77">
        <v>33.36</v>
      </c>
      <c r="I153" s="79" t="s">
        <v>66</v>
      </c>
      <c r="J153" s="76">
        <f t="shared" si="10"/>
        <v>33.36</v>
      </c>
      <c r="K153" s="77">
        <v>1.25</v>
      </c>
      <c r="L153" s="79" t="s">
        <v>66</v>
      </c>
      <c r="M153" s="74">
        <f t="shared" si="16"/>
        <v>1.25</v>
      </c>
      <c r="N153" s="77">
        <v>6582</v>
      </c>
      <c r="O153" s="79" t="s">
        <v>64</v>
      </c>
      <c r="P153" s="74">
        <f t="shared" si="14"/>
        <v>0.65820000000000001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0.72919999999999996</v>
      </c>
      <c r="F154" s="92">
        <v>4.8040000000000002E-4</v>
      </c>
      <c r="G154" s="88">
        <f t="shared" si="15"/>
        <v>0.72968040000000001</v>
      </c>
      <c r="H154" s="77">
        <v>38.03</v>
      </c>
      <c r="I154" s="79" t="s">
        <v>66</v>
      </c>
      <c r="J154" s="76">
        <f t="shared" si="10"/>
        <v>38.03</v>
      </c>
      <c r="K154" s="77">
        <v>1.42</v>
      </c>
      <c r="L154" s="79" t="s">
        <v>66</v>
      </c>
      <c r="M154" s="74">
        <f t="shared" si="16"/>
        <v>1.42</v>
      </c>
      <c r="N154" s="77">
        <v>7249</v>
      </c>
      <c r="O154" s="79" t="s">
        <v>64</v>
      </c>
      <c r="P154" s="74">
        <f t="shared" si="14"/>
        <v>0.72489999999999999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0.68789999999999996</v>
      </c>
      <c r="F155" s="92">
        <v>4.4759999999999998E-4</v>
      </c>
      <c r="G155" s="88">
        <f t="shared" si="15"/>
        <v>0.68834759999999995</v>
      </c>
      <c r="H155" s="77">
        <v>43</v>
      </c>
      <c r="I155" s="79" t="s">
        <v>66</v>
      </c>
      <c r="J155" s="76">
        <f t="shared" si="10"/>
        <v>43</v>
      </c>
      <c r="K155" s="77">
        <v>1.59</v>
      </c>
      <c r="L155" s="79" t="s">
        <v>66</v>
      </c>
      <c r="M155" s="74">
        <f t="shared" si="16"/>
        <v>1.59</v>
      </c>
      <c r="N155" s="77">
        <v>7958</v>
      </c>
      <c r="O155" s="79" t="s">
        <v>64</v>
      </c>
      <c r="P155" s="74">
        <f t="shared" si="14"/>
        <v>0.79580000000000006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0.65129999999999999</v>
      </c>
      <c r="F156" s="92">
        <v>4.193E-4</v>
      </c>
      <c r="G156" s="88">
        <f t="shared" si="15"/>
        <v>0.6517193</v>
      </c>
      <c r="H156" s="77">
        <v>48.26</v>
      </c>
      <c r="I156" s="79" t="s">
        <v>66</v>
      </c>
      <c r="J156" s="76">
        <f t="shared" si="10"/>
        <v>48.26</v>
      </c>
      <c r="K156" s="77">
        <v>1.76</v>
      </c>
      <c r="L156" s="79" t="s">
        <v>66</v>
      </c>
      <c r="M156" s="74">
        <f t="shared" si="16"/>
        <v>1.76</v>
      </c>
      <c r="N156" s="77">
        <v>8709</v>
      </c>
      <c r="O156" s="79" t="s">
        <v>64</v>
      </c>
      <c r="P156" s="74">
        <f t="shared" si="14"/>
        <v>0.87090000000000001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0.58930000000000005</v>
      </c>
      <c r="F157" s="92">
        <v>3.726E-4</v>
      </c>
      <c r="G157" s="88">
        <f t="shared" si="15"/>
        <v>0.58967259999999999</v>
      </c>
      <c r="H157" s="77">
        <v>59.62</v>
      </c>
      <c r="I157" s="79" t="s">
        <v>66</v>
      </c>
      <c r="J157" s="76">
        <f t="shared" si="10"/>
        <v>59.62</v>
      </c>
      <c r="K157" s="77">
        <v>2.4</v>
      </c>
      <c r="L157" s="79" t="s">
        <v>66</v>
      </c>
      <c r="M157" s="74">
        <f t="shared" si="16"/>
        <v>2.4</v>
      </c>
      <c r="N157" s="77">
        <v>1.03</v>
      </c>
      <c r="O157" s="78" t="s">
        <v>66</v>
      </c>
      <c r="P157" s="74">
        <f t="shared" ref="P157:P168" si="17">N157</f>
        <v>1.03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0.54549999999999998</v>
      </c>
      <c r="F158" s="92">
        <v>3.3560000000000003E-4</v>
      </c>
      <c r="G158" s="88">
        <f t="shared" si="15"/>
        <v>0.54583559999999998</v>
      </c>
      <c r="H158" s="77">
        <v>72.03</v>
      </c>
      <c r="I158" s="79" t="s">
        <v>66</v>
      </c>
      <c r="J158" s="76">
        <f t="shared" si="10"/>
        <v>72.03</v>
      </c>
      <c r="K158" s="77">
        <v>2.99</v>
      </c>
      <c r="L158" s="79" t="s">
        <v>66</v>
      </c>
      <c r="M158" s="74">
        <f t="shared" si="16"/>
        <v>2.99</v>
      </c>
      <c r="N158" s="77">
        <v>1.21</v>
      </c>
      <c r="O158" s="79" t="s">
        <v>66</v>
      </c>
      <c r="P158" s="74">
        <f t="shared" si="17"/>
        <v>1.21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0.50339999999999996</v>
      </c>
      <c r="F159" s="92">
        <v>3.056E-4</v>
      </c>
      <c r="G159" s="88">
        <f t="shared" si="15"/>
        <v>0.50370559999999998</v>
      </c>
      <c r="H159" s="77">
        <v>85.46</v>
      </c>
      <c r="I159" s="79" t="s">
        <v>66</v>
      </c>
      <c r="J159" s="76">
        <f t="shared" si="10"/>
        <v>85.46</v>
      </c>
      <c r="K159" s="77">
        <v>3.56</v>
      </c>
      <c r="L159" s="79" t="s">
        <v>66</v>
      </c>
      <c r="M159" s="74">
        <f t="shared" ref="M159:M195" si="18">K159</f>
        <v>3.56</v>
      </c>
      <c r="N159" s="77">
        <v>1.4</v>
      </c>
      <c r="O159" s="79" t="s">
        <v>66</v>
      </c>
      <c r="P159" s="74">
        <f t="shared" si="17"/>
        <v>1.4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0.46810000000000002</v>
      </c>
      <c r="F160" s="92">
        <v>2.8079999999999999E-4</v>
      </c>
      <c r="G160" s="88">
        <f t="shared" si="15"/>
        <v>0.46838080000000004</v>
      </c>
      <c r="H160" s="77">
        <v>99.96</v>
      </c>
      <c r="I160" s="79" t="s">
        <v>66</v>
      </c>
      <c r="J160" s="76">
        <f t="shared" si="10"/>
        <v>99.96</v>
      </c>
      <c r="K160" s="77">
        <v>4.12</v>
      </c>
      <c r="L160" s="79" t="s">
        <v>66</v>
      </c>
      <c r="M160" s="76">
        <f t="shared" si="18"/>
        <v>4.12</v>
      </c>
      <c r="N160" s="77">
        <v>1.61</v>
      </c>
      <c r="O160" s="79" t="s">
        <v>66</v>
      </c>
      <c r="P160" s="74">
        <f t="shared" si="17"/>
        <v>1.61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0.43780000000000002</v>
      </c>
      <c r="F161" s="92">
        <v>2.5989999999999997E-4</v>
      </c>
      <c r="G161" s="88">
        <f t="shared" si="15"/>
        <v>0.4380599</v>
      </c>
      <c r="H161" s="77">
        <v>115.5</v>
      </c>
      <c r="I161" s="79" t="s">
        <v>66</v>
      </c>
      <c r="J161" s="76">
        <f t="shared" si="10"/>
        <v>115.5</v>
      </c>
      <c r="K161" s="77">
        <v>4.6900000000000004</v>
      </c>
      <c r="L161" s="79" t="s">
        <v>66</v>
      </c>
      <c r="M161" s="76">
        <f t="shared" si="18"/>
        <v>4.6900000000000004</v>
      </c>
      <c r="N161" s="77">
        <v>1.83</v>
      </c>
      <c r="O161" s="79" t="s">
        <v>66</v>
      </c>
      <c r="P161" s="74">
        <f t="shared" si="17"/>
        <v>1.83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0.41170000000000001</v>
      </c>
      <c r="F162" s="92">
        <v>2.42E-4</v>
      </c>
      <c r="G162" s="88">
        <f t="shared" si="15"/>
        <v>0.41194200000000003</v>
      </c>
      <c r="H162" s="77">
        <v>132.08000000000001</v>
      </c>
      <c r="I162" s="79" t="s">
        <v>66</v>
      </c>
      <c r="J162" s="76">
        <f t="shared" si="10"/>
        <v>132.08000000000001</v>
      </c>
      <c r="K162" s="77">
        <v>5.26</v>
      </c>
      <c r="L162" s="79" t="s">
        <v>66</v>
      </c>
      <c r="M162" s="76">
        <f t="shared" si="18"/>
        <v>5.26</v>
      </c>
      <c r="N162" s="77">
        <v>2.06</v>
      </c>
      <c r="O162" s="79" t="s">
        <v>66</v>
      </c>
      <c r="P162" s="74">
        <f t="shared" si="17"/>
        <v>2.06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0.38869999999999999</v>
      </c>
      <c r="F163" s="92">
        <v>2.265E-4</v>
      </c>
      <c r="G163" s="88">
        <f t="shared" si="15"/>
        <v>0.38892650000000001</v>
      </c>
      <c r="H163" s="77">
        <v>149.66999999999999</v>
      </c>
      <c r="I163" s="79" t="s">
        <v>66</v>
      </c>
      <c r="J163" s="76">
        <f t="shared" si="10"/>
        <v>149.66999999999999</v>
      </c>
      <c r="K163" s="77">
        <v>5.84</v>
      </c>
      <c r="L163" s="79" t="s">
        <v>66</v>
      </c>
      <c r="M163" s="76">
        <f t="shared" si="18"/>
        <v>5.84</v>
      </c>
      <c r="N163" s="77">
        <v>2.31</v>
      </c>
      <c r="O163" s="79" t="s">
        <v>66</v>
      </c>
      <c r="P163" s="74">
        <f t="shared" si="17"/>
        <v>2.31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0.36849999999999999</v>
      </c>
      <c r="F164" s="92">
        <v>2.13E-4</v>
      </c>
      <c r="G164" s="88">
        <f t="shared" si="15"/>
        <v>0.36871300000000001</v>
      </c>
      <c r="H164" s="77">
        <v>168.27</v>
      </c>
      <c r="I164" s="79" t="s">
        <v>66</v>
      </c>
      <c r="J164" s="76">
        <f t="shared" si="10"/>
        <v>168.27</v>
      </c>
      <c r="K164" s="77">
        <v>6.43</v>
      </c>
      <c r="L164" s="79" t="s">
        <v>66</v>
      </c>
      <c r="M164" s="76">
        <f t="shared" si="18"/>
        <v>6.43</v>
      </c>
      <c r="N164" s="77">
        <v>2.57</v>
      </c>
      <c r="O164" s="79" t="s">
        <v>66</v>
      </c>
      <c r="P164" s="74">
        <f t="shared" si="17"/>
        <v>2.57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0.35039999999999999</v>
      </c>
      <c r="F165" s="92">
        <v>2.0100000000000001E-4</v>
      </c>
      <c r="G165" s="88">
        <f t="shared" si="15"/>
        <v>0.350601</v>
      </c>
      <c r="H165" s="77">
        <v>187.85</v>
      </c>
      <c r="I165" s="79" t="s">
        <v>66</v>
      </c>
      <c r="J165" s="76">
        <f t="shared" si="10"/>
        <v>187.85</v>
      </c>
      <c r="K165" s="77">
        <v>7.03</v>
      </c>
      <c r="L165" s="79" t="s">
        <v>66</v>
      </c>
      <c r="M165" s="76">
        <f t="shared" si="18"/>
        <v>7.03</v>
      </c>
      <c r="N165" s="77">
        <v>2.84</v>
      </c>
      <c r="O165" s="79" t="s">
        <v>66</v>
      </c>
      <c r="P165" s="74">
        <f t="shared" si="17"/>
        <v>2.84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0.3342</v>
      </c>
      <c r="F166" s="92">
        <v>1.9039999999999999E-4</v>
      </c>
      <c r="G166" s="88">
        <f t="shared" si="15"/>
        <v>0.33439039999999998</v>
      </c>
      <c r="H166" s="77">
        <v>208.42</v>
      </c>
      <c r="I166" s="79" t="s">
        <v>66</v>
      </c>
      <c r="J166" s="76">
        <f t="shared" si="10"/>
        <v>208.42</v>
      </c>
      <c r="K166" s="77">
        <v>7.63</v>
      </c>
      <c r="L166" s="79" t="s">
        <v>66</v>
      </c>
      <c r="M166" s="76">
        <f t="shared" si="18"/>
        <v>7.63</v>
      </c>
      <c r="N166" s="77">
        <v>3.13</v>
      </c>
      <c r="O166" s="79" t="s">
        <v>66</v>
      </c>
      <c r="P166" s="74">
        <f t="shared" si="17"/>
        <v>3.13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0.3196</v>
      </c>
      <c r="F167" s="92">
        <v>1.8090000000000001E-4</v>
      </c>
      <c r="G167" s="88">
        <f t="shared" si="15"/>
        <v>0.31978089999999998</v>
      </c>
      <c r="H167" s="77">
        <v>229.95</v>
      </c>
      <c r="I167" s="79" t="s">
        <v>66</v>
      </c>
      <c r="J167" s="76">
        <f t="shared" si="10"/>
        <v>229.95</v>
      </c>
      <c r="K167" s="77">
        <v>8.24</v>
      </c>
      <c r="L167" s="79" t="s">
        <v>66</v>
      </c>
      <c r="M167" s="76">
        <f t="shared" si="18"/>
        <v>8.24</v>
      </c>
      <c r="N167" s="77">
        <v>3.43</v>
      </c>
      <c r="O167" s="79" t="s">
        <v>66</v>
      </c>
      <c r="P167" s="74">
        <f t="shared" si="17"/>
        <v>3.43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0.29420000000000002</v>
      </c>
      <c r="F168" s="92">
        <v>1.6459999999999999E-4</v>
      </c>
      <c r="G168" s="88">
        <f t="shared" si="15"/>
        <v>0.29436460000000003</v>
      </c>
      <c r="H168" s="77">
        <v>275.86</v>
      </c>
      <c r="I168" s="79" t="s">
        <v>66</v>
      </c>
      <c r="J168" s="76">
        <f t="shared" si="10"/>
        <v>275.86</v>
      </c>
      <c r="K168" s="77">
        <v>10.54</v>
      </c>
      <c r="L168" s="79" t="s">
        <v>66</v>
      </c>
      <c r="M168" s="76">
        <f t="shared" si="18"/>
        <v>10.54</v>
      </c>
      <c r="N168" s="77">
        <v>4.07</v>
      </c>
      <c r="O168" s="79" t="s">
        <v>66</v>
      </c>
      <c r="P168" s="74">
        <f t="shared" si="17"/>
        <v>4.07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0.26800000000000002</v>
      </c>
      <c r="F169" s="92">
        <v>1.4809999999999999E-4</v>
      </c>
      <c r="G169" s="88">
        <f t="shared" si="15"/>
        <v>0.2681481</v>
      </c>
      <c r="H169" s="77">
        <v>338.53</v>
      </c>
      <c r="I169" s="79" t="s">
        <v>66</v>
      </c>
      <c r="J169" s="76">
        <f t="shared" si="10"/>
        <v>338.53</v>
      </c>
      <c r="K169" s="77">
        <v>13.83</v>
      </c>
      <c r="L169" s="79" t="s">
        <v>66</v>
      </c>
      <c r="M169" s="76">
        <f t="shared" si="18"/>
        <v>13.83</v>
      </c>
      <c r="N169" s="77">
        <v>4.93</v>
      </c>
      <c r="O169" s="79" t="s">
        <v>66</v>
      </c>
      <c r="P169" s="74">
        <f t="shared" ref="P169:P171" si="19">N169</f>
        <v>4.93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0.2465</v>
      </c>
      <c r="F170" s="92">
        <v>1.3469999999999999E-4</v>
      </c>
      <c r="G170" s="88">
        <f t="shared" si="15"/>
        <v>0.24663469999999998</v>
      </c>
      <c r="H170" s="77">
        <v>406.98</v>
      </c>
      <c r="I170" s="79" t="s">
        <v>66</v>
      </c>
      <c r="J170" s="76">
        <f t="shared" si="10"/>
        <v>406.98</v>
      </c>
      <c r="K170" s="77">
        <v>16.95</v>
      </c>
      <c r="L170" s="79" t="s">
        <v>66</v>
      </c>
      <c r="M170" s="76">
        <f t="shared" si="18"/>
        <v>16.95</v>
      </c>
      <c r="N170" s="77">
        <v>5.87</v>
      </c>
      <c r="O170" s="79" t="s">
        <v>66</v>
      </c>
      <c r="P170" s="74">
        <f t="shared" si="19"/>
        <v>5.87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0.22850000000000001</v>
      </c>
      <c r="F171" s="92">
        <v>1.236E-4</v>
      </c>
      <c r="G171" s="88">
        <f t="shared" si="15"/>
        <v>0.22862360000000001</v>
      </c>
      <c r="H171" s="77">
        <v>481.13</v>
      </c>
      <c r="I171" s="79" t="s">
        <v>66</v>
      </c>
      <c r="J171" s="76">
        <f t="shared" si="10"/>
        <v>481.13</v>
      </c>
      <c r="K171" s="77">
        <v>20</v>
      </c>
      <c r="L171" s="79" t="s">
        <v>66</v>
      </c>
      <c r="M171" s="76">
        <f t="shared" si="18"/>
        <v>20</v>
      </c>
      <c r="N171" s="77">
        <v>6.88</v>
      </c>
      <c r="O171" s="79" t="s">
        <v>66</v>
      </c>
      <c r="P171" s="74">
        <f t="shared" si="19"/>
        <v>6.88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0.21310000000000001</v>
      </c>
      <c r="F172" s="92">
        <v>1.143E-4</v>
      </c>
      <c r="G172" s="88">
        <f t="shared" si="15"/>
        <v>0.21321430000000002</v>
      </c>
      <c r="H172" s="77">
        <v>560.87</v>
      </c>
      <c r="I172" s="79" t="s">
        <v>66</v>
      </c>
      <c r="J172" s="76">
        <f t="shared" ref="J172:J176" si="20">H172</f>
        <v>560.87</v>
      </c>
      <c r="K172" s="77">
        <v>23.04</v>
      </c>
      <c r="L172" s="79" t="s">
        <v>66</v>
      </c>
      <c r="M172" s="76">
        <f t="shared" si="18"/>
        <v>23.04</v>
      </c>
      <c r="N172" s="77">
        <v>7.97</v>
      </c>
      <c r="O172" s="79" t="s">
        <v>66</v>
      </c>
      <c r="P172" s="74">
        <f t="shared" ref="P172:P175" si="21">N172</f>
        <v>7.97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0.19989999999999999</v>
      </c>
      <c r="F173" s="92">
        <v>1.064E-4</v>
      </c>
      <c r="G173" s="88">
        <f t="shared" si="15"/>
        <v>0.2000064</v>
      </c>
      <c r="H173" s="77">
        <v>646.12</v>
      </c>
      <c r="I173" s="79" t="s">
        <v>66</v>
      </c>
      <c r="J173" s="76">
        <f t="shared" si="20"/>
        <v>646.12</v>
      </c>
      <c r="K173" s="77">
        <v>26.08</v>
      </c>
      <c r="L173" s="79" t="s">
        <v>66</v>
      </c>
      <c r="M173" s="76">
        <f t="shared" si="18"/>
        <v>26.08</v>
      </c>
      <c r="N173" s="77">
        <v>9.1199999999999992</v>
      </c>
      <c r="O173" s="79" t="s">
        <v>66</v>
      </c>
      <c r="P173" s="74">
        <f t="shared" si="21"/>
        <v>9.1199999999999992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0.1883</v>
      </c>
      <c r="F174" s="92">
        <v>9.9489999999999998E-5</v>
      </c>
      <c r="G174" s="88">
        <f t="shared" si="15"/>
        <v>0.18839949</v>
      </c>
      <c r="H174" s="77">
        <v>736.82</v>
      </c>
      <c r="I174" s="79" t="s">
        <v>66</v>
      </c>
      <c r="J174" s="76">
        <f t="shared" si="20"/>
        <v>736.82</v>
      </c>
      <c r="K174" s="77">
        <v>29.15</v>
      </c>
      <c r="L174" s="79" t="s">
        <v>66</v>
      </c>
      <c r="M174" s="76">
        <f t="shared" si="18"/>
        <v>29.15</v>
      </c>
      <c r="N174" s="77">
        <v>10.35</v>
      </c>
      <c r="O174" s="79" t="s">
        <v>66</v>
      </c>
      <c r="P174" s="74">
        <f t="shared" si="21"/>
        <v>10.35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0.17810000000000001</v>
      </c>
      <c r="F175" s="92">
        <v>9.3480000000000006E-5</v>
      </c>
      <c r="G175" s="88">
        <f t="shared" si="15"/>
        <v>0.17819348000000002</v>
      </c>
      <c r="H175" s="77">
        <v>832.89</v>
      </c>
      <c r="I175" s="79" t="s">
        <v>66</v>
      </c>
      <c r="J175" s="76">
        <f t="shared" si="20"/>
        <v>832.89</v>
      </c>
      <c r="K175" s="77">
        <v>32.25</v>
      </c>
      <c r="L175" s="79" t="s">
        <v>66</v>
      </c>
      <c r="M175" s="76">
        <f t="shared" si="18"/>
        <v>32.25</v>
      </c>
      <c r="N175" s="77">
        <v>11.64</v>
      </c>
      <c r="O175" s="79" t="s">
        <v>66</v>
      </c>
      <c r="P175" s="74">
        <f t="shared" si="21"/>
        <v>11.64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0.1691</v>
      </c>
      <c r="F176" s="92">
        <v>8.8189999999999994E-5</v>
      </c>
      <c r="G176" s="88">
        <f t="shared" si="15"/>
        <v>0.16918818999999999</v>
      </c>
      <c r="H176" s="77">
        <v>934.28</v>
      </c>
      <c r="I176" s="79" t="s">
        <v>66</v>
      </c>
      <c r="J176" s="76">
        <f t="shared" si="20"/>
        <v>934.28</v>
      </c>
      <c r="K176" s="77">
        <v>35.39</v>
      </c>
      <c r="L176" s="79" t="s">
        <v>66</v>
      </c>
      <c r="M176" s="76">
        <f t="shared" si="18"/>
        <v>35.39</v>
      </c>
      <c r="N176" s="77">
        <v>13</v>
      </c>
      <c r="O176" s="79" t="s">
        <v>66</v>
      </c>
      <c r="P176" s="76">
        <f t="shared" ref="P176:P203" si="22">N176</f>
        <v>13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0.1537</v>
      </c>
      <c r="F177" s="92">
        <v>7.928E-5</v>
      </c>
      <c r="G177" s="88">
        <f t="shared" si="15"/>
        <v>0.15377927999999999</v>
      </c>
      <c r="H177" s="77">
        <v>1.1499999999999999</v>
      </c>
      <c r="I177" s="78" t="s">
        <v>12</v>
      </c>
      <c r="J177" s="76">
        <f t="shared" ref="J177:J184" si="23">H177*1000</f>
        <v>1150</v>
      </c>
      <c r="K177" s="77">
        <v>47.16</v>
      </c>
      <c r="L177" s="79" t="s">
        <v>66</v>
      </c>
      <c r="M177" s="76">
        <f t="shared" si="18"/>
        <v>47.16</v>
      </c>
      <c r="N177" s="77">
        <v>15.92</v>
      </c>
      <c r="O177" s="79" t="s">
        <v>66</v>
      </c>
      <c r="P177" s="76">
        <f t="shared" si="22"/>
        <v>15.92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0.1411</v>
      </c>
      <c r="F178" s="92">
        <v>7.2070000000000006E-5</v>
      </c>
      <c r="G178" s="88">
        <f t="shared" si="15"/>
        <v>0.14117207000000001</v>
      </c>
      <c r="H178" s="77">
        <v>1.39</v>
      </c>
      <c r="I178" s="79" t="s">
        <v>12</v>
      </c>
      <c r="J178" s="76">
        <f t="shared" si="23"/>
        <v>1390</v>
      </c>
      <c r="K178" s="77">
        <v>58.21</v>
      </c>
      <c r="L178" s="79" t="s">
        <v>66</v>
      </c>
      <c r="M178" s="76">
        <f t="shared" si="18"/>
        <v>58.21</v>
      </c>
      <c r="N178" s="77">
        <v>19.09</v>
      </c>
      <c r="O178" s="79" t="s">
        <v>66</v>
      </c>
      <c r="P178" s="76">
        <f t="shared" si="22"/>
        <v>19.09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0.13059999999999999</v>
      </c>
      <c r="F179" s="92">
        <v>6.6099999999999994E-5</v>
      </c>
      <c r="G179" s="88">
        <f t="shared" si="15"/>
        <v>0.13066610000000001</v>
      </c>
      <c r="H179" s="77">
        <v>1.65</v>
      </c>
      <c r="I179" s="79" t="s">
        <v>12</v>
      </c>
      <c r="J179" s="76">
        <f t="shared" si="23"/>
        <v>1650</v>
      </c>
      <c r="K179" s="77">
        <v>69.010000000000005</v>
      </c>
      <c r="L179" s="79" t="s">
        <v>66</v>
      </c>
      <c r="M179" s="76">
        <f t="shared" si="18"/>
        <v>69.010000000000005</v>
      </c>
      <c r="N179" s="77">
        <v>22.53</v>
      </c>
      <c r="O179" s="79" t="s">
        <v>66</v>
      </c>
      <c r="P179" s="76">
        <f t="shared" si="22"/>
        <v>22.53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0.1217</v>
      </c>
      <c r="F180" s="92">
        <v>6.109E-5</v>
      </c>
      <c r="G180" s="88">
        <f t="shared" si="15"/>
        <v>0.12176109</v>
      </c>
      <c r="H180" s="77">
        <v>1.93</v>
      </c>
      <c r="I180" s="79" t="s">
        <v>12</v>
      </c>
      <c r="J180" s="76">
        <f t="shared" si="23"/>
        <v>1930</v>
      </c>
      <c r="K180" s="77">
        <v>79.73</v>
      </c>
      <c r="L180" s="79" t="s">
        <v>66</v>
      </c>
      <c r="M180" s="76">
        <f t="shared" si="18"/>
        <v>79.73</v>
      </c>
      <c r="N180" s="77">
        <v>26.21</v>
      </c>
      <c r="O180" s="79" t="s">
        <v>66</v>
      </c>
      <c r="P180" s="76">
        <f t="shared" si="22"/>
        <v>26.21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0.114</v>
      </c>
      <c r="F181" s="92">
        <v>5.6799999999999998E-5</v>
      </c>
      <c r="G181" s="88">
        <f t="shared" si="15"/>
        <v>0.1140568</v>
      </c>
      <c r="H181" s="77">
        <v>2.23</v>
      </c>
      <c r="I181" s="79" t="s">
        <v>12</v>
      </c>
      <c r="J181" s="76">
        <f t="shared" si="23"/>
        <v>2230</v>
      </c>
      <c r="K181" s="77">
        <v>90.49</v>
      </c>
      <c r="L181" s="79" t="s">
        <v>66</v>
      </c>
      <c r="M181" s="76">
        <f t="shared" si="18"/>
        <v>90.49</v>
      </c>
      <c r="N181" s="77">
        <v>30.14</v>
      </c>
      <c r="O181" s="79" t="s">
        <v>66</v>
      </c>
      <c r="P181" s="76">
        <f t="shared" si="22"/>
        <v>30.14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0.10730000000000001</v>
      </c>
      <c r="F182" s="92">
        <v>5.3109999999999998E-5</v>
      </c>
      <c r="G182" s="88">
        <f t="shared" si="15"/>
        <v>0.10735311</v>
      </c>
      <c r="H182" s="77">
        <v>2.5499999999999998</v>
      </c>
      <c r="I182" s="79" t="s">
        <v>12</v>
      </c>
      <c r="J182" s="76">
        <f t="shared" si="23"/>
        <v>2550</v>
      </c>
      <c r="K182" s="77">
        <v>101.33</v>
      </c>
      <c r="L182" s="79" t="s">
        <v>66</v>
      </c>
      <c r="M182" s="76">
        <f t="shared" si="18"/>
        <v>101.33</v>
      </c>
      <c r="N182" s="77">
        <v>34.299999999999997</v>
      </c>
      <c r="O182" s="79" t="s">
        <v>66</v>
      </c>
      <c r="P182" s="76">
        <f t="shared" si="22"/>
        <v>34.299999999999997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9.622E-2</v>
      </c>
      <c r="F183" s="92">
        <v>4.7030000000000002E-5</v>
      </c>
      <c r="G183" s="88">
        <f t="shared" si="15"/>
        <v>9.6267030000000003E-2</v>
      </c>
      <c r="H183" s="77">
        <v>3.24</v>
      </c>
      <c r="I183" s="79" t="s">
        <v>12</v>
      </c>
      <c r="J183" s="76">
        <f t="shared" si="23"/>
        <v>3240</v>
      </c>
      <c r="K183" s="77">
        <v>141.44999999999999</v>
      </c>
      <c r="L183" s="79" t="s">
        <v>66</v>
      </c>
      <c r="M183" s="76">
        <f t="shared" si="18"/>
        <v>141.44999999999999</v>
      </c>
      <c r="N183" s="77">
        <v>43.35</v>
      </c>
      <c r="O183" s="79" t="s">
        <v>66</v>
      </c>
      <c r="P183" s="76">
        <f t="shared" si="22"/>
        <v>43.35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8.7410000000000002E-2</v>
      </c>
      <c r="F184" s="92">
        <v>4.2249999999999997E-5</v>
      </c>
      <c r="G184" s="88">
        <f t="shared" si="15"/>
        <v>8.7452249999999995E-2</v>
      </c>
      <c r="H184" s="77">
        <v>4.01</v>
      </c>
      <c r="I184" s="79" t="s">
        <v>12</v>
      </c>
      <c r="J184" s="76">
        <f t="shared" si="23"/>
        <v>4010</v>
      </c>
      <c r="K184" s="77">
        <v>178.84</v>
      </c>
      <c r="L184" s="79" t="s">
        <v>66</v>
      </c>
      <c r="M184" s="76">
        <f t="shared" si="18"/>
        <v>178.84</v>
      </c>
      <c r="N184" s="77">
        <v>53.31</v>
      </c>
      <c r="O184" s="79" t="s">
        <v>66</v>
      </c>
      <c r="P184" s="76">
        <f t="shared" si="22"/>
        <v>53.31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8.022E-2</v>
      </c>
      <c r="F185" s="92">
        <v>3.8380000000000002E-5</v>
      </c>
      <c r="G185" s="88">
        <f t="shared" si="15"/>
        <v>8.0258380000000004E-2</v>
      </c>
      <c r="H185" s="77">
        <v>4.8499999999999996</v>
      </c>
      <c r="I185" s="79" t="s">
        <v>12</v>
      </c>
      <c r="J185" s="76">
        <f t="shared" ref="J185:J190" si="24">H185*1000</f>
        <v>4850</v>
      </c>
      <c r="K185" s="77">
        <v>215.32</v>
      </c>
      <c r="L185" s="79" t="s">
        <v>66</v>
      </c>
      <c r="M185" s="76">
        <f t="shared" si="18"/>
        <v>215.32</v>
      </c>
      <c r="N185" s="77">
        <v>64.16</v>
      </c>
      <c r="O185" s="79" t="s">
        <v>66</v>
      </c>
      <c r="P185" s="76">
        <f t="shared" si="22"/>
        <v>64.16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7.4230000000000004E-2</v>
      </c>
      <c r="F186" s="92">
        <v>3.519E-5</v>
      </c>
      <c r="G186" s="88">
        <f t="shared" si="15"/>
        <v>7.4265190000000009E-2</v>
      </c>
      <c r="H186" s="77">
        <v>5.76</v>
      </c>
      <c r="I186" s="79" t="s">
        <v>12</v>
      </c>
      <c r="J186" s="76">
        <f t="shared" si="24"/>
        <v>5760</v>
      </c>
      <c r="K186" s="77">
        <v>251.63</v>
      </c>
      <c r="L186" s="79" t="s">
        <v>66</v>
      </c>
      <c r="M186" s="76">
        <f t="shared" si="18"/>
        <v>251.63</v>
      </c>
      <c r="N186" s="77">
        <v>75.89</v>
      </c>
      <c r="O186" s="79" t="s">
        <v>66</v>
      </c>
      <c r="P186" s="76">
        <f t="shared" si="22"/>
        <v>75.89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6.9159999999999999E-2</v>
      </c>
      <c r="F187" s="92">
        <v>3.2499999999999997E-5</v>
      </c>
      <c r="G187" s="88">
        <f t="shared" si="15"/>
        <v>6.9192500000000004E-2</v>
      </c>
      <c r="H187" s="77">
        <v>6.74</v>
      </c>
      <c r="I187" s="79" t="s">
        <v>12</v>
      </c>
      <c r="J187" s="76">
        <f t="shared" si="24"/>
        <v>6740</v>
      </c>
      <c r="K187" s="77">
        <v>288.12</v>
      </c>
      <c r="L187" s="79" t="s">
        <v>66</v>
      </c>
      <c r="M187" s="76">
        <f t="shared" si="18"/>
        <v>288.12</v>
      </c>
      <c r="N187" s="77">
        <v>88.46</v>
      </c>
      <c r="O187" s="79" t="s">
        <v>66</v>
      </c>
      <c r="P187" s="76">
        <f t="shared" si="22"/>
        <v>88.46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6.4810000000000006E-2</v>
      </c>
      <c r="F188" s="92">
        <v>3.021E-5</v>
      </c>
      <c r="G188" s="88">
        <f t="shared" si="15"/>
        <v>6.4840210000000009E-2</v>
      </c>
      <c r="H188" s="77">
        <v>7.79</v>
      </c>
      <c r="I188" s="79" t="s">
        <v>12</v>
      </c>
      <c r="J188" s="80">
        <f t="shared" si="24"/>
        <v>7790</v>
      </c>
      <c r="K188" s="77">
        <v>324.95</v>
      </c>
      <c r="L188" s="79" t="s">
        <v>66</v>
      </c>
      <c r="M188" s="76">
        <f t="shared" si="18"/>
        <v>324.95</v>
      </c>
      <c r="N188" s="77">
        <v>101.87</v>
      </c>
      <c r="O188" s="79" t="s">
        <v>66</v>
      </c>
      <c r="P188" s="76">
        <f t="shared" si="22"/>
        <v>101.87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6.1039999999999997E-2</v>
      </c>
      <c r="F189" s="92">
        <v>2.8229999999999999E-5</v>
      </c>
      <c r="G189" s="88">
        <f t="shared" si="15"/>
        <v>6.1068229999999994E-2</v>
      </c>
      <c r="H189" s="77">
        <v>8.91</v>
      </c>
      <c r="I189" s="79" t="s">
        <v>12</v>
      </c>
      <c r="J189" s="80">
        <f t="shared" si="24"/>
        <v>8910</v>
      </c>
      <c r="K189" s="77">
        <v>362.24</v>
      </c>
      <c r="L189" s="79" t="s">
        <v>66</v>
      </c>
      <c r="M189" s="76">
        <f t="shared" si="18"/>
        <v>362.24</v>
      </c>
      <c r="N189" s="77">
        <v>116.09</v>
      </c>
      <c r="O189" s="79" t="s">
        <v>66</v>
      </c>
      <c r="P189" s="76">
        <f t="shared" si="22"/>
        <v>116.09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5.7729999999999997E-2</v>
      </c>
      <c r="F190" s="92">
        <v>2.65E-5</v>
      </c>
      <c r="G190" s="88">
        <f t="shared" si="15"/>
        <v>5.7756499999999995E-2</v>
      </c>
      <c r="H190" s="77">
        <v>10.1</v>
      </c>
      <c r="I190" s="79" t="s">
        <v>12</v>
      </c>
      <c r="J190" s="80">
        <f t="shared" si="24"/>
        <v>10100</v>
      </c>
      <c r="K190" s="77">
        <v>400.02</v>
      </c>
      <c r="L190" s="79" t="s">
        <v>66</v>
      </c>
      <c r="M190" s="76">
        <f t="shared" si="18"/>
        <v>400.02</v>
      </c>
      <c r="N190" s="77">
        <v>131.11000000000001</v>
      </c>
      <c r="O190" s="79" t="s">
        <v>66</v>
      </c>
      <c r="P190" s="76">
        <f t="shared" si="22"/>
        <v>131.11000000000001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5.4800000000000001E-2</v>
      </c>
      <c r="F191" s="92">
        <v>2.4980000000000001E-5</v>
      </c>
      <c r="G191" s="88">
        <f t="shared" si="15"/>
        <v>5.4824980000000002E-2</v>
      </c>
      <c r="H191" s="77">
        <v>11.35</v>
      </c>
      <c r="I191" s="79" t="s">
        <v>12</v>
      </c>
      <c r="J191" s="80">
        <f t="shared" ref="J191:J220" si="25">H191*1000</f>
        <v>11350</v>
      </c>
      <c r="K191" s="77">
        <v>438.34</v>
      </c>
      <c r="L191" s="79" t="s">
        <v>66</v>
      </c>
      <c r="M191" s="76">
        <f t="shared" si="18"/>
        <v>438.34</v>
      </c>
      <c r="N191" s="77">
        <v>146.91</v>
      </c>
      <c r="O191" s="79" t="s">
        <v>66</v>
      </c>
      <c r="P191" s="76">
        <f t="shared" si="22"/>
        <v>146.91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5.2200000000000003E-2</v>
      </c>
      <c r="F192" s="92">
        <v>2.3640000000000001E-5</v>
      </c>
      <c r="G192" s="88">
        <f t="shared" si="15"/>
        <v>5.2223640000000002E-2</v>
      </c>
      <c r="H192" s="77">
        <v>12.67</v>
      </c>
      <c r="I192" s="79" t="s">
        <v>12</v>
      </c>
      <c r="J192" s="80">
        <f t="shared" si="25"/>
        <v>12670</v>
      </c>
      <c r="K192" s="77">
        <v>477.19</v>
      </c>
      <c r="L192" s="79" t="s">
        <v>66</v>
      </c>
      <c r="M192" s="76">
        <f t="shared" si="18"/>
        <v>477.19</v>
      </c>
      <c r="N192" s="77">
        <v>163.47</v>
      </c>
      <c r="O192" s="79" t="s">
        <v>66</v>
      </c>
      <c r="P192" s="76">
        <f t="shared" si="22"/>
        <v>163.47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4.9860000000000002E-2</v>
      </c>
      <c r="F193" s="92">
        <v>2.243E-5</v>
      </c>
      <c r="G193" s="88">
        <f t="shared" si="15"/>
        <v>4.9882429999999998E-2</v>
      </c>
      <c r="H193" s="77">
        <v>14.05</v>
      </c>
      <c r="I193" s="79" t="s">
        <v>12</v>
      </c>
      <c r="J193" s="80">
        <f t="shared" si="25"/>
        <v>14050</v>
      </c>
      <c r="K193" s="77">
        <v>516.58000000000004</v>
      </c>
      <c r="L193" s="79" t="s">
        <v>66</v>
      </c>
      <c r="M193" s="76">
        <f t="shared" si="18"/>
        <v>516.58000000000004</v>
      </c>
      <c r="N193" s="77">
        <v>180.79</v>
      </c>
      <c r="O193" s="79" t="s">
        <v>66</v>
      </c>
      <c r="P193" s="76">
        <f t="shared" si="22"/>
        <v>180.79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4.5839999999999999E-2</v>
      </c>
      <c r="F194" s="92">
        <v>2.037E-5</v>
      </c>
      <c r="G194" s="88">
        <f t="shared" si="15"/>
        <v>4.5860369999999998E-2</v>
      </c>
      <c r="H194" s="77">
        <v>16.989999999999998</v>
      </c>
      <c r="I194" s="79" t="s">
        <v>12</v>
      </c>
      <c r="J194" s="80">
        <f t="shared" si="25"/>
        <v>16990</v>
      </c>
      <c r="K194" s="77">
        <v>665.58</v>
      </c>
      <c r="L194" s="79" t="s">
        <v>66</v>
      </c>
      <c r="M194" s="76">
        <f t="shared" si="18"/>
        <v>665.58</v>
      </c>
      <c r="N194" s="77">
        <v>217.64</v>
      </c>
      <c r="O194" s="79" t="s">
        <v>66</v>
      </c>
      <c r="P194" s="76">
        <f t="shared" si="22"/>
        <v>217.64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4.1750000000000002E-2</v>
      </c>
      <c r="F195" s="92">
        <v>1.8280000000000001E-5</v>
      </c>
      <c r="G195" s="88">
        <f t="shared" si="15"/>
        <v>4.1768280000000005E-2</v>
      </c>
      <c r="H195" s="77">
        <v>21.02</v>
      </c>
      <c r="I195" s="79" t="s">
        <v>12</v>
      </c>
      <c r="J195" s="80">
        <f t="shared" si="25"/>
        <v>21020</v>
      </c>
      <c r="K195" s="77">
        <v>878.13</v>
      </c>
      <c r="L195" s="79" t="s">
        <v>66</v>
      </c>
      <c r="M195" s="76">
        <f t="shared" si="18"/>
        <v>878.13</v>
      </c>
      <c r="N195" s="77">
        <v>267.72000000000003</v>
      </c>
      <c r="O195" s="79" t="s">
        <v>66</v>
      </c>
      <c r="P195" s="76">
        <f t="shared" si="22"/>
        <v>267.72000000000003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3.8429999999999999E-2</v>
      </c>
      <c r="F196" s="92">
        <v>1.6589999999999999E-5</v>
      </c>
      <c r="G196" s="88">
        <f t="shared" si="15"/>
        <v>3.8446589999999996E-2</v>
      </c>
      <c r="H196" s="77">
        <v>25.41</v>
      </c>
      <c r="I196" s="79" t="s">
        <v>12</v>
      </c>
      <c r="J196" s="80">
        <f t="shared" si="25"/>
        <v>25410</v>
      </c>
      <c r="K196" s="77">
        <v>1.08</v>
      </c>
      <c r="L196" s="78" t="s">
        <v>12</v>
      </c>
      <c r="M196" s="76">
        <f t="shared" ref="M196:M203" si="26">K196*1000</f>
        <v>1080</v>
      </c>
      <c r="N196" s="77">
        <v>322.07</v>
      </c>
      <c r="O196" s="79" t="s">
        <v>66</v>
      </c>
      <c r="P196" s="76">
        <f t="shared" si="22"/>
        <v>322.07</v>
      </c>
    </row>
    <row r="197" spans="2:16">
      <c r="B197" s="89">
        <v>275</v>
      </c>
      <c r="C197" s="90" t="s">
        <v>65</v>
      </c>
      <c r="D197" s="74">
        <f t="shared" ref="D197:D210" si="27">B197/$C$5</f>
        <v>68.75</v>
      </c>
      <c r="E197" s="91">
        <v>3.567E-2</v>
      </c>
      <c r="F197" s="92">
        <v>1.52E-5</v>
      </c>
      <c r="G197" s="88">
        <f t="shared" si="15"/>
        <v>3.56852E-2</v>
      </c>
      <c r="H197" s="77">
        <v>30.16</v>
      </c>
      <c r="I197" s="79" t="s">
        <v>12</v>
      </c>
      <c r="J197" s="80">
        <f t="shared" si="25"/>
        <v>30160</v>
      </c>
      <c r="K197" s="77">
        <v>1.27</v>
      </c>
      <c r="L197" s="79" t="s">
        <v>12</v>
      </c>
      <c r="M197" s="76">
        <f t="shared" si="26"/>
        <v>1270</v>
      </c>
      <c r="N197" s="77">
        <v>380.53</v>
      </c>
      <c r="O197" s="79" t="s">
        <v>66</v>
      </c>
      <c r="P197" s="76">
        <f t="shared" si="22"/>
        <v>380.53</v>
      </c>
    </row>
    <row r="198" spans="2:16">
      <c r="B198" s="89">
        <v>300</v>
      </c>
      <c r="C198" s="90" t="s">
        <v>65</v>
      </c>
      <c r="D198" s="74">
        <f t="shared" si="27"/>
        <v>75</v>
      </c>
      <c r="E198" s="91">
        <v>3.3349999999999998E-2</v>
      </c>
      <c r="F198" s="92">
        <v>1.403E-5</v>
      </c>
      <c r="G198" s="88">
        <f t="shared" si="15"/>
        <v>3.3364029999999996E-2</v>
      </c>
      <c r="H198" s="77">
        <v>35.270000000000003</v>
      </c>
      <c r="I198" s="79" t="s">
        <v>12</v>
      </c>
      <c r="J198" s="80">
        <f t="shared" si="25"/>
        <v>35270</v>
      </c>
      <c r="K198" s="77">
        <v>1.47</v>
      </c>
      <c r="L198" s="79" t="s">
        <v>12</v>
      </c>
      <c r="M198" s="76">
        <f t="shared" si="26"/>
        <v>1470</v>
      </c>
      <c r="N198" s="77">
        <v>442.94</v>
      </c>
      <c r="O198" s="79" t="s">
        <v>66</v>
      </c>
      <c r="P198" s="76">
        <f t="shared" si="22"/>
        <v>442.94</v>
      </c>
    </row>
    <row r="199" spans="2:16">
      <c r="B199" s="89">
        <v>325</v>
      </c>
      <c r="C199" s="90" t="s">
        <v>65</v>
      </c>
      <c r="D199" s="74">
        <f t="shared" si="27"/>
        <v>81.25</v>
      </c>
      <c r="E199" s="91">
        <v>3.1359999999999999E-2</v>
      </c>
      <c r="F199" s="92">
        <v>1.3040000000000001E-5</v>
      </c>
      <c r="G199" s="88">
        <f t="shared" si="15"/>
        <v>3.1373039999999998E-2</v>
      </c>
      <c r="H199" s="77">
        <v>40.71</v>
      </c>
      <c r="I199" s="79" t="s">
        <v>12</v>
      </c>
      <c r="J199" s="80">
        <f t="shared" si="25"/>
        <v>40710</v>
      </c>
      <c r="K199" s="77">
        <v>1.66</v>
      </c>
      <c r="L199" s="79" t="s">
        <v>12</v>
      </c>
      <c r="M199" s="76">
        <f t="shared" si="26"/>
        <v>1660</v>
      </c>
      <c r="N199" s="77">
        <v>509.16</v>
      </c>
      <c r="O199" s="79" t="s">
        <v>66</v>
      </c>
      <c r="P199" s="76">
        <f t="shared" si="22"/>
        <v>509.16</v>
      </c>
    </row>
    <row r="200" spans="2:16">
      <c r="B200" s="89">
        <v>350</v>
      </c>
      <c r="C200" s="90" t="s">
        <v>65</v>
      </c>
      <c r="D200" s="74">
        <f t="shared" si="27"/>
        <v>87.5</v>
      </c>
      <c r="E200" s="91">
        <v>2.964E-2</v>
      </c>
      <c r="F200" s="92">
        <v>1.218E-5</v>
      </c>
      <c r="G200" s="88">
        <f t="shared" si="15"/>
        <v>2.965218E-2</v>
      </c>
      <c r="H200" s="77">
        <v>46.48</v>
      </c>
      <c r="I200" s="79" t="s">
        <v>12</v>
      </c>
      <c r="J200" s="80">
        <f t="shared" si="25"/>
        <v>46480</v>
      </c>
      <c r="K200" s="77">
        <v>1.85</v>
      </c>
      <c r="L200" s="79" t="s">
        <v>12</v>
      </c>
      <c r="M200" s="76">
        <f t="shared" si="26"/>
        <v>1850</v>
      </c>
      <c r="N200" s="77">
        <v>579.05999999999995</v>
      </c>
      <c r="O200" s="79" t="s">
        <v>66</v>
      </c>
      <c r="P200" s="76">
        <f t="shared" si="22"/>
        <v>579.05999999999995</v>
      </c>
    </row>
    <row r="201" spans="2:16">
      <c r="B201" s="89">
        <v>375</v>
      </c>
      <c r="C201" s="90" t="s">
        <v>65</v>
      </c>
      <c r="D201" s="74">
        <f t="shared" si="27"/>
        <v>93.75</v>
      </c>
      <c r="E201" s="91">
        <v>2.8139999999999998E-2</v>
      </c>
      <c r="F201" s="92">
        <v>1.1430000000000001E-5</v>
      </c>
      <c r="G201" s="88">
        <f t="shared" si="15"/>
        <v>2.8151429999999998E-2</v>
      </c>
      <c r="H201" s="77">
        <v>52.58</v>
      </c>
      <c r="I201" s="79" t="s">
        <v>12</v>
      </c>
      <c r="J201" s="80">
        <f t="shared" si="25"/>
        <v>52580</v>
      </c>
      <c r="K201" s="77">
        <v>2.0499999999999998</v>
      </c>
      <c r="L201" s="79" t="s">
        <v>12</v>
      </c>
      <c r="M201" s="76">
        <f t="shared" si="26"/>
        <v>2050</v>
      </c>
      <c r="N201" s="77">
        <v>652.49</v>
      </c>
      <c r="O201" s="79" t="s">
        <v>66</v>
      </c>
      <c r="P201" s="76">
        <f t="shared" si="22"/>
        <v>652.49</v>
      </c>
    </row>
    <row r="202" spans="2:16">
      <c r="B202" s="89">
        <v>400</v>
      </c>
      <c r="C202" s="90" t="s">
        <v>65</v>
      </c>
      <c r="D202" s="74">
        <f t="shared" si="27"/>
        <v>100</v>
      </c>
      <c r="E202" s="91">
        <v>2.681E-2</v>
      </c>
      <c r="F202" s="92">
        <v>1.077E-5</v>
      </c>
      <c r="G202" s="88">
        <f t="shared" si="15"/>
        <v>2.6820770000000001E-2</v>
      </c>
      <c r="H202" s="77">
        <v>58.98</v>
      </c>
      <c r="I202" s="79" t="s">
        <v>12</v>
      </c>
      <c r="J202" s="80">
        <f t="shared" si="25"/>
        <v>58980</v>
      </c>
      <c r="K202" s="77">
        <v>2.2400000000000002</v>
      </c>
      <c r="L202" s="79" t="s">
        <v>12</v>
      </c>
      <c r="M202" s="76">
        <f t="shared" si="26"/>
        <v>2240</v>
      </c>
      <c r="N202" s="77">
        <v>729.35</v>
      </c>
      <c r="O202" s="79" t="s">
        <v>66</v>
      </c>
      <c r="P202" s="76">
        <f t="shared" si="22"/>
        <v>729.35</v>
      </c>
    </row>
    <row r="203" spans="2:16">
      <c r="B203" s="89">
        <v>450</v>
      </c>
      <c r="C203" s="90" t="s">
        <v>65</v>
      </c>
      <c r="D203" s="74">
        <f t="shared" si="27"/>
        <v>112.5</v>
      </c>
      <c r="E203" s="91">
        <v>2.4580000000000001E-2</v>
      </c>
      <c r="F203" s="92">
        <v>9.6609999999999995E-6</v>
      </c>
      <c r="G203" s="88">
        <f t="shared" si="15"/>
        <v>2.4589661000000002E-2</v>
      </c>
      <c r="H203" s="77">
        <v>72.7</v>
      </c>
      <c r="I203" s="79" t="s">
        <v>12</v>
      </c>
      <c r="J203" s="80">
        <f t="shared" si="25"/>
        <v>72700</v>
      </c>
      <c r="K203" s="77">
        <v>2.97</v>
      </c>
      <c r="L203" s="79" t="s">
        <v>12</v>
      </c>
      <c r="M203" s="76">
        <f t="shared" si="26"/>
        <v>2970</v>
      </c>
      <c r="N203" s="77">
        <v>892.92</v>
      </c>
      <c r="O203" s="79" t="s">
        <v>66</v>
      </c>
      <c r="P203" s="76">
        <f t="shared" si="22"/>
        <v>892.92</v>
      </c>
    </row>
    <row r="204" spans="2:16">
      <c r="B204" s="89">
        <v>500</v>
      </c>
      <c r="C204" s="90" t="s">
        <v>65</v>
      </c>
      <c r="D204" s="74">
        <f t="shared" si="27"/>
        <v>125</v>
      </c>
      <c r="E204" s="91">
        <v>2.2769999999999999E-2</v>
      </c>
      <c r="F204" s="92">
        <v>8.7669999999999992E-6</v>
      </c>
      <c r="G204" s="88">
        <f t="shared" si="15"/>
        <v>2.2778766999999998E-2</v>
      </c>
      <c r="H204" s="77">
        <v>87.58</v>
      </c>
      <c r="I204" s="79" t="s">
        <v>12</v>
      </c>
      <c r="J204" s="80">
        <f t="shared" si="25"/>
        <v>87580</v>
      </c>
      <c r="K204" s="77">
        <v>3.65</v>
      </c>
      <c r="L204" s="79" t="s">
        <v>12</v>
      </c>
      <c r="M204" s="76">
        <f t="shared" ref="M204:M206" si="28">K204*1000</f>
        <v>3650</v>
      </c>
      <c r="N204" s="77">
        <v>1.07</v>
      </c>
      <c r="O204" s="78" t="s">
        <v>12</v>
      </c>
      <c r="P204" s="80">
        <f t="shared" ref="P204:P216" si="29">N204*1000</f>
        <v>1070</v>
      </c>
    </row>
    <row r="205" spans="2:16">
      <c r="B205" s="89">
        <v>550</v>
      </c>
      <c r="C205" s="90" t="s">
        <v>65</v>
      </c>
      <c r="D205" s="74">
        <f t="shared" si="27"/>
        <v>137.5</v>
      </c>
      <c r="E205" s="91">
        <v>2.1270000000000001E-2</v>
      </c>
      <c r="F205" s="92">
        <v>8.028E-6</v>
      </c>
      <c r="G205" s="88">
        <f t="shared" si="15"/>
        <v>2.1278028000000001E-2</v>
      </c>
      <c r="H205" s="77">
        <v>103.58</v>
      </c>
      <c r="I205" s="79" t="s">
        <v>12</v>
      </c>
      <c r="J205" s="187">
        <f t="shared" si="25"/>
        <v>103580</v>
      </c>
      <c r="K205" s="77">
        <v>4.3</v>
      </c>
      <c r="L205" s="79" t="s">
        <v>12</v>
      </c>
      <c r="M205" s="76">
        <f t="shared" si="28"/>
        <v>4300</v>
      </c>
      <c r="N205" s="77">
        <v>1.26</v>
      </c>
      <c r="O205" s="79" t="s">
        <v>12</v>
      </c>
      <c r="P205" s="80">
        <f t="shared" si="29"/>
        <v>1260</v>
      </c>
    </row>
    <row r="206" spans="2:16">
      <c r="B206" s="89">
        <v>600</v>
      </c>
      <c r="C206" s="90" t="s">
        <v>65</v>
      </c>
      <c r="D206" s="74">
        <f t="shared" si="27"/>
        <v>150</v>
      </c>
      <c r="E206" s="91">
        <v>2.001E-2</v>
      </c>
      <c r="F206" s="92">
        <v>7.4080000000000001E-6</v>
      </c>
      <c r="G206" s="88">
        <f t="shared" si="15"/>
        <v>2.0017408E-2</v>
      </c>
      <c r="H206" s="77">
        <v>120.64</v>
      </c>
      <c r="I206" s="79" t="s">
        <v>12</v>
      </c>
      <c r="J206" s="187">
        <f t="shared" si="25"/>
        <v>120640</v>
      </c>
      <c r="K206" s="77">
        <v>4.9400000000000004</v>
      </c>
      <c r="L206" s="79" t="s">
        <v>12</v>
      </c>
      <c r="M206" s="76">
        <f t="shared" si="28"/>
        <v>4940</v>
      </c>
      <c r="N206" s="77">
        <v>1.45</v>
      </c>
      <c r="O206" s="79" t="s">
        <v>12</v>
      </c>
      <c r="P206" s="80">
        <f t="shared" si="29"/>
        <v>1450</v>
      </c>
    </row>
    <row r="207" spans="2:16">
      <c r="B207" s="89">
        <v>650</v>
      </c>
      <c r="C207" s="90" t="s">
        <v>65</v>
      </c>
      <c r="D207" s="74">
        <f t="shared" si="27"/>
        <v>162.5</v>
      </c>
      <c r="E207" s="91">
        <v>1.8939999999999999E-2</v>
      </c>
      <c r="F207" s="92">
        <v>6.8800000000000002E-6</v>
      </c>
      <c r="G207" s="88">
        <f t="shared" si="15"/>
        <v>1.8946879999999999E-2</v>
      </c>
      <c r="H207" s="77">
        <v>138.72</v>
      </c>
      <c r="I207" s="79" t="s">
        <v>12</v>
      </c>
      <c r="J207" s="187">
        <f t="shared" si="25"/>
        <v>138720</v>
      </c>
      <c r="K207" s="77">
        <v>5.57</v>
      </c>
      <c r="L207" s="79" t="s">
        <v>12</v>
      </c>
      <c r="M207" s="76">
        <f t="shared" ref="M207:M216" si="30">K207*1000</f>
        <v>5570</v>
      </c>
      <c r="N207" s="77">
        <v>1.66</v>
      </c>
      <c r="O207" s="79" t="s">
        <v>12</v>
      </c>
      <c r="P207" s="80">
        <f t="shared" si="29"/>
        <v>1660</v>
      </c>
    </row>
    <row r="208" spans="2:16">
      <c r="B208" s="89">
        <v>700</v>
      </c>
      <c r="C208" s="90" t="s">
        <v>65</v>
      </c>
      <c r="D208" s="74">
        <f t="shared" si="27"/>
        <v>175</v>
      </c>
      <c r="E208" s="91">
        <v>1.8020000000000001E-2</v>
      </c>
      <c r="F208" s="92">
        <v>6.4239999999999998E-6</v>
      </c>
      <c r="G208" s="88">
        <f t="shared" si="15"/>
        <v>1.8026424000000003E-2</v>
      </c>
      <c r="H208" s="77">
        <v>157.78</v>
      </c>
      <c r="I208" s="79" t="s">
        <v>12</v>
      </c>
      <c r="J208" s="187">
        <f t="shared" si="25"/>
        <v>157780</v>
      </c>
      <c r="K208" s="77">
        <v>6.2</v>
      </c>
      <c r="L208" s="79" t="s">
        <v>12</v>
      </c>
      <c r="M208" s="76">
        <f t="shared" si="30"/>
        <v>6200</v>
      </c>
      <c r="N208" s="77">
        <v>1.88</v>
      </c>
      <c r="O208" s="79" t="s">
        <v>12</v>
      </c>
      <c r="P208" s="80">
        <f t="shared" si="29"/>
        <v>1880</v>
      </c>
    </row>
    <row r="209" spans="2:16">
      <c r="B209" s="89">
        <v>800</v>
      </c>
      <c r="C209" s="90" t="s">
        <v>65</v>
      </c>
      <c r="D209" s="74">
        <f t="shared" si="27"/>
        <v>200</v>
      </c>
      <c r="E209" s="91">
        <v>1.6500000000000001E-2</v>
      </c>
      <c r="F209" s="92">
        <v>5.6779999999999997E-6</v>
      </c>
      <c r="G209" s="88">
        <f t="shared" si="15"/>
        <v>1.6505677999999999E-2</v>
      </c>
      <c r="H209" s="77">
        <v>198.61</v>
      </c>
      <c r="I209" s="79" t="s">
        <v>12</v>
      </c>
      <c r="J209" s="187">
        <f t="shared" si="25"/>
        <v>198610</v>
      </c>
      <c r="K209" s="77">
        <v>8.49</v>
      </c>
      <c r="L209" s="79" t="s">
        <v>12</v>
      </c>
      <c r="M209" s="80">
        <f t="shared" si="30"/>
        <v>8490</v>
      </c>
      <c r="N209" s="77">
        <v>2.34</v>
      </c>
      <c r="O209" s="79" t="s">
        <v>12</v>
      </c>
      <c r="P209" s="80">
        <f t="shared" si="29"/>
        <v>2340</v>
      </c>
    </row>
    <row r="210" spans="2:16">
      <c r="B210" s="89">
        <v>900</v>
      </c>
      <c r="C210" s="90" t="s">
        <v>65</v>
      </c>
      <c r="D210" s="74">
        <f t="shared" si="27"/>
        <v>225</v>
      </c>
      <c r="E210" s="91">
        <v>1.532E-2</v>
      </c>
      <c r="F210" s="92">
        <v>5.091E-6</v>
      </c>
      <c r="G210" s="88">
        <f t="shared" si="15"/>
        <v>1.5325091000000001E-2</v>
      </c>
      <c r="H210" s="77">
        <v>242.9</v>
      </c>
      <c r="I210" s="79" t="s">
        <v>12</v>
      </c>
      <c r="J210" s="187">
        <f t="shared" si="25"/>
        <v>242900</v>
      </c>
      <c r="K210" s="77">
        <v>10.57</v>
      </c>
      <c r="L210" s="79" t="s">
        <v>12</v>
      </c>
      <c r="M210" s="80">
        <f t="shared" si="30"/>
        <v>10570</v>
      </c>
      <c r="N210" s="77">
        <v>2.84</v>
      </c>
      <c r="O210" s="79" t="s">
        <v>12</v>
      </c>
      <c r="P210" s="80">
        <f t="shared" si="29"/>
        <v>2840</v>
      </c>
    </row>
    <row r="211" spans="2:16">
      <c r="B211" s="89">
        <v>1</v>
      </c>
      <c r="C211" s="93" t="s">
        <v>67</v>
      </c>
      <c r="D211" s="74">
        <f t="shared" ref="D211:D228" si="31">B211*1000/$C$5</f>
        <v>250</v>
      </c>
      <c r="E211" s="91">
        <v>1.436E-2</v>
      </c>
      <c r="F211" s="92">
        <v>4.6179999999999997E-6</v>
      </c>
      <c r="G211" s="88">
        <f t="shared" si="15"/>
        <v>1.4364617999999999E-2</v>
      </c>
      <c r="H211" s="77">
        <v>290.37</v>
      </c>
      <c r="I211" s="79" t="s">
        <v>12</v>
      </c>
      <c r="J211" s="187">
        <f t="shared" si="25"/>
        <v>290370</v>
      </c>
      <c r="K211" s="77">
        <v>12.54</v>
      </c>
      <c r="L211" s="79" t="s">
        <v>12</v>
      </c>
      <c r="M211" s="80">
        <f t="shared" si="30"/>
        <v>12540</v>
      </c>
      <c r="N211" s="77">
        <v>3.36</v>
      </c>
      <c r="O211" s="79" t="s">
        <v>12</v>
      </c>
      <c r="P211" s="80">
        <f t="shared" si="29"/>
        <v>3360</v>
      </c>
    </row>
    <row r="212" spans="2:16">
      <c r="B212" s="89">
        <v>1.1000000000000001</v>
      </c>
      <c r="C212" s="90" t="s">
        <v>67</v>
      </c>
      <c r="D212" s="74">
        <f t="shared" si="31"/>
        <v>275</v>
      </c>
      <c r="E212" s="91">
        <v>1.358E-2</v>
      </c>
      <c r="F212" s="92">
        <v>4.2270000000000004E-6</v>
      </c>
      <c r="G212" s="88">
        <f t="shared" si="15"/>
        <v>1.3584227000000001E-2</v>
      </c>
      <c r="H212" s="77">
        <v>340.8</v>
      </c>
      <c r="I212" s="79" t="s">
        <v>12</v>
      </c>
      <c r="J212" s="187">
        <f t="shared" si="25"/>
        <v>340800</v>
      </c>
      <c r="K212" s="77">
        <v>14.45</v>
      </c>
      <c r="L212" s="79" t="s">
        <v>12</v>
      </c>
      <c r="M212" s="80">
        <f t="shared" si="30"/>
        <v>14450</v>
      </c>
      <c r="N212" s="77">
        <v>3.91</v>
      </c>
      <c r="O212" s="79" t="s">
        <v>12</v>
      </c>
      <c r="P212" s="80">
        <f t="shared" si="29"/>
        <v>3910</v>
      </c>
    </row>
    <row r="213" spans="2:16">
      <c r="B213" s="89">
        <v>1.2</v>
      </c>
      <c r="C213" s="90" t="s">
        <v>67</v>
      </c>
      <c r="D213" s="74">
        <f t="shared" si="31"/>
        <v>300</v>
      </c>
      <c r="E213" s="91">
        <v>1.2919999999999999E-2</v>
      </c>
      <c r="F213" s="92">
        <v>3.8999999999999999E-6</v>
      </c>
      <c r="G213" s="88">
        <f t="shared" ref="G213:G228" si="32">E213+F213</f>
        <v>1.2923899999999999E-2</v>
      </c>
      <c r="H213" s="77">
        <v>393.96</v>
      </c>
      <c r="I213" s="79" t="s">
        <v>12</v>
      </c>
      <c r="J213" s="187">
        <f t="shared" si="25"/>
        <v>393960</v>
      </c>
      <c r="K213" s="77">
        <v>16.309999999999999</v>
      </c>
      <c r="L213" s="79" t="s">
        <v>12</v>
      </c>
      <c r="M213" s="80">
        <f t="shared" si="30"/>
        <v>16309.999999999998</v>
      </c>
      <c r="N213" s="77">
        <v>4.4800000000000004</v>
      </c>
      <c r="O213" s="79" t="s">
        <v>12</v>
      </c>
      <c r="P213" s="80">
        <f t="shared" si="29"/>
        <v>4480</v>
      </c>
    </row>
    <row r="214" spans="2:16">
      <c r="B214" s="89">
        <v>1.3</v>
      </c>
      <c r="C214" s="90" t="s">
        <v>67</v>
      </c>
      <c r="D214" s="74">
        <f t="shared" si="31"/>
        <v>325</v>
      </c>
      <c r="E214" s="91">
        <v>1.2370000000000001E-2</v>
      </c>
      <c r="F214" s="92">
        <v>3.6200000000000001E-6</v>
      </c>
      <c r="G214" s="88">
        <f t="shared" si="32"/>
        <v>1.237362E-2</v>
      </c>
      <c r="H214" s="77">
        <v>449.66</v>
      </c>
      <c r="I214" s="79" t="s">
        <v>12</v>
      </c>
      <c r="J214" s="187">
        <f t="shared" si="25"/>
        <v>449660</v>
      </c>
      <c r="K214" s="77">
        <v>18.13</v>
      </c>
      <c r="L214" s="79" t="s">
        <v>12</v>
      </c>
      <c r="M214" s="80">
        <f t="shared" si="30"/>
        <v>18130</v>
      </c>
      <c r="N214" s="77">
        <v>5.07</v>
      </c>
      <c r="O214" s="79" t="s">
        <v>12</v>
      </c>
      <c r="P214" s="80">
        <f t="shared" si="29"/>
        <v>5070</v>
      </c>
    </row>
    <row r="215" spans="2:16">
      <c r="B215" s="89">
        <v>1.4</v>
      </c>
      <c r="C215" s="90" t="s">
        <v>67</v>
      </c>
      <c r="D215" s="74">
        <f t="shared" si="31"/>
        <v>350</v>
      </c>
      <c r="E215" s="91">
        <v>1.189E-2</v>
      </c>
      <c r="F215" s="92">
        <v>3.3799999999999998E-6</v>
      </c>
      <c r="G215" s="88">
        <f t="shared" si="32"/>
        <v>1.189338E-2</v>
      </c>
      <c r="H215" s="77">
        <v>507.73</v>
      </c>
      <c r="I215" s="79" t="s">
        <v>12</v>
      </c>
      <c r="J215" s="187">
        <f t="shared" si="25"/>
        <v>507730</v>
      </c>
      <c r="K215" s="77">
        <v>19.93</v>
      </c>
      <c r="L215" s="79" t="s">
        <v>12</v>
      </c>
      <c r="M215" s="80">
        <f t="shared" si="30"/>
        <v>19930</v>
      </c>
      <c r="N215" s="77">
        <v>5.68</v>
      </c>
      <c r="O215" s="79" t="s">
        <v>12</v>
      </c>
      <c r="P215" s="80">
        <f t="shared" si="29"/>
        <v>5680</v>
      </c>
    </row>
    <row r="216" spans="2:16">
      <c r="B216" s="89">
        <v>1.5</v>
      </c>
      <c r="C216" s="90" t="s">
        <v>67</v>
      </c>
      <c r="D216" s="74">
        <f t="shared" si="31"/>
        <v>375</v>
      </c>
      <c r="E216" s="91">
        <v>1.1480000000000001E-2</v>
      </c>
      <c r="F216" s="92">
        <v>3.1700000000000001E-6</v>
      </c>
      <c r="G216" s="88">
        <f t="shared" si="32"/>
        <v>1.1483170000000001E-2</v>
      </c>
      <c r="H216" s="77">
        <v>568</v>
      </c>
      <c r="I216" s="79" t="s">
        <v>12</v>
      </c>
      <c r="J216" s="187">
        <f t="shared" si="25"/>
        <v>568000</v>
      </c>
      <c r="K216" s="77">
        <v>21.7</v>
      </c>
      <c r="L216" s="79" t="s">
        <v>12</v>
      </c>
      <c r="M216" s="80">
        <f t="shared" si="30"/>
        <v>21700</v>
      </c>
      <c r="N216" s="77">
        <v>6.31</v>
      </c>
      <c r="O216" s="79" t="s">
        <v>12</v>
      </c>
      <c r="P216" s="80">
        <f t="shared" si="29"/>
        <v>6310</v>
      </c>
    </row>
    <row r="217" spans="2:16">
      <c r="B217" s="89">
        <v>1.6</v>
      </c>
      <c r="C217" s="90" t="s">
        <v>67</v>
      </c>
      <c r="D217" s="74">
        <f t="shared" si="31"/>
        <v>400</v>
      </c>
      <c r="E217" s="91">
        <v>1.112E-2</v>
      </c>
      <c r="F217" s="92">
        <v>2.9849999999999998E-6</v>
      </c>
      <c r="G217" s="88">
        <f t="shared" si="32"/>
        <v>1.1122985E-2</v>
      </c>
      <c r="H217" s="77">
        <v>630.33000000000004</v>
      </c>
      <c r="I217" s="79" t="s">
        <v>12</v>
      </c>
      <c r="J217" s="187">
        <f t="shared" si="25"/>
        <v>630330</v>
      </c>
      <c r="K217" s="77">
        <v>23.44</v>
      </c>
      <c r="L217" s="79" t="s">
        <v>12</v>
      </c>
      <c r="M217" s="80">
        <f>K217*1000</f>
        <v>23440</v>
      </c>
      <c r="N217" s="77">
        <v>6.94</v>
      </c>
      <c r="O217" s="79" t="s">
        <v>12</v>
      </c>
      <c r="P217" s="80">
        <f t="shared" ref="P217:P220" si="33">N217*1000</f>
        <v>6940</v>
      </c>
    </row>
    <row r="218" spans="2:16">
      <c r="B218" s="89">
        <v>1.7</v>
      </c>
      <c r="C218" s="90" t="s">
        <v>67</v>
      </c>
      <c r="D218" s="74">
        <f t="shared" si="31"/>
        <v>425</v>
      </c>
      <c r="E218" s="91">
        <v>1.0800000000000001E-2</v>
      </c>
      <c r="F218" s="92">
        <v>2.8219999999999998E-6</v>
      </c>
      <c r="G218" s="88">
        <f t="shared" si="32"/>
        <v>1.0802822E-2</v>
      </c>
      <c r="H218" s="77">
        <v>694.58</v>
      </c>
      <c r="I218" s="79" t="s">
        <v>12</v>
      </c>
      <c r="J218" s="187">
        <f t="shared" si="25"/>
        <v>694580</v>
      </c>
      <c r="K218" s="77">
        <v>25.17</v>
      </c>
      <c r="L218" s="79" t="s">
        <v>12</v>
      </c>
      <c r="M218" s="80">
        <f t="shared" ref="M218:M228" si="34">K218*1000</f>
        <v>25170</v>
      </c>
      <c r="N218" s="77">
        <v>7.59</v>
      </c>
      <c r="O218" s="79" t="s">
        <v>12</v>
      </c>
      <c r="P218" s="80">
        <f t="shared" si="33"/>
        <v>7590</v>
      </c>
    </row>
    <row r="219" spans="2:16">
      <c r="B219" s="89">
        <v>1.8</v>
      </c>
      <c r="C219" s="90" t="s">
        <v>67</v>
      </c>
      <c r="D219" s="74">
        <f t="shared" si="31"/>
        <v>450</v>
      </c>
      <c r="E219" s="91">
        <v>1.052E-2</v>
      </c>
      <c r="F219" s="92">
        <v>2.6759999999999999E-6</v>
      </c>
      <c r="G219" s="88">
        <f t="shared" si="32"/>
        <v>1.0522676E-2</v>
      </c>
      <c r="H219" s="77">
        <v>760.63</v>
      </c>
      <c r="I219" s="79" t="s">
        <v>12</v>
      </c>
      <c r="J219" s="187">
        <f t="shared" si="25"/>
        <v>760630</v>
      </c>
      <c r="K219" s="77">
        <v>26.87</v>
      </c>
      <c r="L219" s="79" t="s">
        <v>12</v>
      </c>
      <c r="M219" s="80">
        <f t="shared" si="34"/>
        <v>26870</v>
      </c>
      <c r="N219" s="77">
        <v>8.25</v>
      </c>
      <c r="O219" s="79" t="s">
        <v>12</v>
      </c>
      <c r="P219" s="80">
        <f t="shared" si="33"/>
        <v>8250</v>
      </c>
    </row>
    <row r="220" spans="2:16">
      <c r="B220" s="89">
        <v>2</v>
      </c>
      <c r="C220" s="90" t="s">
        <v>67</v>
      </c>
      <c r="D220" s="74">
        <f t="shared" si="31"/>
        <v>500</v>
      </c>
      <c r="E220" s="91">
        <v>1.005E-2</v>
      </c>
      <c r="F220" s="92">
        <v>2.4260000000000002E-6</v>
      </c>
      <c r="G220" s="88">
        <f t="shared" si="32"/>
        <v>1.0052426E-2</v>
      </c>
      <c r="H220" s="77">
        <v>897.61</v>
      </c>
      <c r="I220" s="79" t="s">
        <v>12</v>
      </c>
      <c r="J220" s="187">
        <f t="shared" si="25"/>
        <v>897610</v>
      </c>
      <c r="K220" s="77">
        <v>33.17</v>
      </c>
      <c r="L220" s="79" t="s">
        <v>12</v>
      </c>
      <c r="M220" s="80">
        <f t="shared" si="34"/>
        <v>33170</v>
      </c>
      <c r="N220" s="77">
        <v>9.6</v>
      </c>
      <c r="O220" s="79" t="s">
        <v>12</v>
      </c>
      <c r="P220" s="80">
        <f t="shared" si="33"/>
        <v>9600</v>
      </c>
    </row>
    <row r="221" spans="2:16">
      <c r="B221" s="89">
        <v>2.25</v>
      </c>
      <c r="C221" s="90" t="s">
        <v>67</v>
      </c>
      <c r="D221" s="74">
        <f t="shared" si="31"/>
        <v>562.5</v>
      </c>
      <c r="E221" s="91">
        <v>9.5790000000000007E-3</v>
      </c>
      <c r="F221" s="92">
        <v>2.1739999999999999E-6</v>
      </c>
      <c r="G221" s="88">
        <f t="shared" si="32"/>
        <v>9.5811740000000013E-3</v>
      </c>
      <c r="H221" s="77">
        <v>1.08</v>
      </c>
      <c r="I221" s="78" t="s">
        <v>90</v>
      </c>
      <c r="J221" s="187">
        <f>H221*1000000</f>
        <v>1080000</v>
      </c>
      <c r="K221" s="77">
        <v>41.82</v>
      </c>
      <c r="L221" s="79" t="s">
        <v>12</v>
      </c>
      <c r="M221" s="80">
        <f t="shared" si="34"/>
        <v>41820</v>
      </c>
      <c r="N221" s="77">
        <v>11.33</v>
      </c>
      <c r="O221" s="79" t="s">
        <v>12</v>
      </c>
      <c r="P221" s="80">
        <f>N221*1000</f>
        <v>11330</v>
      </c>
    </row>
    <row r="222" spans="2:16">
      <c r="B222" s="89">
        <v>2.5</v>
      </c>
      <c r="C222" s="90" t="s">
        <v>67</v>
      </c>
      <c r="D222" s="74">
        <f t="shared" si="31"/>
        <v>625</v>
      </c>
      <c r="E222" s="91">
        <v>9.2110000000000004E-3</v>
      </c>
      <c r="F222" s="92">
        <v>1.9709999999999998E-6</v>
      </c>
      <c r="G222" s="88">
        <f t="shared" si="32"/>
        <v>9.2129710000000004E-3</v>
      </c>
      <c r="H222" s="77">
        <v>1.26</v>
      </c>
      <c r="I222" s="79" t="s">
        <v>90</v>
      </c>
      <c r="J222" s="187">
        <f t="shared" ref="J222:J228" si="35">H222*1000000</f>
        <v>1260000</v>
      </c>
      <c r="K222" s="77">
        <v>49.56</v>
      </c>
      <c r="L222" s="79" t="s">
        <v>12</v>
      </c>
      <c r="M222" s="80">
        <f t="shared" si="34"/>
        <v>49560</v>
      </c>
      <c r="N222" s="77">
        <v>13.09</v>
      </c>
      <c r="O222" s="79" t="s">
        <v>12</v>
      </c>
      <c r="P222" s="80">
        <f t="shared" ref="P222:P228" si="36">N222*1000</f>
        <v>13090</v>
      </c>
    </row>
    <row r="223" spans="2:16">
      <c r="B223" s="89">
        <v>2.75</v>
      </c>
      <c r="C223" s="90" t="s">
        <v>67</v>
      </c>
      <c r="D223" s="74">
        <f t="shared" si="31"/>
        <v>687.5</v>
      </c>
      <c r="E223" s="91">
        <v>8.9160000000000003E-3</v>
      </c>
      <c r="F223" s="92">
        <v>1.804E-6</v>
      </c>
      <c r="G223" s="88">
        <f t="shared" si="32"/>
        <v>8.9178039999999997E-3</v>
      </c>
      <c r="H223" s="77">
        <v>1.46</v>
      </c>
      <c r="I223" s="79" t="s">
        <v>90</v>
      </c>
      <c r="J223" s="187">
        <f t="shared" si="35"/>
        <v>1460000</v>
      </c>
      <c r="K223" s="77">
        <v>56.72</v>
      </c>
      <c r="L223" s="79" t="s">
        <v>12</v>
      </c>
      <c r="M223" s="80">
        <f t="shared" si="34"/>
        <v>56720</v>
      </c>
      <c r="N223" s="77">
        <v>14.86</v>
      </c>
      <c r="O223" s="79" t="s">
        <v>12</v>
      </c>
      <c r="P223" s="80">
        <f t="shared" si="36"/>
        <v>14860</v>
      </c>
    </row>
    <row r="224" spans="2:16">
      <c r="B224" s="89">
        <v>3</v>
      </c>
      <c r="C224" s="90" t="s">
        <v>67</v>
      </c>
      <c r="D224" s="74">
        <f t="shared" si="31"/>
        <v>750</v>
      </c>
      <c r="E224" s="91">
        <v>8.6759999999999997E-3</v>
      </c>
      <c r="F224" s="92">
        <v>1.663E-6</v>
      </c>
      <c r="G224" s="88">
        <f t="shared" si="32"/>
        <v>8.6776630000000004E-3</v>
      </c>
      <c r="H224" s="77">
        <v>1.66</v>
      </c>
      <c r="I224" s="79" t="s">
        <v>90</v>
      </c>
      <c r="J224" s="187">
        <f t="shared" si="35"/>
        <v>1660000</v>
      </c>
      <c r="K224" s="77">
        <v>63.44</v>
      </c>
      <c r="L224" s="79" t="s">
        <v>12</v>
      </c>
      <c r="M224" s="80">
        <f t="shared" si="34"/>
        <v>63440</v>
      </c>
      <c r="N224" s="77">
        <v>16.649999999999999</v>
      </c>
      <c r="O224" s="79" t="s">
        <v>12</v>
      </c>
      <c r="P224" s="80">
        <f t="shared" si="36"/>
        <v>16650</v>
      </c>
    </row>
    <row r="225" spans="1:16">
      <c r="B225" s="89">
        <v>3.25</v>
      </c>
      <c r="C225" s="90" t="s">
        <v>67</v>
      </c>
      <c r="D225" s="74">
        <f t="shared" si="31"/>
        <v>812.5</v>
      </c>
      <c r="E225" s="91">
        <v>8.4770000000000002E-3</v>
      </c>
      <c r="F225" s="92">
        <v>1.5430000000000001E-6</v>
      </c>
      <c r="G225" s="88">
        <f t="shared" si="32"/>
        <v>8.4785429999999998E-3</v>
      </c>
      <c r="H225" s="77">
        <v>1.86</v>
      </c>
      <c r="I225" s="79" t="s">
        <v>90</v>
      </c>
      <c r="J225" s="187">
        <f t="shared" si="35"/>
        <v>1860000</v>
      </c>
      <c r="K225" s="77">
        <v>69.819999999999993</v>
      </c>
      <c r="L225" s="79" t="s">
        <v>12</v>
      </c>
      <c r="M225" s="80">
        <f t="shared" si="34"/>
        <v>69820</v>
      </c>
      <c r="N225" s="77">
        <v>18.440000000000001</v>
      </c>
      <c r="O225" s="79" t="s">
        <v>12</v>
      </c>
      <c r="P225" s="80">
        <f t="shared" si="36"/>
        <v>18440</v>
      </c>
    </row>
    <row r="226" spans="1:16">
      <c r="B226" s="89">
        <v>3.5</v>
      </c>
      <c r="C226" s="90" t="s">
        <v>67</v>
      </c>
      <c r="D226" s="74">
        <f t="shared" si="31"/>
        <v>875</v>
      </c>
      <c r="E226" s="91">
        <v>8.3119999999999999E-3</v>
      </c>
      <c r="F226" s="92">
        <v>1.44E-6</v>
      </c>
      <c r="G226" s="88">
        <f t="shared" si="32"/>
        <v>8.3134400000000001E-3</v>
      </c>
      <c r="H226" s="77">
        <v>2.0699999999999998</v>
      </c>
      <c r="I226" s="79" t="s">
        <v>90</v>
      </c>
      <c r="J226" s="187">
        <f t="shared" si="35"/>
        <v>2069999.9999999998</v>
      </c>
      <c r="K226" s="77">
        <v>75.91</v>
      </c>
      <c r="L226" s="79" t="s">
        <v>12</v>
      </c>
      <c r="M226" s="80">
        <f t="shared" si="34"/>
        <v>75910</v>
      </c>
      <c r="N226" s="77">
        <v>20.239999999999998</v>
      </c>
      <c r="O226" s="79" t="s">
        <v>12</v>
      </c>
      <c r="P226" s="80">
        <f t="shared" si="36"/>
        <v>20240</v>
      </c>
    </row>
    <row r="227" spans="1:16">
      <c r="B227" s="89">
        <v>3.75</v>
      </c>
      <c r="C227" s="90" t="s">
        <v>67</v>
      </c>
      <c r="D227" s="74">
        <f t="shared" si="31"/>
        <v>937.5</v>
      </c>
      <c r="E227" s="91">
        <v>8.1729999999999997E-3</v>
      </c>
      <c r="F227" s="92">
        <v>1.3510000000000001E-6</v>
      </c>
      <c r="G227" s="88">
        <f t="shared" si="32"/>
        <v>8.1743509999999998E-3</v>
      </c>
      <c r="H227" s="77">
        <v>2.29</v>
      </c>
      <c r="I227" s="79" t="s">
        <v>90</v>
      </c>
      <c r="J227" s="187">
        <f t="shared" si="35"/>
        <v>2290000</v>
      </c>
      <c r="K227" s="77">
        <v>81.75</v>
      </c>
      <c r="L227" s="79" t="s">
        <v>12</v>
      </c>
      <c r="M227" s="80">
        <f t="shared" si="34"/>
        <v>81750</v>
      </c>
      <c r="N227" s="77">
        <v>22.02</v>
      </c>
      <c r="O227" s="79" t="s">
        <v>12</v>
      </c>
      <c r="P227" s="80">
        <f t="shared" si="36"/>
        <v>22020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31"/>
        <v>1000</v>
      </c>
      <c r="E228" s="91">
        <v>8.0549999999999997E-3</v>
      </c>
      <c r="F228" s="92">
        <v>1.2720000000000001E-6</v>
      </c>
      <c r="G228" s="88">
        <f t="shared" si="32"/>
        <v>8.0562719999999997E-3</v>
      </c>
      <c r="H228" s="77">
        <v>2.5</v>
      </c>
      <c r="I228" s="79" t="s">
        <v>90</v>
      </c>
      <c r="J228" s="187">
        <f t="shared" si="35"/>
        <v>2500000</v>
      </c>
      <c r="K228" s="77">
        <v>87.37</v>
      </c>
      <c r="L228" s="79" t="s">
        <v>12</v>
      </c>
      <c r="M228" s="80">
        <f t="shared" si="34"/>
        <v>87370</v>
      </c>
      <c r="N228" s="77">
        <v>23.8</v>
      </c>
      <c r="O228" s="79" t="s">
        <v>12</v>
      </c>
      <c r="P228" s="80">
        <f t="shared" si="36"/>
        <v>23800</v>
      </c>
    </row>
    <row r="229" spans="1:16">
      <c r="P229" s="188"/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9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srim4He_Mylar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96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82</v>
      </c>
      <c r="F13" s="49"/>
      <c r="G13" s="50"/>
      <c r="H13" s="50"/>
      <c r="I13" s="51"/>
      <c r="J13" s="4">
        <v>8</v>
      </c>
      <c r="K13" s="52">
        <v>1.2494000000000001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217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218</v>
      </c>
      <c r="C15" s="103"/>
      <c r="D15" s="101" t="s">
        <v>92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104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3" t="s">
        <v>59</v>
      </c>
      <c r="F18" s="194"/>
      <c r="G18" s="195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2.4639999999999999E-2</v>
      </c>
      <c r="F20" s="87">
        <v>0.1431</v>
      </c>
      <c r="G20" s="88">
        <f>E20+F20</f>
        <v>0.16774</v>
      </c>
      <c r="H20" s="84">
        <v>11</v>
      </c>
      <c r="I20" s="85" t="s">
        <v>64</v>
      </c>
      <c r="J20" s="97">
        <f>H20/1000/10</f>
        <v>1.0999999999999998E-3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2.614E-2</v>
      </c>
      <c r="F21" s="92">
        <v>0.1477</v>
      </c>
      <c r="G21" s="88">
        <f t="shared" ref="G21:G84" si="3">E21+F21</f>
        <v>0.17383999999999999</v>
      </c>
      <c r="H21" s="89">
        <v>12</v>
      </c>
      <c r="I21" s="90" t="s">
        <v>64</v>
      </c>
      <c r="J21" s="74">
        <f t="shared" ref="J21:J84" si="4">H21/1000/10</f>
        <v>1.2000000000000001E-3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2.7550000000000002E-2</v>
      </c>
      <c r="F22" s="92">
        <v>0.15179999999999999</v>
      </c>
      <c r="G22" s="88">
        <f t="shared" si="3"/>
        <v>0.17934999999999998</v>
      </c>
      <c r="H22" s="89">
        <v>12</v>
      </c>
      <c r="I22" s="90" t="s">
        <v>64</v>
      </c>
      <c r="J22" s="74">
        <f t="shared" si="4"/>
        <v>1.2000000000000001E-3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2.8889999999999999E-2</v>
      </c>
      <c r="F23" s="92">
        <v>0.1555</v>
      </c>
      <c r="G23" s="88">
        <f t="shared" si="3"/>
        <v>0.18439</v>
      </c>
      <c r="H23" s="89">
        <v>13</v>
      </c>
      <c r="I23" s="90" t="s">
        <v>64</v>
      </c>
      <c r="J23" s="74">
        <f t="shared" si="4"/>
        <v>1.2999999999999999E-3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3.0179999999999998E-2</v>
      </c>
      <c r="F24" s="92">
        <v>0.1588</v>
      </c>
      <c r="G24" s="88">
        <f t="shared" si="3"/>
        <v>0.18897999999999998</v>
      </c>
      <c r="H24" s="89">
        <v>14</v>
      </c>
      <c r="I24" s="90" t="s">
        <v>64</v>
      </c>
      <c r="J24" s="74">
        <f t="shared" si="4"/>
        <v>1.4E-3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3.141E-2</v>
      </c>
      <c r="F25" s="92">
        <v>0.1618</v>
      </c>
      <c r="G25" s="88">
        <f t="shared" si="3"/>
        <v>0.19320999999999999</v>
      </c>
      <c r="H25" s="89">
        <v>15</v>
      </c>
      <c r="I25" s="90" t="s">
        <v>64</v>
      </c>
      <c r="J25" s="74">
        <f t="shared" si="4"/>
        <v>1.5E-3</v>
      </c>
      <c r="K25" s="89">
        <v>13</v>
      </c>
      <c r="L25" s="90" t="s">
        <v>64</v>
      </c>
      <c r="M25" s="74">
        <f t="shared" si="0"/>
        <v>1.2999999999999999E-3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3.2599999999999997E-2</v>
      </c>
      <c r="F26" s="92">
        <v>0.16450000000000001</v>
      </c>
      <c r="G26" s="88">
        <f t="shared" si="3"/>
        <v>0.1971</v>
      </c>
      <c r="H26" s="89">
        <v>16</v>
      </c>
      <c r="I26" s="90" t="s">
        <v>64</v>
      </c>
      <c r="J26" s="74">
        <f t="shared" si="4"/>
        <v>1.6000000000000001E-3</v>
      </c>
      <c r="K26" s="89">
        <v>13</v>
      </c>
      <c r="L26" s="90" t="s">
        <v>64</v>
      </c>
      <c r="M26" s="74">
        <f t="shared" si="0"/>
        <v>1.2999999999999999E-3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3.4849999999999999E-2</v>
      </c>
      <c r="F27" s="92">
        <v>0.16930000000000001</v>
      </c>
      <c r="G27" s="88">
        <f t="shared" si="3"/>
        <v>0.20415</v>
      </c>
      <c r="H27" s="89">
        <v>17</v>
      </c>
      <c r="I27" s="90" t="s">
        <v>64</v>
      </c>
      <c r="J27" s="74">
        <f t="shared" si="4"/>
        <v>1.7000000000000001E-3</v>
      </c>
      <c r="K27" s="89">
        <v>14</v>
      </c>
      <c r="L27" s="90" t="s">
        <v>64</v>
      </c>
      <c r="M27" s="74">
        <f t="shared" si="0"/>
        <v>1.4E-3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3.696E-2</v>
      </c>
      <c r="F28" s="92">
        <v>0.17330000000000001</v>
      </c>
      <c r="G28" s="88">
        <f t="shared" si="3"/>
        <v>0.21026</v>
      </c>
      <c r="H28" s="89">
        <v>19</v>
      </c>
      <c r="I28" s="90" t="s">
        <v>64</v>
      </c>
      <c r="J28" s="74">
        <f t="shared" si="4"/>
        <v>1.9E-3</v>
      </c>
      <c r="K28" s="89">
        <v>15</v>
      </c>
      <c r="L28" s="90" t="s">
        <v>64</v>
      </c>
      <c r="M28" s="74">
        <f t="shared" si="0"/>
        <v>1.5E-3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3.8960000000000002E-2</v>
      </c>
      <c r="F29" s="92">
        <v>0.1767</v>
      </c>
      <c r="G29" s="88">
        <f t="shared" si="3"/>
        <v>0.21565999999999999</v>
      </c>
      <c r="H29" s="89">
        <v>20</v>
      </c>
      <c r="I29" s="90" t="s">
        <v>64</v>
      </c>
      <c r="J29" s="74">
        <f t="shared" si="4"/>
        <v>2E-3</v>
      </c>
      <c r="K29" s="89">
        <v>17</v>
      </c>
      <c r="L29" s="90" t="s">
        <v>64</v>
      </c>
      <c r="M29" s="74">
        <f t="shared" si="0"/>
        <v>1.7000000000000001E-3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4.086E-2</v>
      </c>
      <c r="F30" s="92">
        <v>0.1797</v>
      </c>
      <c r="G30" s="88">
        <f t="shared" si="3"/>
        <v>0.22056000000000001</v>
      </c>
      <c r="H30" s="89">
        <v>22</v>
      </c>
      <c r="I30" s="90" t="s">
        <v>64</v>
      </c>
      <c r="J30" s="74">
        <f t="shared" si="4"/>
        <v>2.1999999999999997E-3</v>
      </c>
      <c r="K30" s="89">
        <v>18</v>
      </c>
      <c r="L30" s="90" t="s">
        <v>64</v>
      </c>
      <c r="M30" s="74">
        <f t="shared" si="0"/>
        <v>1.8E-3</v>
      </c>
      <c r="N30" s="89">
        <v>13</v>
      </c>
      <c r="O30" s="90" t="s">
        <v>64</v>
      </c>
      <c r="P30" s="74">
        <f t="shared" si="1"/>
        <v>1.2999999999999999E-3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4.2680000000000003E-2</v>
      </c>
      <c r="F31" s="92">
        <v>0.18229999999999999</v>
      </c>
      <c r="G31" s="88">
        <f t="shared" si="3"/>
        <v>0.22497999999999999</v>
      </c>
      <c r="H31" s="89">
        <v>23</v>
      </c>
      <c r="I31" s="90" t="s">
        <v>64</v>
      </c>
      <c r="J31" s="74">
        <f t="shared" si="4"/>
        <v>2.3E-3</v>
      </c>
      <c r="K31" s="89">
        <v>19</v>
      </c>
      <c r="L31" s="90" t="s">
        <v>64</v>
      </c>
      <c r="M31" s="74">
        <f t="shared" si="0"/>
        <v>1.9E-3</v>
      </c>
      <c r="N31" s="89">
        <v>14</v>
      </c>
      <c r="O31" s="90" t="s">
        <v>64</v>
      </c>
      <c r="P31" s="74">
        <f t="shared" si="1"/>
        <v>1.4E-3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4.4420000000000001E-2</v>
      </c>
      <c r="F32" s="92">
        <v>0.1845</v>
      </c>
      <c r="G32" s="88">
        <f t="shared" si="3"/>
        <v>0.22892000000000001</v>
      </c>
      <c r="H32" s="89">
        <v>24</v>
      </c>
      <c r="I32" s="90" t="s">
        <v>64</v>
      </c>
      <c r="J32" s="74">
        <f t="shared" si="4"/>
        <v>2.4000000000000002E-3</v>
      </c>
      <c r="K32" s="89">
        <v>20</v>
      </c>
      <c r="L32" s="90" t="s">
        <v>64</v>
      </c>
      <c r="M32" s="74">
        <f t="shared" si="0"/>
        <v>2E-3</v>
      </c>
      <c r="N32" s="89">
        <v>14</v>
      </c>
      <c r="O32" s="90" t="s">
        <v>64</v>
      </c>
      <c r="P32" s="74">
        <f t="shared" si="1"/>
        <v>1.4E-3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4.6100000000000002E-2</v>
      </c>
      <c r="F33" s="92">
        <v>0.1865</v>
      </c>
      <c r="G33" s="88">
        <f t="shared" si="3"/>
        <v>0.2326</v>
      </c>
      <c r="H33" s="89">
        <v>26</v>
      </c>
      <c r="I33" s="90" t="s">
        <v>64</v>
      </c>
      <c r="J33" s="74">
        <f t="shared" si="4"/>
        <v>2.5999999999999999E-3</v>
      </c>
      <c r="K33" s="89">
        <v>21</v>
      </c>
      <c r="L33" s="90" t="s">
        <v>64</v>
      </c>
      <c r="M33" s="74">
        <f t="shared" si="0"/>
        <v>2.1000000000000003E-3</v>
      </c>
      <c r="N33" s="89">
        <v>15</v>
      </c>
      <c r="O33" s="90" t="s">
        <v>64</v>
      </c>
      <c r="P33" s="74">
        <f t="shared" si="1"/>
        <v>1.5E-3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4.7719999999999999E-2</v>
      </c>
      <c r="F34" s="92">
        <v>0.1883</v>
      </c>
      <c r="G34" s="88">
        <f t="shared" si="3"/>
        <v>0.23602000000000001</v>
      </c>
      <c r="H34" s="89">
        <v>27</v>
      </c>
      <c r="I34" s="90" t="s">
        <v>64</v>
      </c>
      <c r="J34" s="74">
        <f t="shared" si="4"/>
        <v>2.7000000000000001E-3</v>
      </c>
      <c r="K34" s="89">
        <v>22</v>
      </c>
      <c r="L34" s="90" t="s">
        <v>64</v>
      </c>
      <c r="M34" s="74">
        <f t="shared" si="0"/>
        <v>2.1999999999999997E-3</v>
      </c>
      <c r="N34" s="89">
        <v>16</v>
      </c>
      <c r="O34" s="90" t="s">
        <v>64</v>
      </c>
      <c r="P34" s="74">
        <f t="shared" si="1"/>
        <v>1.6000000000000001E-3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4.9279999999999997E-2</v>
      </c>
      <c r="F35" s="92">
        <v>0.1898</v>
      </c>
      <c r="G35" s="88">
        <f t="shared" si="3"/>
        <v>0.23907999999999999</v>
      </c>
      <c r="H35" s="89">
        <v>29</v>
      </c>
      <c r="I35" s="90" t="s">
        <v>64</v>
      </c>
      <c r="J35" s="74">
        <f t="shared" si="4"/>
        <v>2.9000000000000002E-3</v>
      </c>
      <c r="K35" s="89">
        <v>23</v>
      </c>
      <c r="L35" s="90" t="s">
        <v>64</v>
      </c>
      <c r="M35" s="74">
        <f t="shared" si="0"/>
        <v>2.3E-3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5.0799999999999998E-2</v>
      </c>
      <c r="F36" s="92">
        <v>0.19120000000000001</v>
      </c>
      <c r="G36" s="88">
        <f t="shared" si="3"/>
        <v>0.24199999999999999</v>
      </c>
      <c r="H36" s="89">
        <v>30</v>
      </c>
      <c r="I36" s="90" t="s">
        <v>64</v>
      </c>
      <c r="J36" s="74">
        <f t="shared" si="4"/>
        <v>3.0000000000000001E-3</v>
      </c>
      <c r="K36" s="89">
        <v>24</v>
      </c>
      <c r="L36" s="90" t="s">
        <v>64</v>
      </c>
      <c r="M36" s="74">
        <f t="shared" si="0"/>
        <v>2.4000000000000002E-3</v>
      </c>
      <c r="N36" s="89">
        <v>17</v>
      </c>
      <c r="O36" s="90" t="s">
        <v>64</v>
      </c>
      <c r="P36" s="74">
        <f t="shared" si="1"/>
        <v>1.7000000000000001E-3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5.2269999999999997E-2</v>
      </c>
      <c r="F37" s="92">
        <v>0.19239999999999999</v>
      </c>
      <c r="G37" s="88">
        <f t="shared" si="3"/>
        <v>0.24467</v>
      </c>
      <c r="H37" s="89">
        <v>31</v>
      </c>
      <c r="I37" s="90" t="s">
        <v>64</v>
      </c>
      <c r="J37" s="74">
        <f t="shared" si="4"/>
        <v>3.0999999999999999E-3</v>
      </c>
      <c r="K37" s="89">
        <v>25</v>
      </c>
      <c r="L37" s="90" t="s">
        <v>64</v>
      </c>
      <c r="M37" s="74">
        <f t="shared" si="0"/>
        <v>2.5000000000000001E-3</v>
      </c>
      <c r="N37" s="89">
        <v>18</v>
      </c>
      <c r="O37" s="90" t="s">
        <v>64</v>
      </c>
      <c r="P37" s="74">
        <f t="shared" si="1"/>
        <v>1.8E-3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5.5100000000000003E-2</v>
      </c>
      <c r="F38" s="92">
        <v>0.19450000000000001</v>
      </c>
      <c r="G38" s="88">
        <f t="shared" si="3"/>
        <v>0.24960000000000002</v>
      </c>
      <c r="H38" s="89">
        <v>34</v>
      </c>
      <c r="I38" s="90" t="s">
        <v>64</v>
      </c>
      <c r="J38" s="74">
        <f t="shared" si="4"/>
        <v>3.4000000000000002E-3</v>
      </c>
      <c r="K38" s="89">
        <v>26</v>
      </c>
      <c r="L38" s="90" t="s">
        <v>64</v>
      </c>
      <c r="M38" s="74">
        <f t="shared" si="0"/>
        <v>2.5999999999999999E-3</v>
      </c>
      <c r="N38" s="89">
        <v>19</v>
      </c>
      <c r="O38" s="90" t="s">
        <v>64</v>
      </c>
      <c r="P38" s="74">
        <f t="shared" si="1"/>
        <v>1.9E-3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5.8439999999999999E-2</v>
      </c>
      <c r="F39" s="92">
        <v>0.19639999999999999</v>
      </c>
      <c r="G39" s="88">
        <f t="shared" si="3"/>
        <v>0.25484000000000001</v>
      </c>
      <c r="H39" s="89">
        <v>38</v>
      </c>
      <c r="I39" s="90" t="s">
        <v>64</v>
      </c>
      <c r="J39" s="74">
        <f t="shared" si="4"/>
        <v>3.8E-3</v>
      </c>
      <c r="K39" s="89">
        <v>29</v>
      </c>
      <c r="L39" s="90" t="s">
        <v>64</v>
      </c>
      <c r="M39" s="74">
        <f t="shared" si="0"/>
        <v>2.9000000000000002E-3</v>
      </c>
      <c r="N39" s="89">
        <v>21</v>
      </c>
      <c r="O39" s="90" t="s">
        <v>64</v>
      </c>
      <c r="P39" s="74">
        <f t="shared" si="1"/>
        <v>2.1000000000000003E-3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6.1600000000000002E-2</v>
      </c>
      <c r="F40" s="92">
        <v>0.19789999999999999</v>
      </c>
      <c r="G40" s="88">
        <f t="shared" si="3"/>
        <v>0.25950000000000001</v>
      </c>
      <c r="H40" s="89">
        <v>41</v>
      </c>
      <c r="I40" s="90" t="s">
        <v>64</v>
      </c>
      <c r="J40" s="74">
        <f t="shared" si="4"/>
        <v>4.1000000000000003E-3</v>
      </c>
      <c r="K40" s="89">
        <v>31</v>
      </c>
      <c r="L40" s="90" t="s">
        <v>64</v>
      </c>
      <c r="M40" s="74">
        <f t="shared" si="0"/>
        <v>3.0999999999999999E-3</v>
      </c>
      <c r="N40" s="89">
        <v>23</v>
      </c>
      <c r="O40" s="90" t="s">
        <v>64</v>
      </c>
      <c r="P40" s="74">
        <f t="shared" si="1"/>
        <v>2.3E-3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6.4610000000000001E-2</v>
      </c>
      <c r="F41" s="92">
        <v>0.19889999999999999</v>
      </c>
      <c r="G41" s="88">
        <f t="shared" si="3"/>
        <v>0.26351000000000002</v>
      </c>
      <c r="H41" s="89">
        <v>44</v>
      </c>
      <c r="I41" s="90" t="s">
        <v>64</v>
      </c>
      <c r="J41" s="74">
        <f t="shared" si="4"/>
        <v>4.3999999999999994E-3</v>
      </c>
      <c r="K41" s="89">
        <v>33</v>
      </c>
      <c r="L41" s="90" t="s">
        <v>64</v>
      </c>
      <c r="M41" s="74">
        <f t="shared" si="0"/>
        <v>3.3E-3</v>
      </c>
      <c r="N41" s="89">
        <v>25</v>
      </c>
      <c r="O41" s="90" t="s">
        <v>64</v>
      </c>
      <c r="P41" s="74">
        <f t="shared" si="1"/>
        <v>2.5000000000000001E-3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6.7479999999999998E-2</v>
      </c>
      <c r="F42" s="92">
        <v>0.1996</v>
      </c>
      <c r="G42" s="88">
        <f t="shared" si="3"/>
        <v>0.26707999999999998</v>
      </c>
      <c r="H42" s="89">
        <v>48</v>
      </c>
      <c r="I42" s="90" t="s">
        <v>64</v>
      </c>
      <c r="J42" s="74">
        <f t="shared" si="4"/>
        <v>4.8000000000000004E-3</v>
      </c>
      <c r="K42" s="89">
        <v>35</v>
      </c>
      <c r="L42" s="90" t="s">
        <v>64</v>
      </c>
      <c r="M42" s="74">
        <f t="shared" si="0"/>
        <v>3.5000000000000005E-3</v>
      </c>
      <c r="N42" s="89">
        <v>26</v>
      </c>
      <c r="O42" s="90" t="s">
        <v>64</v>
      </c>
      <c r="P42" s="74">
        <f t="shared" si="1"/>
        <v>2.5999999999999999E-3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7.0239999999999997E-2</v>
      </c>
      <c r="F43" s="92">
        <v>0.2001</v>
      </c>
      <c r="G43" s="88">
        <f t="shared" si="3"/>
        <v>0.27034000000000002</v>
      </c>
      <c r="H43" s="89">
        <v>51</v>
      </c>
      <c r="I43" s="90" t="s">
        <v>64</v>
      </c>
      <c r="J43" s="74">
        <f t="shared" si="4"/>
        <v>5.0999999999999995E-3</v>
      </c>
      <c r="K43" s="89">
        <v>37</v>
      </c>
      <c r="L43" s="90" t="s">
        <v>64</v>
      </c>
      <c r="M43" s="74">
        <f t="shared" si="0"/>
        <v>3.6999999999999997E-3</v>
      </c>
      <c r="N43" s="89">
        <v>28</v>
      </c>
      <c r="O43" s="90" t="s">
        <v>64</v>
      </c>
      <c r="P43" s="74">
        <f t="shared" si="1"/>
        <v>2.8E-3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7.2889999999999996E-2</v>
      </c>
      <c r="F44" s="92">
        <v>0.20030000000000001</v>
      </c>
      <c r="G44" s="88">
        <f t="shared" si="3"/>
        <v>0.27318999999999999</v>
      </c>
      <c r="H44" s="89">
        <v>54</v>
      </c>
      <c r="I44" s="90" t="s">
        <v>64</v>
      </c>
      <c r="J44" s="74">
        <f t="shared" si="4"/>
        <v>5.4000000000000003E-3</v>
      </c>
      <c r="K44" s="89">
        <v>40</v>
      </c>
      <c r="L44" s="90" t="s">
        <v>64</v>
      </c>
      <c r="M44" s="74">
        <f t="shared" si="0"/>
        <v>4.0000000000000001E-3</v>
      </c>
      <c r="N44" s="89">
        <v>29</v>
      </c>
      <c r="O44" s="90" t="s">
        <v>64</v>
      </c>
      <c r="P44" s="74">
        <f t="shared" si="1"/>
        <v>2.9000000000000002E-3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7.5450000000000003E-2</v>
      </c>
      <c r="F45" s="92">
        <v>0.20039999999999999</v>
      </c>
      <c r="G45" s="88">
        <f t="shared" si="3"/>
        <v>0.27584999999999998</v>
      </c>
      <c r="H45" s="89">
        <v>58</v>
      </c>
      <c r="I45" s="90" t="s">
        <v>64</v>
      </c>
      <c r="J45" s="74">
        <f t="shared" si="4"/>
        <v>5.8000000000000005E-3</v>
      </c>
      <c r="K45" s="89">
        <v>42</v>
      </c>
      <c r="L45" s="90" t="s">
        <v>64</v>
      </c>
      <c r="M45" s="74">
        <f t="shared" si="0"/>
        <v>4.2000000000000006E-3</v>
      </c>
      <c r="N45" s="89">
        <v>31</v>
      </c>
      <c r="O45" s="90" t="s">
        <v>64</v>
      </c>
      <c r="P45" s="74">
        <f t="shared" si="1"/>
        <v>3.0999999999999999E-3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7.7920000000000003E-2</v>
      </c>
      <c r="F46" s="92">
        <v>0.20030000000000001</v>
      </c>
      <c r="G46" s="88">
        <f t="shared" si="3"/>
        <v>0.27822000000000002</v>
      </c>
      <c r="H46" s="89">
        <v>61</v>
      </c>
      <c r="I46" s="90" t="s">
        <v>64</v>
      </c>
      <c r="J46" s="74">
        <f t="shared" si="4"/>
        <v>6.0999999999999995E-3</v>
      </c>
      <c r="K46" s="89">
        <v>44</v>
      </c>
      <c r="L46" s="90" t="s">
        <v>64</v>
      </c>
      <c r="M46" s="74">
        <f t="shared" si="0"/>
        <v>4.3999999999999994E-3</v>
      </c>
      <c r="N46" s="89">
        <v>32</v>
      </c>
      <c r="O46" s="90" t="s">
        <v>64</v>
      </c>
      <c r="P46" s="74">
        <f t="shared" si="1"/>
        <v>3.2000000000000002E-3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8.2650000000000001E-2</v>
      </c>
      <c r="F47" s="92">
        <v>0.19980000000000001</v>
      </c>
      <c r="G47" s="88">
        <f t="shared" si="3"/>
        <v>0.28244999999999998</v>
      </c>
      <c r="H47" s="89">
        <v>68</v>
      </c>
      <c r="I47" s="90" t="s">
        <v>64</v>
      </c>
      <c r="J47" s="74">
        <f t="shared" si="4"/>
        <v>6.8000000000000005E-3</v>
      </c>
      <c r="K47" s="89">
        <v>48</v>
      </c>
      <c r="L47" s="90" t="s">
        <v>64</v>
      </c>
      <c r="M47" s="74">
        <f t="shared" si="0"/>
        <v>4.8000000000000004E-3</v>
      </c>
      <c r="N47" s="89">
        <v>35</v>
      </c>
      <c r="O47" s="90" t="s">
        <v>64</v>
      </c>
      <c r="P47" s="74">
        <f t="shared" si="1"/>
        <v>3.5000000000000005E-3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8.7120000000000003E-2</v>
      </c>
      <c r="F48" s="92">
        <v>0.19900000000000001</v>
      </c>
      <c r="G48" s="88">
        <f t="shared" si="3"/>
        <v>0.28612000000000004</v>
      </c>
      <c r="H48" s="89">
        <v>74</v>
      </c>
      <c r="I48" s="90" t="s">
        <v>64</v>
      </c>
      <c r="J48" s="74">
        <f t="shared" si="4"/>
        <v>7.3999999999999995E-3</v>
      </c>
      <c r="K48" s="89">
        <v>52</v>
      </c>
      <c r="L48" s="90" t="s">
        <v>64</v>
      </c>
      <c r="M48" s="74">
        <f t="shared" si="0"/>
        <v>5.1999999999999998E-3</v>
      </c>
      <c r="N48" s="89">
        <v>38</v>
      </c>
      <c r="O48" s="90" t="s">
        <v>64</v>
      </c>
      <c r="P48" s="74">
        <f t="shared" si="1"/>
        <v>3.8E-3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9.1370000000000007E-2</v>
      </c>
      <c r="F49" s="92">
        <v>0.19789999999999999</v>
      </c>
      <c r="G49" s="88">
        <f t="shared" si="3"/>
        <v>0.28927000000000003</v>
      </c>
      <c r="H49" s="89">
        <v>81</v>
      </c>
      <c r="I49" s="90" t="s">
        <v>64</v>
      </c>
      <c r="J49" s="74">
        <f t="shared" si="4"/>
        <v>8.0999999999999996E-3</v>
      </c>
      <c r="K49" s="89">
        <v>56</v>
      </c>
      <c r="L49" s="90" t="s">
        <v>64</v>
      </c>
      <c r="M49" s="74">
        <f t="shared" si="0"/>
        <v>5.5999999999999999E-3</v>
      </c>
      <c r="N49" s="89">
        <v>41</v>
      </c>
      <c r="O49" s="90" t="s">
        <v>64</v>
      </c>
      <c r="P49" s="74">
        <f t="shared" si="1"/>
        <v>4.1000000000000003E-3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9.5430000000000001E-2</v>
      </c>
      <c r="F50" s="92">
        <v>0.1966</v>
      </c>
      <c r="G50" s="88">
        <f t="shared" si="3"/>
        <v>0.29203000000000001</v>
      </c>
      <c r="H50" s="89">
        <v>88</v>
      </c>
      <c r="I50" s="90" t="s">
        <v>64</v>
      </c>
      <c r="J50" s="74">
        <f t="shared" si="4"/>
        <v>8.7999999999999988E-3</v>
      </c>
      <c r="K50" s="89">
        <v>60</v>
      </c>
      <c r="L50" s="90" t="s">
        <v>64</v>
      </c>
      <c r="M50" s="74">
        <f t="shared" si="0"/>
        <v>6.0000000000000001E-3</v>
      </c>
      <c r="N50" s="89">
        <v>44</v>
      </c>
      <c r="O50" s="90" t="s">
        <v>64</v>
      </c>
      <c r="P50" s="74">
        <f t="shared" si="1"/>
        <v>4.3999999999999994E-3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9.9330000000000002E-2</v>
      </c>
      <c r="F51" s="92">
        <v>0.19520000000000001</v>
      </c>
      <c r="G51" s="88">
        <f t="shared" si="3"/>
        <v>0.29453000000000001</v>
      </c>
      <c r="H51" s="89">
        <v>94</v>
      </c>
      <c r="I51" s="90" t="s">
        <v>64</v>
      </c>
      <c r="J51" s="74">
        <f t="shared" si="4"/>
        <v>9.4000000000000004E-3</v>
      </c>
      <c r="K51" s="89">
        <v>64</v>
      </c>
      <c r="L51" s="90" t="s">
        <v>64</v>
      </c>
      <c r="M51" s="74">
        <f t="shared" si="0"/>
        <v>6.4000000000000003E-3</v>
      </c>
      <c r="N51" s="89">
        <v>47</v>
      </c>
      <c r="O51" s="90" t="s">
        <v>64</v>
      </c>
      <c r="P51" s="74">
        <f t="shared" si="1"/>
        <v>4.7000000000000002E-3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0.1031</v>
      </c>
      <c r="F52" s="92">
        <v>0.1938</v>
      </c>
      <c r="G52" s="88">
        <f t="shared" si="3"/>
        <v>0.2969</v>
      </c>
      <c r="H52" s="89">
        <v>101</v>
      </c>
      <c r="I52" s="90" t="s">
        <v>64</v>
      </c>
      <c r="J52" s="74">
        <f t="shared" si="4"/>
        <v>1.0100000000000001E-2</v>
      </c>
      <c r="K52" s="89">
        <v>68</v>
      </c>
      <c r="L52" s="90" t="s">
        <v>64</v>
      </c>
      <c r="M52" s="74">
        <f t="shared" si="0"/>
        <v>6.8000000000000005E-3</v>
      </c>
      <c r="N52" s="89">
        <v>50</v>
      </c>
      <c r="O52" s="90" t="s">
        <v>64</v>
      </c>
      <c r="P52" s="74">
        <f t="shared" si="1"/>
        <v>5.0000000000000001E-3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0.11020000000000001</v>
      </c>
      <c r="F53" s="92">
        <v>0.19059999999999999</v>
      </c>
      <c r="G53" s="88">
        <f t="shared" si="3"/>
        <v>0.30080000000000001</v>
      </c>
      <c r="H53" s="89">
        <v>114</v>
      </c>
      <c r="I53" s="90" t="s">
        <v>64</v>
      </c>
      <c r="J53" s="74">
        <f t="shared" si="4"/>
        <v>1.14E-2</v>
      </c>
      <c r="K53" s="89">
        <v>75</v>
      </c>
      <c r="L53" s="90" t="s">
        <v>64</v>
      </c>
      <c r="M53" s="74">
        <f t="shared" si="0"/>
        <v>7.4999999999999997E-3</v>
      </c>
      <c r="N53" s="89">
        <v>56</v>
      </c>
      <c r="O53" s="90" t="s">
        <v>64</v>
      </c>
      <c r="P53" s="74">
        <f t="shared" si="1"/>
        <v>5.5999999999999999E-3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0.1169</v>
      </c>
      <c r="F54" s="92">
        <v>0.18740000000000001</v>
      </c>
      <c r="G54" s="88">
        <f t="shared" si="3"/>
        <v>0.30430000000000001</v>
      </c>
      <c r="H54" s="89">
        <v>128</v>
      </c>
      <c r="I54" s="90" t="s">
        <v>64</v>
      </c>
      <c r="J54" s="74">
        <f t="shared" si="4"/>
        <v>1.2800000000000001E-2</v>
      </c>
      <c r="K54" s="89">
        <v>82</v>
      </c>
      <c r="L54" s="90" t="s">
        <v>64</v>
      </c>
      <c r="M54" s="74">
        <f t="shared" si="0"/>
        <v>8.2000000000000007E-3</v>
      </c>
      <c r="N54" s="89">
        <v>61</v>
      </c>
      <c r="O54" s="90" t="s">
        <v>64</v>
      </c>
      <c r="P54" s="74">
        <f t="shared" si="1"/>
        <v>6.0999999999999995E-3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0.1232</v>
      </c>
      <c r="F55" s="92">
        <v>0.1842</v>
      </c>
      <c r="G55" s="88">
        <f t="shared" si="3"/>
        <v>0.30740000000000001</v>
      </c>
      <c r="H55" s="89">
        <v>141</v>
      </c>
      <c r="I55" s="90" t="s">
        <v>64</v>
      </c>
      <c r="J55" s="74">
        <f t="shared" si="4"/>
        <v>1.4099999999999998E-2</v>
      </c>
      <c r="K55" s="89">
        <v>90</v>
      </c>
      <c r="L55" s="90" t="s">
        <v>64</v>
      </c>
      <c r="M55" s="74">
        <f t="shared" si="0"/>
        <v>8.9999999999999993E-3</v>
      </c>
      <c r="N55" s="89">
        <v>67</v>
      </c>
      <c r="O55" s="90" t="s">
        <v>64</v>
      </c>
      <c r="P55" s="74">
        <f t="shared" si="1"/>
        <v>6.7000000000000002E-3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0.12920000000000001</v>
      </c>
      <c r="F56" s="92">
        <v>0.18090000000000001</v>
      </c>
      <c r="G56" s="88">
        <f t="shared" si="3"/>
        <v>0.31010000000000004</v>
      </c>
      <c r="H56" s="89">
        <v>155</v>
      </c>
      <c r="I56" s="90" t="s">
        <v>64</v>
      </c>
      <c r="J56" s="74">
        <f t="shared" si="4"/>
        <v>1.55E-2</v>
      </c>
      <c r="K56" s="89">
        <v>97</v>
      </c>
      <c r="L56" s="90" t="s">
        <v>64</v>
      </c>
      <c r="M56" s="74">
        <f t="shared" si="0"/>
        <v>9.7000000000000003E-3</v>
      </c>
      <c r="N56" s="89">
        <v>72</v>
      </c>
      <c r="O56" s="90" t="s">
        <v>64</v>
      </c>
      <c r="P56" s="74">
        <f t="shared" si="1"/>
        <v>7.1999999999999998E-3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0.13500000000000001</v>
      </c>
      <c r="F57" s="92">
        <v>0.17780000000000001</v>
      </c>
      <c r="G57" s="88">
        <f t="shared" si="3"/>
        <v>0.31280000000000002</v>
      </c>
      <c r="H57" s="89">
        <v>168</v>
      </c>
      <c r="I57" s="90" t="s">
        <v>64</v>
      </c>
      <c r="J57" s="74">
        <f t="shared" si="4"/>
        <v>1.6800000000000002E-2</v>
      </c>
      <c r="K57" s="89">
        <v>104</v>
      </c>
      <c r="L57" s="90" t="s">
        <v>64</v>
      </c>
      <c r="M57" s="74">
        <f t="shared" si="0"/>
        <v>1.04E-2</v>
      </c>
      <c r="N57" s="89">
        <v>78</v>
      </c>
      <c r="O57" s="90" t="s">
        <v>64</v>
      </c>
      <c r="P57" s="74">
        <f t="shared" si="1"/>
        <v>7.7999999999999996E-3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0.14050000000000001</v>
      </c>
      <c r="F58" s="92">
        <v>0.17469999999999999</v>
      </c>
      <c r="G58" s="88">
        <f t="shared" si="3"/>
        <v>0.31520000000000004</v>
      </c>
      <c r="H58" s="89">
        <v>182</v>
      </c>
      <c r="I58" s="90" t="s">
        <v>64</v>
      </c>
      <c r="J58" s="74">
        <f t="shared" si="4"/>
        <v>1.8200000000000001E-2</v>
      </c>
      <c r="K58" s="89">
        <v>111</v>
      </c>
      <c r="L58" s="90" t="s">
        <v>64</v>
      </c>
      <c r="M58" s="74">
        <f t="shared" si="0"/>
        <v>1.11E-2</v>
      </c>
      <c r="N58" s="89">
        <v>83</v>
      </c>
      <c r="O58" s="90" t="s">
        <v>64</v>
      </c>
      <c r="P58" s="74">
        <f t="shared" si="1"/>
        <v>8.3000000000000001E-3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0.14580000000000001</v>
      </c>
      <c r="F59" s="92">
        <v>0.17169999999999999</v>
      </c>
      <c r="G59" s="88">
        <f t="shared" si="3"/>
        <v>0.3175</v>
      </c>
      <c r="H59" s="89">
        <v>196</v>
      </c>
      <c r="I59" s="90" t="s">
        <v>64</v>
      </c>
      <c r="J59" s="74">
        <f t="shared" si="4"/>
        <v>1.9599999999999999E-2</v>
      </c>
      <c r="K59" s="89">
        <v>118</v>
      </c>
      <c r="L59" s="90" t="s">
        <v>64</v>
      </c>
      <c r="M59" s="74">
        <f t="shared" si="0"/>
        <v>1.18E-2</v>
      </c>
      <c r="N59" s="89">
        <v>89</v>
      </c>
      <c r="O59" s="90" t="s">
        <v>64</v>
      </c>
      <c r="P59" s="74">
        <f t="shared" si="1"/>
        <v>8.8999999999999999E-3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0.15090000000000001</v>
      </c>
      <c r="F60" s="92">
        <v>0.16880000000000001</v>
      </c>
      <c r="G60" s="88">
        <f t="shared" si="3"/>
        <v>0.31969999999999998</v>
      </c>
      <c r="H60" s="89">
        <v>209</v>
      </c>
      <c r="I60" s="90" t="s">
        <v>64</v>
      </c>
      <c r="J60" s="74">
        <f t="shared" si="4"/>
        <v>2.0899999999999998E-2</v>
      </c>
      <c r="K60" s="89">
        <v>124</v>
      </c>
      <c r="L60" s="90" t="s">
        <v>64</v>
      </c>
      <c r="M60" s="74">
        <f t="shared" si="0"/>
        <v>1.24E-2</v>
      </c>
      <c r="N60" s="89">
        <v>94</v>
      </c>
      <c r="O60" s="90" t="s">
        <v>64</v>
      </c>
      <c r="P60" s="74">
        <f t="shared" si="1"/>
        <v>9.4000000000000004E-3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0.15579999999999999</v>
      </c>
      <c r="F61" s="92">
        <v>0.16589999999999999</v>
      </c>
      <c r="G61" s="88">
        <f t="shared" si="3"/>
        <v>0.32169999999999999</v>
      </c>
      <c r="H61" s="89">
        <v>223</v>
      </c>
      <c r="I61" s="90" t="s">
        <v>64</v>
      </c>
      <c r="J61" s="74">
        <f t="shared" si="4"/>
        <v>2.23E-2</v>
      </c>
      <c r="K61" s="89">
        <v>131</v>
      </c>
      <c r="L61" s="90" t="s">
        <v>64</v>
      </c>
      <c r="M61" s="74">
        <f t="shared" si="0"/>
        <v>1.3100000000000001E-2</v>
      </c>
      <c r="N61" s="89">
        <v>99</v>
      </c>
      <c r="O61" s="90" t="s">
        <v>64</v>
      </c>
      <c r="P61" s="74">
        <f t="shared" si="1"/>
        <v>9.9000000000000008E-3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0.16059999999999999</v>
      </c>
      <c r="F62" s="92">
        <v>0.16320000000000001</v>
      </c>
      <c r="G62" s="88">
        <f t="shared" si="3"/>
        <v>0.32379999999999998</v>
      </c>
      <c r="H62" s="89">
        <v>237</v>
      </c>
      <c r="I62" s="90" t="s">
        <v>64</v>
      </c>
      <c r="J62" s="74">
        <f t="shared" si="4"/>
        <v>2.3699999999999999E-2</v>
      </c>
      <c r="K62" s="89">
        <v>137</v>
      </c>
      <c r="L62" s="90" t="s">
        <v>64</v>
      </c>
      <c r="M62" s="74">
        <f t="shared" si="0"/>
        <v>1.37E-2</v>
      </c>
      <c r="N62" s="89">
        <v>104</v>
      </c>
      <c r="O62" s="90" t="s">
        <v>64</v>
      </c>
      <c r="P62" s="74">
        <f t="shared" si="1"/>
        <v>1.04E-2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0.1653</v>
      </c>
      <c r="F63" s="92">
        <v>0.16059999999999999</v>
      </c>
      <c r="G63" s="88">
        <f t="shared" si="3"/>
        <v>0.32589999999999997</v>
      </c>
      <c r="H63" s="89">
        <v>251</v>
      </c>
      <c r="I63" s="90" t="s">
        <v>64</v>
      </c>
      <c r="J63" s="74">
        <f t="shared" si="4"/>
        <v>2.5100000000000001E-2</v>
      </c>
      <c r="K63" s="89">
        <v>144</v>
      </c>
      <c r="L63" s="90" t="s">
        <v>64</v>
      </c>
      <c r="M63" s="74">
        <f t="shared" si="0"/>
        <v>1.44E-2</v>
      </c>
      <c r="N63" s="89">
        <v>109</v>
      </c>
      <c r="O63" s="90" t="s">
        <v>64</v>
      </c>
      <c r="P63" s="74">
        <f t="shared" si="1"/>
        <v>1.09E-2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0.17419999999999999</v>
      </c>
      <c r="F64" s="92">
        <v>0.15559999999999999</v>
      </c>
      <c r="G64" s="88">
        <f t="shared" si="3"/>
        <v>0.32979999999999998</v>
      </c>
      <c r="H64" s="89">
        <v>279</v>
      </c>
      <c r="I64" s="90" t="s">
        <v>64</v>
      </c>
      <c r="J64" s="74">
        <f t="shared" si="4"/>
        <v>2.7900000000000001E-2</v>
      </c>
      <c r="K64" s="89">
        <v>156</v>
      </c>
      <c r="L64" s="90" t="s">
        <v>64</v>
      </c>
      <c r="M64" s="74">
        <f t="shared" si="0"/>
        <v>1.5599999999999999E-2</v>
      </c>
      <c r="N64" s="89">
        <v>120</v>
      </c>
      <c r="O64" s="90" t="s">
        <v>64</v>
      </c>
      <c r="P64" s="74">
        <f t="shared" si="1"/>
        <v>1.2E-2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0.18479999999999999</v>
      </c>
      <c r="F65" s="92">
        <v>0.14979999999999999</v>
      </c>
      <c r="G65" s="88">
        <f t="shared" si="3"/>
        <v>0.33460000000000001</v>
      </c>
      <c r="H65" s="89">
        <v>314</v>
      </c>
      <c r="I65" s="90" t="s">
        <v>64</v>
      </c>
      <c r="J65" s="74">
        <f t="shared" si="4"/>
        <v>3.1399999999999997E-2</v>
      </c>
      <c r="K65" s="89">
        <v>171</v>
      </c>
      <c r="L65" s="90" t="s">
        <v>64</v>
      </c>
      <c r="M65" s="74">
        <f t="shared" si="0"/>
        <v>1.7100000000000001E-2</v>
      </c>
      <c r="N65" s="89">
        <v>132</v>
      </c>
      <c r="O65" s="90" t="s">
        <v>64</v>
      </c>
      <c r="P65" s="74">
        <f t="shared" si="1"/>
        <v>1.32E-2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0.1948</v>
      </c>
      <c r="F66" s="92">
        <v>0.14449999999999999</v>
      </c>
      <c r="G66" s="88">
        <f t="shared" si="3"/>
        <v>0.33929999999999999</v>
      </c>
      <c r="H66" s="89">
        <v>349</v>
      </c>
      <c r="I66" s="90" t="s">
        <v>64</v>
      </c>
      <c r="J66" s="74">
        <f t="shared" si="4"/>
        <v>3.49E-2</v>
      </c>
      <c r="K66" s="89">
        <v>186</v>
      </c>
      <c r="L66" s="90" t="s">
        <v>64</v>
      </c>
      <c r="M66" s="74">
        <f t="shared" si="0"/>
        <v>1.8599999999999998E-2</v>
      </c>
      <c r="N66" s="89">
        <v>144</v>
      </c>
      <c r="O66" s="90" t="s">
        <v>64</v>
      </c>
      <c r="P66" s="74">
        <f t="shared" si="1"/>
        <v>1.44E-2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0.20430000000000001</v>
      </c>
      <c r="F67" s="92">
        <v>0.1396</v>
      </c>
      <c r="G67" s="88">
        <f t="shared" si="3"/>
        <v>0.34389999999999998</v>
      </c>
      <c r="H67" s="89">
        <v>384</v>
      </c>
      <c r="I67" s="90" t="s">
        <v>64</v>
      </c>
      <c r="J67" s="74">
        <f t="shared" si="4"/>
        <v>3.8400000000000004E-2</v>
      </c>
      <c r="K67" s="89">
        <v>200</v>
      </c>
      <c r="L67" s="90" t="s">
        <v>64</v>
      </c>
      <c r="M67" s="74">
        <f t="shared" si="0"/>
        <v>0.02</v>
      </c>
      <c r="N67" s="89">
        <v>156</v>
      </c>
      <c r="O67" s="90" t="s">
        <v>64</v>
      </c>
      <c r="P67" s="74">
        <f t="shared" si="1"/>
        <v>1.5599999999999999E-2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0.21340000000000001</v>
      </c>
      <c r="F68" s="92">
        <v>0.13500000000000001</v>
      </c>
      <c r="G68" s="88">
        <f t="shared" si="3"/>
        <v>0.34840000000000004</v>
      </c>
      <c r="H68" s="89">
        <v>419</v>
      </c>
      <c r="I68" s="90" t="s">
        <v>64</v>
      </c>
      <c r="J68" s="74">
        <f t="shared" si="4"/>
        <v>4.19E-2</v>
      </c>
      <c r="K68" s="89">
        <v>214</v>
      </c>
      <c r="L68" s="90" t="s">
        <v>64</v>
      </c>
      <c r="M68" s="74">
        <f t="shared" si="0"/>
        <v>2.1399999999999999E-2</v>
      </c>
      <c r="N68" s="89">
        <v>168</v>
      </c>
      <c r="O68" s="90" t="s">
        <v>64</v>
      </c>
      <c r="P68" s="74">
        <f t="shared" si="1"/>
        <v>1.6800000000000002E-2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0.22209999999999999</v>
      </c>
      <c r="F69" s="92">
        <v>0.13089999999999999</v>
      </c>
      <c r="G69" s="88">
        <f t="shared" si="3"/>
        <v>0.35299999999999998</v>
      </c>
      <c r="H69" s="89">
        <v>454</v>
      </c>
      <c r="I69" s="90" t="s">
        <v>64</v>
      </c>
      <c r="J69" s="74">
        <f t="shared" si="4"/>
        <v>4.5400000000000003E-2</v>
      </c>
      <c r="K69" s="89">
        <v>227</v>
      </c>
      <c r="L69" s="90" t="s">
        <v>64</v>
      </c>
      <c r="M69" s="74">
        <f t="shared" si="0"/>
        <v>2.2700000000000001E-2</v>
      </c>
      <c r="N69" s="89">
        <v>180</v>
      </c>
      <c r="O69" s="90" t="s">
        <v>64</v>
      </c>
      <c r="P69" s="74">
        <f t="shared" si="1"/>
        <v>1.7999999999999999E-2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0.23050000000000001</v>
      </c>
      <c r="F70" s="92">
        <v>0.127</v>
      </c>
      <c r="G70" s="88">
        <f t="shared" si="3"/>
        <v>0.35750000000000004</v>
      </c>
      <c r="H70" s="89">
        <v>489</v>
      </c>
      <c r="I70" s="90" t="s">
        <v>64</v>
      </c>
      <c r="J70" s="74">
        <f t="shared" si="4"/>
        <v>4.8899999999999999E-2</v>
      </c>
      <c r="K70" s="89">
        <v>240</v>
      </c>
      <c r="L70" s="90" t="s">
        <v>64</v>
      </c>
      <c r="M70" s="74">
        <f t="shared" si="0"/>
        <v>2.4E-2</v>
      </c>
      <c r="N70" s="89">
        <v>191</v>
      </c>
      <c r="O70" s="90" t="s">
        <v>64</v>
      </c>
      <c r="P70" s="74">
        <f t="shared" si="1"/>
        <v>1.9099999999999999E-2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0.23860000000000001</v>
      </c>
      <c r="F71" s="92">
        <v>0.12330000000000001</v>
      </c>
      <c r="G71" s="88">
        <f t="shared" si="3"/>
        <v>0.3619</v>
      </c>
      <c r="H71" s="89">
        <v>524</v>
      </c>
      <c r="I71" s="90" t="s">
        <v>64</v>
      </c>
      <c r="J71" s="74">
        <f t="shared" si="4"/>
        <v>5.2400000000000002E-2</v>
      </c>
      <c r="K71" s="89">
        <v>253</v>
      </c>
      <c r="L71" s="90" t="s">
        <v>64</v>
      </c>
      <c r="M71" s="74">
        <f t="shared" si="0"/>
        <v>2.53E-2</v>
      </c>
      <c r="N71" s="89">
        <v>202</v>
      </c>
      <c r="O71" s="90" t="s">
        <v>64</v>
      </c>
      <c r="P71" s="74">
        <f t="shared" si="1"/>
        <v>2.0200000000000003E-2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0.24640000000000001</v>
      </c>
      <c r="F72" s="92">
        <v>0.11990000000000001</v>
      </c>
      <c r="G72" s="88">
        <f t="shared" si="3"/>
        <v>0.36630000000000001</v>
      </c>
      <c r="H72" s="89">
        <v>559</v>
      </c>
      <c r="I72" s="90" t="s">
        <v>64</v>
      </c>
      <c r="J72" s="74">
        <f t="shared" si="4"/>
        <v>5.5900000000000005E-2</v>
      </c>
      <c r="K72" s="89">
        <v>265</v>
      </c>
      <c r="L72" s="90" t="s">
        <v>64</v>
      </c>
      <c r="M72" s="74">
        <f t="shared" si="0"/>
        <v>2.6500000000000003E-2</v>
      </c>
      <c r="N72" s="89">
        <v>213</v>
      </c>
      <c r="O72" s="90" t="s">
        <v>64</v>
      </c>
      <c r="P72" s="74">
        <f t="shared" si="1"/>
        <v>2.1299999999999999E-2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0.26140000000000002</v>
      </c>
      <c r="F73" s="92">
        <v>0.1138</v>
      </c>
      <c r="G73" s="88">
        <f t="shared" si="3"/>
        <v>0.37520000000000003</v>
      </c>
      <c r="H73" s="89">
        <v>628</v>
      </c>
      <c r="I73" s="90" t="s">
        <v>64</v>
      </c>
      <c r="J73" s="74">
        <f t="shared" si="4"/>
        <v>6.2799999999999995E-2</v>
      </c>
      <c r="K73" s="89">
        <v>288</v>
      </c>
      <c r="L73" s="90" t="s">
        <v>64</v>
      </c>
      <c r="M73" s="74">
        <f t="shared" si="0"/>
        <v>2.8799999999999999E-2</v>
      </c>
      <c r="N73" s="89">
        <v>235</v>
      </c>
      <c r="O73" s="90" t="s">
        <v>64</v>
      </c>
      <c r="P73" s="74">
        <f t="shared" si="1"/>
        <v>2.35E-2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0.27550000000000002</v>
      </c>
      <c r="F74" s="92">
        <v>0.10829999999999999</v>
      </c>
      <c r="G74" s="88">
        <f t="shared" si="3"/>
        <v>0.38380000000000003</v>
      </c>
      <c r="H74" s="89">
        <v>697</v>
      </c>
      <c r="I74" s="90" t="s">
        <v>64</v>
      </c>
      <c r="J74" s="74">
        <f t="shared" si="4"/>
        <v>6.9699999999999998E-2</v>
      </c>
      <c r="K74" s="89">
        <v>310</v>
      </c>
      <c r="L74" s="90" t="s">
        <v>64</v>
      </c>
      <c r="M74" s="74">
        <f t="shared" si="0"/>
        <v>3.1E-2</v>
      </c>
      <c r="N74" s="89">
        <v>256</v>
      </c>
      <c r="O74" s="90" t="s">
        <v>64</v>
      </c>
      <c r="P74" s="74">
        <f t="shared" si="1"/>
        <v>2.5600000000000001E-2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0.28899999999999998</v>
      </c>
      <c r="F75" s="92">
        <v>0.10349999999999999</v>
      </c>
      <c r="G75" s="88">
        <f t="shared" si="3"/>
        <v>0.39249999999999996</v>
      </c>
      <c r="H75" s="89">
        <v>766</v>
      </c>
      <c r="I75" s="90" t="s">
        <v>64</v>
      </c>
      <c r="J75" s="74">
        <f t="shared" si="4"/>
        <v>7.6600000000000001E-2</v>
      </c>
      <c r="K75" s="89">
        <v>331</v>
      </c>
      <c r="L75" s="90" t="s">
        <v>64</v>
      </c>
      <c r="M75" s="74">
        <f t="shared" si="0"/>
        <v>3.3100000000000004E-2</v>
      </c>
      <c r="N75" s="89">
        <v>276</v>
      </c>
      <c r="O75" s="90" t="s">
        <v>64</v>
      </c>
      <c r="P75" s="74">
        <f t="shared" si="1"/>
        <v>2.7600000000000003E-2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0.30180000000000001</v>
      </c>
      <c r="F76" s="92">
        <v>9.9089999999999998E-2</v>
      </c>
      <c r="G76" s="88">
        <f t="shared" si="3"/>
        <v>0.40089000000000002</v>
      </c>
      <c r="H76" s="89">
        <v>834</v>
      </c>
      <c r="I76" s="90" t="s">
        <v>64</v>
      </c>
      <c r="J76" s="74">
        <f t="shared" si="4"/>
        <v>8.3400000000000002E-2</v>
      </c>
      <c r="K76" s="89">
        <v>351</v>
      </c>
      <c r="L76" s="90" t="s">
        <v>64</v>
      </c>
      <c r="M76" s="74">
        <f t="shared" si="0"/>
        <v>3.5099999999999999E-2</v>
      </c>
      <c r="N76" s="89">
        <v>295</v>
      </c>
      <c r="O76" s="90" t="s">
        <v>64</v>
      </c>
      <c r="P76" s="74">
        <f t="shared" si="1"/>
        <v>2.9499999999999998E-2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0.31409999999999999</v>
      </c>
      <c r="F77" s="92">
        <v>9.5130000000000006E-2</v>
      </c>
      <c r="G77" s="88">
        <f t="shared" si="3"/>
        <v>0.40922999999999998</v>
      </c>
      <c r="H77" s="89">
        <v>902</v>
      </c>
      <c r="I77" s="90" t="s">
        <v>64</v>
      </c>
      <c r="J77" s="74">
        <f t="shared" si="4"/>
        <v>9.0200000000000002E-2</v>
      </c>
      <c r="K77" s="89">
        <v>370</v>
      </c>
      <c r="L77" s="90" t="s">
        <v>64</v>
      </c>
      <c r="M77" s="74">
        <f t="shared" si="0"/>
        <v>3.6999999999999998E-2</v>
      </c>
      <c r="N77" s="89">
        <v>314</v>
      </c>
      <c r="O77" s="90" t="s">
        <v>64</v>
      </c>
      <c r="P77" s="74">
        <f t="shared" si="1"/>
        <v>3.1399999999999997E-2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0.32600000000000001</v>
      </c>
      <c r="F78" s="92">
        <v>9.153E-2</v>
      </c>
      <c r="G78" s="88">
        <f t="shared" si="3"/>
        <v>0.41753000000000001</v>
      </c>
      <c r="H78" s="89">
        <v>969</v>
      </c>
      <c r="I78" s="90" t="s">
        <v>64</v>
      </c>
      <c r="J78" s="74">
        <f t="shared" si="4"/>
        <v>9.69E-2</v>
      </c>
      <c r="K78" s="89">
        <v>387</v>
      </c>
      <c r="L78" s="90" t="s">
        <v>64</v>
      </c>
      <c r="M78" s="74">
        <f t="shared" si="0"/>
        <v>3.8699999999999998E-2</v>
      </c>
      <c r="N78" s="89">
        <v>332</v>
      </c>
      <c r="O78" s="90" t="s">
        <v>64</v>
      </c>
      <c r="P78" s="74">
        <f t="shared" si="1"/>
        <v>3.32E-2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0.34849999999999998</v>
      </c>
      <c r="F79" s="92">
        <v>8.5209999999999994E-2</v>
      </c>
      <c r="G79" s="88">
        <f t="shared" si="3"/>
        <v>0.43370999999999998</v>
      </c>
      <c r="H79" s="89">
        <v>1101</v>
      </c>
      <c r="I79" s="90" t="s">
        <v>64</v>
      </c>
      <c r="J79" s="74">
        <f t="shared" si="4"/>
        <v>0.1101</v>
      </c>
      <c r="K79" s="89">
        <v>421</v>
      </c>
      <c r="L79" s="90" t="s">
        <v>64</v>
      </c>
      <c r="M79" s="74">
        <f t="shared" si="0"/>
        <v>4.2099999999999999E-2</v>
      </c>
      <c r="N79" s="89">
        <v>366</v>
      </c>
      <c r="O79" s="90" t="s">
        <v>64</v>
      </c>
      <c r="P79" s="74">
        <f t="shared" si="1"/>
        <v>3.6600000000000001E-2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0.36969999999999997</v>
      </c>
      <c r="F80" s="92">
        <v>7.9839999999999994E-2</v>
      </c>
      <c r="G80" s="88">
        <f t="shared" si="3"/>
        <v>0.44953999999999994</v>
      </c>
      <c r="H80" s="89">
        <v>1230</v>
      </c>
      <c r="I80" s="90" t="s">
        <v>64</v>
      </c>
      <c r="J80" s="74">
        <f t="shared" si="4"/>
        <v>0.123</v>
      </c>
      <c r="K80" s="89">
        <v>451</v>
      </c>
      <c r="L80" s="90" t="s">
        <v>64</v>
      </c>
      <c r="M80" s="74">
        <f t="shared" si="0"/>
        <v>4.5100000000000001E-2</v>
      </c>
      <c r="N80" s="89">
        <v>399</v>
      </c>
      <c r="O80" s="90" t="s">
        <v>64</v>
      </c>
      <c r="P80" s="74">
        <f t="shared" si="1"/>
        <v>3.9900000000000005E-2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0.38990000000000002</v>
      </c>
      <c r="F81" s="92">
        <v>7.5200000000000003E-2</v>
      </c>
      <c r="G81" s="88">
        <f t="shared" si="3"/>
        <v>0.46510000000000001</v>
      </c>
      <c r="H81" s="89">
        <v>1357</v>
      </c>
      <c r="I81" s="90" t="s">
        <v>64</v>
      </c>
      <c r="J81" s="74">
        <f t="shared" si="4"/>
        <v>0.13569999999999999</v>
      </c>
      <c r="K81" s="89">
        <v>479</v>
      </c>
      <c r="L81" s="90" t="s">
        <v>64</v>
      </c>
      <c r="M81" s="74">
        <f t="shared" si="0"/>
        <v>4.7899999999999998E-2</v>
      </c>
      <c r="N81" s="89">
        <v>429</v>
      </c>
      <c r="O81" s="90" t="s">
        <v>64</v>
      </c>
      <c r="P81" s="74">
        <f t="shared" si="1"/>
        <v>4.2900000000000001E-2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0.40910000000000002</v>
      </c>
      <c r="F82" s="92">
        <v>7.1150000000000005E-2</v>
      </c>
      <c r="G82" s="88">
        <f t="shared" si="3"/>
        <v>0.48025000000000001</v>
      </c>
      <c r="H82" s="89">
        <v>1482</v>
      </c>
      <c r="I82" s="90" t="s">
        <v>64</v>
      </c>
      <c r="J82" s="74">
        <f t="shared" si="4"/>
        <v>0.1482</v>
      </c>
      <c r="K82" s="89">
        <v>505</v>
      </c>
      <c r="L82" s="90" t="s">
        <v>64</v>
      </c>
      <c r="M82" s="74">
        <f t="shared" si="0"/>
        <v>5.0500000000000003E-2</v>
      </c>
      <c r="N82" s="89">
        <v>458</v>
      </c>
      <c r="O82" s="90" t="s">
        <v>64</v>
      </c>
      <c r="P82" s="74">
        <f t="shared" si="1"/>
        <v>4.58E-2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0.4274</v>
      </c>
      <c r="F83" s="92">
        <v>6.7580000000000001E-2</v>
      </c>
      <c r="G83" s="88">
        <f t="shared" si="3"/>
        <v>0.49497999999999998</v>
      </c>
      <c r="H83" s="89">
        <v>1604</v>
      </c>
      <c r="I83" s="90" t="s">
        <v>64</v>
      </c>
      <c r="J83" s="74">
        <f t="shared" si="4"/>
        <v>0.16040000000000001</v>
      </c>
      <c r="K83" s="89">
        <v>529</v>
      </c>
      <c r="L83" s="90" t="s">
        <v>64</v>
      </c>
      <c r="M83" s="74">
        <f t="shared" si="0"/>
        <v>5.2900000000000003E-2</v>
      </c>
      <c r="N83" s="89">
        <v>486</v>
      </c>
      <c r="O83" s="90" t="s">
        <v>64</v>
      </c>
      <c r="P83" s="74">
        <f t="shared" si="1"/>
        <v>4.8599999999999997E-2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0.4451</v>
      </c>
      <c r="F84" s="92">
        <v>6.4399999999999999E-2</v>
      </c>
      <c r="G84" s="88">
        <f t="shared" si="3"/>
        <v>0.50949999999999995</v>
      </c>
      <c r="H84" s="89">
        <v>1724</v>
      </c>
      <c r="I84" s="90" t="s">
        <v>64</v>
      </c>
      <c r="J84" s="74">
        <f t="shared" si="4"/>
        <v>0.1724</v>
      </c>
      <c r="K84" s="89">
        <v>551</v>
      </c>
      <c r="L84" s="90" t="s">
        <v>64</v>
      </c>
      <c r="M84" s="74">
        <f t="shared" ref="M84:M147" si="6">K84/1000/10</f>
        <v>5.5100000000000003E-2</v>
      </c>
      <c r="N84" s="89">
        <v>512</v>
      </c>
      <c r="O84" s="90" t="s">
        <v>64</v>
      </c>
      <c r="P84" s="74">
        <f t="shared" ref="P84:P147" si="7">N84/1000/10</f>
        <v>5.1200000000000002E-2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0.46210000000000001</v>
      </c>
      <c r="F85" s="92">
        <v>6.1539999999999997E-2</v>
      </c>
      <c r="G85" s="88">
        <f t="shared" ref="G85:G148" si="8">E85+F85</f>
        <v>0.52363999999999999</v>
      </c>
      <c r="H85" s="89">
        <v>1841</v>
      </c>
      <c r="I85" s="90" t="s">
        <v>64</v>
      </c>
      <c r="J85" s="74">
        <f t="shared" ref="J85:J109" si="9">H85/1000/10</f>
        <v>0.18409999999999999</v>
      </c>
      <c r="K85" s="89">
        <v>571</v>
      </c>
      <c r="L85" s="90" t="s">
        <v>64</v>
      </c>
      <c r="M85" s="74">
        <f t="shared" si="6"/>
        <v>5.7099999999999998E-2</v>
      </c>
      <c r="N85" s="89">
        <v>537</v>
      </c>
      <c r="O85" s="90" t="s">
        <v>64</v>
      </c>
      <c r="P85" s="74">
        <f t="shared" si="7"/>
        <v>5.3700000000000005E-2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0.47849999999999998</v>
      </c>
      <c r="F86" s="92">
        <v>5.8970000000000002E-2</v>
      </c>
      <c r="G86" s="88">
        <f t="shared" si="8"/>
        <v>0.53747</v>
      </c>
      <c r="H86" s="89">
        <v>1957</v>
      </c>
      <c r="I86" s="90" t="s">
        <v>64</v>
      </c>
      <c r="J86" s="74">
        <f t="shared" si="9"/>
        <v>0.19570000000000001</v>
      </c>
      <c r="K86" s="89">
        <v>591</v>
      </c>
      <c r="L86" s="90" t="s">
        <v>64</v>
      </c>
      <c r="M86" s="74">
        <f t="shared" si="6"/>
        <v>5.91E-2</v>
      </c>
      <c r="N86" s="89">
        <v>560</v>
      </c>
      <c r="O86" s="90" t="s">
        <v>64</v>
      </c>
      <c r="P86" s="74">
        <f t="shared" si="7"/>
        <v>5.6000000000000008E-2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0.49430000000000002</v>
      </c>
      <c r="F87" s="92">
        <v>5.663E-2</v>
      </c>
      <c r="G87" s="88">
        <f t="shared" si="8"/>
        <v>0.55093000000000003</v>
      </c>
      <c r="H87" s="89">
        <v>2070</v>
      </c>
      <c r="I87" s="90" t="s">
        <v>64</v>
      </c>
      <c r="J87" s="74">
        <f t="shared" si="9"/>
        <v>0.20699999999999999</v>
      </c>
      <c r="K87" s="89">
        <v>609</v>
      </c>
      <c r="L87" s="90" t="s">
        <v>64</v>
      </c>
      <c r="M87" s="74">
        <f t="shared" si="6"/>
        <v>6.0899999999999996E-2</v>
      </c>
      <c r="N87" s="89">
        <v>583</v>
      </c>
      <c r="O87" s="90" t="s">
        <v>64</v>
      </c>
      <c r="P87" s="74">
        <f t="shared" si="7"/>
        <v>5.8299999999999998E-2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0.50970000000000004</v>
      </c>
      <c r="F88" s="92">
        <v>5.45E-2</v>
      </c>
      <c r="G88" s="88">
        <f t="shared" si="8"/>
        <v>0.56420000000000003</v>
      </c>
      <c r="H88" s="89">
        <v>2181</v>
      </c>
      <c r="I88" s="90" t="s">
        <v>64</v>
      </c>
      <c r="J88" s="74">
        <f t="shared" si="9"/>
        <v>0.21810000000000002</v>
      </c>
      <c r="K88" s="89">
        <v>626</v>
      </c>
      <c r="L88" s="90" t="s">
        <v>64</v>
      </c>
      <c r="M88" s="74">
        <f t="shared" si="6"/>
        <v>6.2600000000000003E-2</v>
      </c>
      <c r="N88" s="89">
        <v>604</v>
      </c>
      <c r="O88" s="90" t="s">
        <v>64</v>
      </c>
      <c r="P88" s="74">
        <f t="shared" si="7"/>
        <v>6.0399999999999995E-2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0.52459999999999996</v>
      </c>
      <c r="F89" s="92">
        <v>5.2540000000000003E-2</v>
      </c>
      <c r="G89" s="88">
        <f t="shared" si="8"/>
        <v>0.57713999999999999</v>
      </c>
      <c r="H89" s="89">
        <v>2291</v>
      </c>
      <c r="I89" s="90" t="s">
        <v>64</v>
      </c>
      <c r="J89" s="74">
        <f t="shared" si="9"/>
        <v>0.2291</v>
      </c>
      <c r="K89" s="89">
        <v>642</v>
      </c>
      <c r="L89" s="90" t="s">
        <v>64</v>
      </c>
      <c r="M89" s="74">
        <f t="shared" si="6"/>
        <v>6.4200000000000007E-2</v>
      </c>
      <c r="N89" s="89">
        <v>625</v>
      </c>
      <c r="O89" s="90" t="s">
        <v>64</v>
      </c>
      <c r="P89" s="74">
        <f t="shared" si="7"/>
        <v>6.25E-2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0.55310000000000004</v>
      </c>
      <c r="F90" s="92">
        <v>4.9079999999999999E-2</v>
      </c>
      <c r="G90" s="88">
        <f t="shared" si="8"/>
        <v>0.60218000000000005</v>
      </c>
      <c r="H90" s="89">
        <v>2505</v>
      </c>
      <c r="I90" s="90" t="s">
        <v>64</v>
      </c>
      <c r="J90" s="74">
        <f t="shared" si="9"/>
        <v>0.2505</v>
      </c>
      <c r="K90" s="89">
        <v>672</v>
      </c>
      <c r="L90" s="90" t="s">
        <v>64</v>
      </c>
      <c r="M90" s="74">
        <f t="shared" si="6"/>
        <v>6.720000000000001E-2</v>
      </c>
      <c r="N90" s="89">
        <v>663</v>
      </c>
      <c r="O90" s="90" t="s">
        <v>64</v>
      </c>
      <c r="P90" s="74">
        <f t="shared" si="7"/>
        <v>6.6299999999999998E-2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0.5867</v>
      </c>
      <c r="F91" s="92">
        <v>4.5409999999999999E-2</v>
      </c>
      <c r="G91" s="88">
        <f t="shared" si="8"/>
        <v>0.63210999999999995</v>
      </c>
      <c r="H91" s="89">
        <v>2763</v>
      </c>
      <c r="I91" s="90" t="s">
        <v>64</v>
      </c>
      <c r="J91" s="74">
        <f t="shared" si="9"/>
        <v>0.27629999999999999</v>
      </c>
      <c r="K91" s="89">
        <v>705</v>
      </c>
      <c r="L91" s="90" t="s">
        <v>64</v>
      </c>
      <c r="M91" s="74">
        <f t="shared" si="6"/>
        <v>7.0499999999999993E-2</v>
      </c>
      <c r="N91" s="89">
        <v>708</v>
      </c>
      <c r="O91" s="90" t="s">
        <v>64</v>
      </c>
      <c r="P91" s="74">
        <f t="shared" si="7"/>
        <v>7.0800000000000002E-2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0.61819999999999997</v>
      </c>
      <c r="F92" s="92">
        <v>4.2320000000000003E-2</v>
      </c>
      <c r="G92" s="88">
        <f t="shared" si="8"/>
        <v>0.66052</v>
      </c>
      <c r="H92" s="89">
        <v>3013</v>
      </c>
      <c r="I92" s="90" t="s">
        <v>64</v>
      </c>
      <c r="J92" s="74">
        <f t="shared" si="9"/>
        <v>0.30130000000000001</v>
      </c>
      <c r="K92" s="89">
        <v>734</v>
      </c>
      <c r="L92" s="90" t="s">
        <v>64</v>
      </c>
      <c r="M92" s="74">
        <f t="shared" si="6"/>
        <v>7.3399999999999993E-2</v>
      </c>
      <c r="N92" s="89">
        <v>748</v>
      </c>
      <c r="O92" s="90" t="s">
        <v>64</v>
      </c>
      <c r="P92" s="74">
        <f t="shared" si="7"/>
        <v>7.4800000000000005E-2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0.64780000000000004</v>
      </c>
      <c r="F93" s="92">
        <v>3.9669999999999997E-2</v>
      </c>
      <c r="G93" s="88">
        <f t="shared" si="8"/>
        <v>0.68747000000000003</v>
      </c>
      <c r="H93" s="89">
        <v>3254</v>
      </c>
      <c r="I93" s="90" t="s">
        <v>64</v>
      </c>
      <c r="J93" s="74">
        <f t="shared" si="9"/>
        <v>0.32540000000000002</v>
      </c>
      <c r="K93" s="89">
        <v>760</v>
      </c>
      <c r="L93" s="90" t="s">
        <v>64</v>
      </c>
      <c r="M93" s="74">
        <f t="shared" si="6"/>
        <v>7.5999999999999998E-2</v>
      </c>
      <c r="N93" s="89">
        <v>786</v>
      </c>
      <c r="O93" s="90" t="s">
        <v>64</v>
      </c>
      <c r="P93" s="74">
        <f t="shared" si="7"/>
        <v>7.8600000000000003E-2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0.67559999999999998</v>
      </c>
      <c r="F94" s="92">
        <v>3.737E-2</v>
      </c>
      <c r="G94" s="88">
        <f t="shared" si="8"/>
        <v>0.71296999999999999</v>
      </c>
      <c r="H94" s="89">
        <v>3488</v>
      </c>
      <c r="I94" s="90" t="s">
        <v>64</v>
      </c>
      <c r="J94" s="74">
        <f t="shared" si="9"/>
        <v>0.3488</v>
      </c>
      <c r="K94" s="89">
        <v>784</v>
      </c>
      <c r="L94" s="90" t="s">
        <v>64</v>
      </c>
      <c r="M94" s="74">
        <f t="shared" si="6"/>
        <v>7.8399999999999997E-2</v>
      </c>
      <c r="N94" s="89">
        <v>820</v>
      </c>
      <c r="O94" s="90" t="s">
        <v>64</v>
      </c>
      <c r="P94" s="74">
        <f t="shared" si="7"/>
        <v>8.199999999999999E-2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0.70189999999999997</v>
      </c>
      <c r="F95" s="92">
        <v>3.5360000000000003E-2</v>
      </c>
      <c r="G95" s="88">
        <f t="shared" si="8"/>
        <v>0.73726000000000003</v>
      </c>
      <c r="H95" s="89">
        <v>3715</v>
      </c>
      <c r="I95" s="90" t="s">
        <v>64</v>
      </c>
      <c r="J95" s="74">
        <f t="shared" si="9"/>
        <v>0.3715</v>
      </c>
      <c r="K95" s="89">
        <v>806</v>
      </c>
      <c r="L95" s="90" t="s">
        <v>64</v>
      </c>
      <c r="M95" s="74">
        <f t="shared" si="6"/>
        <v>8.0600000000000005E-2</v>
      </c>
      <c r="N95" s="89">
        <v>852</v>
      </c>
      <c r="O95" s="90" t="s">
        <v>64</v>
      </c>
      <c r="P95" s="74">
        <f t="shared" si="7"/>
        <v>8.5199999999999998E-2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0.72670000000000001</v>
      </c>
      <c r="F96" s="92">
        <v>3.3570000000000003E-2</v>
      </c>
      <c r="G96" s="88">
        <f t="shared" si="8"/>
        <v>0.76027</v>
      </c>
      <c r="H96" s="89">
        <v>3936</v>
      </c>
      <c r="I96" s="90" t="s">
        <v>64</v>
      </c>
      <c r="J96" s="74">
        <f t="shared" si="9"/>
        <v>0.39360000000000001</v>
      </c>
      <c r="K96" s="89">
        <v>825</v>
      </c>
      <c r="L96" s="90" t="s">
        <v>64</v>
      </c>
      <c r="M96" s="74">
        <f t="shared" si="6"/>
        <v>8.249999999999999E-2</v>
      </c>
      <c r="N96" s="89">
        <v>882</v>
      </c>
      <c r="O96" s="90" t="s">
        <v>64</v>
      </c>
      <c r="P96" s="74">
        <f t="shared" si="7"/>
        <v>8.8200000000000001E-2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0.75019999999999998</v>
      </c>
      <c r="F97" s="92">
        <v>3.1980000000000001E-2</v>
      </c>
      <c r="G97" s="88">
        <f t="shared" si="8"/>
        <v>0.78217999999999999</v>
      </c>
      <c r="H97" s="89">
        <v>4152</v>
      </c>
      <c r="I97" s="90" t="s">
        <v>64</v>
      </c>
      <c r="J97" s="74">
        <f t="shared" si="9"/>
        <v>0.41520000000000001</v>
      </c>
      <c r="K97" s="89">
        <v>843</v>
      </c>
      <c r="L97" s="90" t="s">
        <v>64</v>
      </c>
      <c r="M97" s="74">
        <f t="shared" si="6"/>
        <v>8.43E-2</v>
      </c>
      <c r="N97" s="89">
        <v>910</v>
      </c>
      <c r="O97" s="90" t="s">
        <v>64</v>
      </c>
      <c r="P97" s="74">
        <f t="shared" si="7"/>
        <v>9.0999999999999998E-2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0.77249999999999996</v>
      </c>
      <c r="F98" s="92">
        <v>3.0550000000000001E-2</v>
      </c>
      <c r="G98" s="88">
        <f t="shared" si="8"/>
        <v>0.80304999999999993</v>
      </c>
      <c r="H98" s="89">
        <v>4363</v>
      </c>
      <c r="I98" s="90" t="s">
        <v>64</v>
      </c>
      <c r="J98" s="74">
        <f t="shared" si="9"/>
        <v>0.43630000000000002</v>
      </c>
      <c r="K98" s="89">
        <v>860</v>
      </c>
      <c r="L98" s="90" t="s">
        <v>64</v>
      </c>
      <c r="M98" s="74">
        <f t="shared" si="6"/>
        <v>8.5999999999999993E-2</v>
      </c>
      <c r="N98" s="89">
        <v>936</v>
      </c>
      <c r="O98" s="90" t="s">
        <v>64</v>
      </c>
      <c r="P98" s="74">
        <f t="shared" si="7"/>
        <v>9.3600000000000003E-2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0.81359999999999999</v>
      </c>
      <c r="F99" s="92">
        <v>2.8080000000000001E-2</v>
      </c>
      <c r="G99" s="88">
        <f t="shared" si="8"/>
        <v>0.84167999999999998</v>
      </c>
      <c r="H99" s="89">
        <v>4773</v>
      </c>
      <c r="I99" s="90" t="s">
        <v>64</v>
      </c>
      <c r="J99" s="74">
        <f t="shared" si="9"/>
        <v>0.47729999999999995</v>
      </c>
      <c r="K99" s="89">
        <v>891</v>
      </c>
      <c r="L99" s="90" t="s">
        <v>64</v>
      </c>
      <c r="M99" s="74">
        <f t="shared" si="6"/>
        <v>8.9099999999999999E-2</v>
      </c>
      <c r="N99" s="89">
        <v>985</v>
      </c>
      <c r="O99" s="90" t="s">
        <v>64</v>
      </c>
      <c r="P99" s="74">
        <f t="shared" si="7"/>
        <v>9.8500000000000004E-2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0.85119999999999996</v>
      </c>
      <c r="F100" s="92">
        <v>2.6009999999999998E-2</v>
      </c>
      <c r="G100" s="88">
        <f t="shared" si="8"/>
        <v>0.87720999999999993</v>
      </c>
      <c r="H100" s="89">
        <v>5166</v>
      </c>
      <c r="I100" s="90" t="s">
        <v>64</v>
      </c>
      <c r="J100" s="74">
        <f t="shared" si="9"/>
        <v>0.51660000000000006</v>
      </c>
      <c r="K100" s="89">
        <v>918</v>
      </c>
      <c r="L100" s="90" t="s">
        <v>64</v>
      </c>
      <c r="M100" s="74">
        <f t="shared" si="6"/>
        <v>9.1800000000000007E-2</v>
      </c>
      <c r="N100" s="89">
        <v>1029</v>
      </c>
      <c r="O100" s="90" t="s">
        <v>64</v>
      </c>
      <c r="P100" s="74">
        <f t="shared" si="7"/>
        <v>0.10289999999999999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0.88590000000000002</v>
      </c>
      <c r="F101" s="92">
        <v>2.426E-2</v>
      </c>
      <c r="G101" s="88">
        <f t="shared" si="8"/>
        <v>0.91015999999999997</v>
      </c>
      <c r="H101" s="89">
        <v>5547</v>
      </c>
      <c r="I101" s="90" t="s">
        <v>64</v>
      </c>
      <c r="J101" s="74">
        <f t="shared" si="9"/>
        <v>0.55469999999999997</v>
      </c>
      <c r="K101" s="89">
        <v>942</v>
      </c>
      <c r="L101" s="90" t="s">
        <v>64</v>
      </c>
      <c r="M101" s="74">
        <f t="shared" si="6"/>
        <v>9.4199999999999992E-2</v>
      </c>
      <c r="N101" s="89">
        <v>1069</v>
      </c>
      <c r="O101" s="90" t="s">
        <v>64</v>
      </c>
      <c r="P101" s="74">
        <f t="shared" si="7"/>
        <v>0.1069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0.91859999999999997</v>
      </c>
      <c r="F102" s="92">
        <v>2.2749999999999999E-2</v>
      </c>
      <c r="G102" s="88">
        <f t="shared" si="8"/>
        <v>0.94135000000000002</v>
      </c>
      <c r="H102" s="89">
        <v>5916</v>
      </c>
      <c r="I102" s="90" t="s">
        <v>64</v>
      </c>
      <c r="J102" s="74">
        <f t="shared" si="9"/>
        <v>0.59160000000000001</v>
      </c>
      <c r="K102" s="89">
        <v>964</v>
      </c>
      <c r="L102" s="90" t="s">
        <v>64</v>
      </c>
      <c r="M102" s="74">
        <f t="shared" si="6"/>
        <v>9.64E-2</v>
      </c>
      <c r="N102" s="89">
        <v>1106</v>
      </c>
      <c r="O102" s="90" t="s">
        <v>64</v>
      </c>
      <c r="P102" s="74">
        <f t="shared" si="7"/>
        <v>0.1106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0.9496</v>
      </c>
      <c r="F103" s="92">
        <v>2.1440000000000001E-2</v>
      </c>
      <c r="G103" s="88">
        <f t="shared" si="8"/>
        <v>0.97104000000000001</v>
      </c>
      <c r="H103" s="89">
        <v>6275</v>
      </c>
      <c r="I103" s="90" t="s">
        <v>64</v>
      </c>
      <c r="J103" s="74">
        <f t="shared" si="9"/>
        <v>0.62750000000000006</v>
      </c>
      <c r="K103" s="89">
        <v>983</v>
      </c>
      <c r="L103" s="90" t="s">
        <v>64</v>
      </c>
      <c r="M103" s="74">
        <f t="shared" si="6"/>
        <v>9.8299999999999998E-2</v>
      </c>
      <c r="N103" s="89">
        <v>1139</v>
      </c>
      <c r="O103" s="90" t="s">
        <v>64</v>
      </c>
      <c r="P103" s="74">
        <f t="shared" si="7"/>
        <v>0.1139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0.97950000000000004</v>
      </c>
      <c r="F104" s="92">
        <v>2.0289999999999999E-2</v>
      </c>
      <c r="G104" s="88">
        <f t="shared" si="8"/>
        <v>0.99979000000000007</v>
      </c>
      <c r="H104" s="89">
        <v>6625</v>
      </c>
      <c r="I104" s="90" t="s">
        <v>64</v>
      </c>
      <c r="J104" s="74">
        <f t="shared" si="9"/>
        <v>0.66249999999999998</v>
      </c>
      <c r="K104" s="89">
        <v>1001</v>
      </c>
      <c r="L104" s="90" t="s">
        <v>64</v>
      </c>
      <c r="M104" s="74">
        <f t="shared" si="6"/>
        <v>0.10009999999999999</v>
      </c>
      <c r="N104" s="89">
        <v>1171</v>
      </c>
      <c r="O104" s="90" t="s">
        <v>64</v>
      </c>
      <c r="P104" s="74">
        <f t="shared" si="7"/>
        <v>0.11710000000000001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1.0369999999999999</v>
      </c>
      <c r="F105" s="92">
        <v>1.8350000000000002E-2</v>
      </c>
      <c r="G105" s="88">
        <f t="shared" si="8"/>
        <v>1.05535</v>
      </c>
      <c r="H105" s="89">
        <v>7297</v>
      </c>
      <c r="I105" s="90" t="s">
        <v>64</v>
      </c>
      <c r="J105" s="76">
        <f t="shared" si="9"/>
        <v>0.72970000000000002</v>
      </c>
      <c r="K105" s="89">
        <v>1034</v>
      </c>
      <c r="L105" s="90" t="s">
        <v>64</v>
      </c>
      <c r="M105" s="74">
        <f t="shared" si="6"/>
        <v>0.10340000000000001</v>
      </c>
      <c r="N105" s="89">
        <v>1228</v>
      </c>
      <c r="O105" s="90" t="s">
        <v>64</v>
      </c>
      <c r="P105" s="74">
        <f t="shared" si="7"/>
        <v>0.12279999999999999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1.091</v>
      </c>
      <c r="F106" s="92">
        <v>1.678E-2</v>
      </c>
      <c r="G106" s="88">
        <f t="shared" si="8"/>
        <v>1.10778</v>
      </c>
      <c r="H106" s="89">
        <v>7939</v>
      </c>
      <c r="I106" s="90" t="s">
        <v>64</v>
      </c>
      <c r="J106" s="76">
        <f t="shared" si="9"/>
        <v>0.79390000000000005</v>
      </c>
      <c r="K106" s="89">
        <v>1063</v>
      </c>
      <c r="L106" s="90" t="s">
        <v>64</v>
      </c>
      <c r="M106" s="74">
        <f t="shared" si="6"/>
        <v>0.10629999999999999</v>
      </c>
      <c r="N106" s="89">
        <v>1279</v>
      </c>
      <c r="O106" s="90" t="s">
        <v>64</v>
      </c>
      <c r="P106" s="74">
        <f t="shared" si="7"/>
        <v>0.12789999999999999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1.143</v>
      </c>
      <c r="F107" s="92">
        <v>1.5469999999999999E-2</v>
      </c>
      <c r="G107" s="88">
        <f t="shared" si="8"/>
        <v>1.1584700000000001</v>
      </c>
      <c r="H107" s="89">
        <v>8554</v>
      </c>
      <c r="I107" s="90" t="s">
        <v>64</v>
      </c>
      <c r="J107" s="76">
        <f t="shared" si="9"/>
        <v>0.85540000000000005</v>
      </c>
      <c r="K107" s="89">
        <v>1088</v>
      </c>
      <c r="L107" s="90" t="s">
        <v>64</v>
      </c>
      <c r="M107" s="74">
        <f t="shared" si="6"/>
        <v>0.10880000000000001</v>
      </c>
      <c r="N107" s="89">
        <v>1324</v>
      </c>
      <c r="O107" s="90" t="s">
        <v>64</v>
      </c>
      <c r="P107" s="74">
        <f t="shared" si="7"/>
        <v>0.13240000000000002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1.1919999999999999</v>
      </c>
      <c r="F108" s="92">
        <v>1.438E-2</v>
      </c>
      <c r="G108" s="88">
        <f t="shared" si="8"/>
        <v>1.20638</v>
      </c>
      <c r="H108" s="89">
        <v>9144</v>
      </c>
      <c r="I108" s="90" t="s">
        <v>64</v>
      </c>
      <c r="J108" s="76">
        <f t="shared" si="9"/>
        <v>0.91439999999999999</v>
      </c>
      <c r="K108" s="89">
        <v>1110</v>
      </c>
      <c r="L108" s="90" t="s">
        <v>64</v>
      </c>
      <c r="M108" s="74">
        <f t="shared" si="6"/>
        <v>0.11100000000000002</v>
      </c>
      <c r="N108" s="89">
        <v>1364</v>
      </c>
      <c r="O108" s="90" t="s">
        <v>64</v>
      </c>
      <c r="P108" s="74">
        <f t="shared" si="7"/>
        <v>0.13640000000000002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1.2390000000000001</v>
      </c>
      <c r="F109" s="92">
        <v>1.3440000000000001E-2</v>
      </c>
      <c r="G109" s="88">
        <f t="shared" si="8"/>
        <v>1.25244</v>
      </c>
      <c r="H109" s="89">
        <v>9714</v>
      </c>
      <c r="I109" s="90" t="s">
        <v>64</v>
      </c>
      <c r="J109" s="76">
        <f t="shared" si="9"/>
        <v>0.97140000000000004</v>
      </c>
      <c r="K109" s="89">
        <v>1129</v>
      </c>
      <c r="L109" s="90" t="s">
        <v>64</v>
      </c>
      <c r="M109" s="74">
        <f t="shared" si="6"/>
        <v>0.1129</v>
      </c>
      <c r="N109" s="89">
        <v>1401</v>
      </c>
      <c r="O109" s="90" t="s">
        <v>64</v>
      </c>
      <c r="P109" s="74">
        <f t="shared" si="7"/>
        <v>0.1401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1.2829999999999999</v>
      </c>
      <c r="F110" s="92">
        <v>1.2630000000000001E-2</v>
      </c>
      <c r="G110" s="88">
        <f t="shared" si="8"/>
        <v>1.2956299999999998</v>
      </c>
      <c r="H110" s="89">
        <v>1.03</v>
      </c>
      <c r="I110" s="93" t="s">
        <v>66</v>
      </c>
      <c r="J110" s="76">
        <f t="shared" ref="J110:J171" si="10">H110</f>
        <v>1.03</v>
      </c>
      <c r="K110" s="89">
        <v>1147</v>
      </c>
      <c r="L110" s="90" t="s">
        <v>64</v>
      </c>
      <c r="M110" s="74">
        <f t="shared" si="6"/>
        <v>0.1147</v>
      </c>
      <c r="N110" s="89">
        <v>1435</v>
      </c>
      <c r="O110" s="90" t="s">
        <v>64</v>
      </c>
      <c r="P110" s="74">
        <f t="shared" si="7"/>
        <v>0.14350000000000002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1.325</v>
      </c>
      <c r="F111" s="92">
        <v>1.191E-2</v>
      </c>
      <c r="G111" s="88">
        <f t="shared" si="8"/>
        <v>1.33691</v>
      </c>
      <c r="H111" s="89">
        <v>1.08</v>
      </c>
      <c r="I111" s="90" t="s">
        <v>66</v>
      </c>
      <c r="J111" s="76">
        <f t="shared" si="10"/>
        <v>1.08</v>
      </c>
      <c r="K111" s="89">
        <v>1163</v>
      </c>
      <c r="L111" s="90" t="s">
        <v>64</v>
      </c>
      <c r="M111" s="74">
        <f t="shared" si="6"/>
        <v>0.1163</v>
      </c>
      <c r="N111" s="89">
        <v>1466</v>
      </c>
      <c r="O111" s="90" t="s">
        <v>64</v>
      </c>
      <c r="P111" s="74">
        <f t="shared" si="7"/>
        <v>0.14660000000000001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1.365</v>
      </c>
      <c r="F112" s="92">
        <v>1.128E-2</v>
      </c>
      <c r="G112" s="88">
        <f t="shared" si="8"/>
        <v>1.3762799999999999</v>
      </c>
      <c r="H112" s="89">
        <v>1.1299999999999999</v>
      </c>
      <c r="I112" s="90" t="s">
        <v>66</v>
      </c>
      <c r="J112" s="76">
        <f t="shared" si="10"/>
        <v>1.1299999999999999</v>
      </c>
      <c r="K112" s="89">
        <v>1177</v>
      </c>
      <c r="L112" s="90" t="s">
        <v>64</v>
      </c>
      <c r="M112" s="74">
        <f t="shared" si="6"/>
        <v>0.1177</v>
      </c>
      <c r="N112" s="89">
        <v>1495</v>
      </c>
      <c r="O112" s="90" t="s">
        <v>64</v>
      </c>
      <c r="P112" s="74">
        <f t="shared" si="7"/>
        <v>0.14950000000000002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1.403</v>
      </c>
      <c r="F113" s="92">
        <v>1.072E-2</v>
      </c>
      <c r="G113" s="88">
        <f t="shared" si="8"/>
        <v>1.4137200000000001</v>
      </c>
      <c r="H113" s="89">
        <v>1.18</v>
      </c>
      <c r="I113" s="90" t="s">
        <v>66</v>
      </c>
      <c r="J113" s="76">
        <f t="shared" si="10"/>
        <v>1.18</v>
      </c>
      <c r="K113" s="89">
        <v>1191</v>
      </c>
      <c r="L113" s="90" t="s">
        <v>64</v>
      </c>
      <c r="M113" s="74">
        <f t="shared" si="6"/>
        <v>0.11910000000000001</v>
      </c>
      <c r="N113" s="89">
        <v>1522</v>
      </c>
      <c r="O113" s="90" t="s">
        <v>64</v>
      </c>
      <c r="P113" s="74">
        <f t="shared" si="7"/>
        <v>0.1522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1.4390000000000001</v>
      </c>
      <c r="F114" s="92">
        <v>1.022E-2</v>
      </c>
      <c r="G114" s="88">
        <f t="shared" si="8"/>
        <v>1.44922</v>
      </c>
      <c r="H114" s="89">
        <v>1.23</v>
      </c>
      <c r="I114" s="90" t="s">
        <v>66</v>
      </c>
      <c r="J114" s="76">
        <f t="shared" si="10"/>
        <v>1.23</v>
      </c>
      <c r="K114" s="89">
        <v>1203</v>
      </c>
      <c r="L114" s="90" t="s">
        <v>64</v>
      </c>
      <c r="M114" s="74">
        <f t="shared" si="6"/>
        <v>0.1203</v>
      </c>
      <c r="N114" s="89">
        <v>1548</v>
      </c>
      <c r="O114" s="90" t="s">
        <v>64</v>
      </c>
      <c r="P114" s="74">
        <f t="shared" si="7"/>
        <v>0.15479999999999999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1.4730000000000001</v>
      </c>
      <c r="F115" s="92">
        <v>9.7669999999999996E-3</v>
      </c>
      <c r="G115" s="88">
        <f t="shared" si="8"/>
        <v>1.4827670000000002</v>
      </c>
      <c r="H115" s="89">
        <v>1.28</v>
      </c>
      <c r="I115" s="90" t="s">
        <v>66</v>
      </c>
      <c r="J115" s="76">
        <f t="shared" si="10"/>
        <v>1.28</v>
      </c>
      <c r="K115" s="89">
        <v>1215</v>
      </c>
      <c r="L115" s="90" t="s">
        <v>64</v>
      </c>
      <c r="M115" s="74">
        <f t="shared" si="6"/>
        <v>0.12150000000000001</v>
      </c>
      <c r="N115" s="89">
        <v>1571</v>
      </c>
      <c r="O115" s="90" t="s">
        <v>64</v>
      </c>
      <c r="P115" s="74">
        <f t="shared" si="7"/>
        <v>0.15709999999999999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1.536</v>
      </c>
      <c r="F116" s="92">
        <v>8.9789999999999991E-3</v>
      </c>
      <c r="G116" s="88">
        <f t="shared" si="8"/>
        <v>1.5449790000000001</v>
      </c>
      <c r="H116" s="89">
        <v>1.37</v>
      </c>
      <c r="I116" s="90" t="s">
        <v>66</v>
      </c>
      <c r="J116" s="76">
        <f t="shared" si="10"/>
        <v>1.37</v>
      </c>
      <c r="K116" s="89">
        <v>1239</v>
      </c>
      <c r="L116" s="90" t="s">
        <v>64</v>
      </c>
      <c r="M116" s="74">
        <f t="shared" si="6"/>
        <v>0.12390000000000001</v>
      </c>
      <c r="N116" s="89">
        <v>1615</v>
      </c>
      <c r="O116" s="90" t="s">
        <v>64</v>
      </c>
      <c r="P116" s="74">
        <f t="shared" si="7"/>
        <v>0.1615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1.6060000000000001</v>
      </c>
      <c r="F117" s="92">
        <v>8.1700000000000002E-3</v>
      </c>
      <c r="G117" s="88">
        <f t="shared" si="8"/>
        <v>1.6141700000000001</v>
      </c>
      <c r="H117" s="89">
        <v>1.48</v>
      </c>
      <c r="I117" s="90" t="s">
        <v>66</v>
      </c>
      <c r="J117" s="76">
        <f t="shared" si="10"/>
        <v>1.48</v>
      </c>
      <c r="K117" s="89">
        <v>1267</v>
      </c>
      <c r="L117" s="90" t="s">
        <v>64</v>
      </c>
      <c r="M117" s="74">
        <f t="shared" si="6"/>
        <v>0.12669999999999998</v>
      </c>
      <c r="N117" s="89">
        <v>1663</v>
      </c>
      <c r="O117" s="90" t="s">
        <v>64</v>
      </c>
      <c r="P117" s="74">
        <f t="shared" si="7"/>
        <v>0.1663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1.6679999999999999</v>
      </c>
      <c r="F118" s="92">
        <v>7.5040000000000003E-3</v>
      </c>
      <c r="G118" s="88">
        <f t="shared" si="8"/>
        <v>1.6755039999999999</v>
      </c>
      <c r="H118" s="89">
        <v>1.59</v>
      </c>
      <c r="I118" s="90" t="s">
        <v>66</v>
      </c>
      <c r="J118" s="76">
        <f t="shared" si="10"/>
        <v>1.59</v>
      </c>
      <c r="K118" s="89">
        <v>1292</v>
      </c>
      <c r="L118" s="90" t="s">
        <v>64</v>
      </c>
      <c r="M118" s="74">
        <f t="shared" si="6"/>
        <v>0.12920000000000001</v>
      </c>
      <c r="N118" s="89">
        <v>1706</v>
      </c>
      <c r="O118" s="90" t="s">
        <v>64</v>
      </c>
      <c r="P118" s="74">
        <f t="shared" si="7"/>
        <v>0.1706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1.722</v>
      </c>
      <c r="F119" s="92">
        <v>6.9459999999999999E-3</v>
      </c>
      <c r="G119" s="88">
        <f t="shared" si="8"/>
        <v>1.7289459999999999</v>
      </c>
      <c r="H119" s="89">
        <v>1.7</v>
      </c>
      <c r="I119" s="90" t="s">
        <v>66</v>
      </c>
      <c r="J119" s="76">
        <f t="shared" si="10"/>
        <v>1.7</v>
      </c>
      <c r="K119" s="89">
        <v>1315</v>
      </c>
      <c r="L119" s="90" t="s">
        <v>64</v>
      </c>
      <c r="M119" s="74">
        <f t="shared" si="6"/>
        <v>0.13150000000000001</v>
      </c>
      <c r="N119" s="89">
        <v>1745</v>
      </c>
      <c r="O119" s="90" t="s">
        <v>64</v>
      </c>
      <c r="P119" s="74">
        <f t="shared" si="7"/>
        <v>0.17450000000000002</v>
      </c>
    </row>
    <row r="120" spans="1:16">
      <c r="B120" s="89">
        <v>300</v>
      </c>
      <c r="C120" s="90" t="s">
        <v>63</v>
      </c>
      <c r="D120" s="74">
        <f t="shared" ref="D120:D132" si="11">B120/1000/$C$5</f>
        <v>7.4999999999999997E-2</v>
      </c>
      <c r="E120" s="91">
        <v>1.7689999999999999</v>
      </c>
      <c r="F120" s="92">
        <v>6.4710000000000002E-3</v>
      </c>
      <c r="G120" s="88">
        <f t="shared" si="8"/>
        <v>1.7754709999999998</v>
      </c>
      <c r="H120" s="89">
        <v>1.8</v>
      </c>
      <c r="I120" s="90" t="s">
        <v>66</v>
      </c>
      <c r="J120" s="76">
        <f t="shared" si="10"/>
        <v>1.8</v>
      </c>
      <c r="K120" s="89">
        <v>1335</v>
      </c>
      <c r="L120" s="90" t="s">
        <v>64</v>
      </c>
      <c r="M120" s="74">
        <f t="shared" si="6"/>
        <v>0.13350000000000001</v>
      </c>
      <c r="N120" s="89">
        <v>1780</v>
      </c>
      <c r="O120" s="90" t="s">
        <v>64</v>
      </c>
      <c r="P120" s="74">
        <f t="shared" si="7"/>
        <v>0.17799999999999999</v>
      </c>
    </row>
    <row r="121" spans="1:16">
      <c r="B121" s="89">
        <v>325</v>
      </c>
      <c r="C121" s="90" t="s">
        <v>63</v>
      </c>
      <c r="D121" s="74">
        <f t="shared" si="11"/>
        <v>8.1250000000000003E-2</v>
      </c>
      <c r="E121" s="91">
        <v>1.81</v>
      </c>
      <c r="F121" s="92">
        <v>6.0619999999999997E-3</v>
      </c>
      <c r="G121" s="88">
        <f t="shared" si="8"/>
        <v>1.8160620000000001</v>
      </c>
      <c r="H121" s="89">
        <v>1.9</v>
      </c>
      <c r="I121" s="90" t="s">
        <v>66</v>
      </c>
      <c r="J121" s="76">
        <f t="shared" si="10"/>
        <v>1.9</v>
      </c>
      <c r="K121" s="89">
        <v>1354</v>
      </c>
      <c r="L121" s="90" t="s">
        <v>64</v>
      </c>
      <c r="M121" s="74">
        <f t="shared" si="6"/>
        <v>0.13540000000000002</v>
      </c>
      <c r="N121" s="89">
        <v>1813</v>
      </c>
      <c r="O121" s="90" t="s">
        <v>64</v>
      </c>
      <c r="P121" s="74">
        <f t="shared" si="7"/>
        <v>0.18129999999999999</v>
      </c>
    </row>
    <row r="122" spans="1:16">
      <c r="B122" s="89">
        <v>350</v>
      </c>
      <c r="C122" s="90" t="s">
        <v>63</v>
      </c>
      <c r="D122" s="74">
        <f t="shared" si="11"/>
        <v>8.7499999999999994E-2</v>
      </c>
      <c r="E122" s="91">
        <v>1.8460000000000001</v>
      </c>
      <c r="F122" s="92">
        <v>5.705E-3</v>
      </c>
      <c r="G122" s="88">
        <f t="shared" si="8"/>
        <v>1.8517050000000002</v>
      </c>
      <c r="H122" s="89">
        <v>1.99</v>
      </c>
      <c r="I122" s="90" t="s">
        <v>66</v>
      </c>
      <c r="J122" s="76">
        <f t="shared" si="10"/>
        <v>1.99</v>
      </c>
      <c r="K122" s="89">
        <v>1371</v>
      </c>
      <c r="L122" s="90" t="s">
        <v>64</v>
      </c>
      <c r="M122" s="74">
        <f t="shared" si="6"/>
        <v>0.1371</v>
      </c>
      <c r="N122" s="89">
        <v>1844</v>
      </c>
      <c r="O122" s="90" t="s">
        <v>64</v>
      </c>
      <c r="P122" s="74">
        <f t="shared" si="7"/>
        <v>0.18440000000000001</v>
      </c>
    </row>
    <row r="123" spans="1:16">
      <c r="B123" s="89">
        <v>375</v>
      </c>
      <c r="C123" s="90" t="s">
        <v>63</v>
      </c>
      <c r="D123" s="74">
        <f t="shared" si="11"/>
        <v>9.375E-2</v>
      </c>
      <c r="E123" s="91">
        <v>1.877</v>
      </c>
      <c r="F123" s="92">
        <v>5.391E-3</v>
      </c>
      <c r="G123" s="88">
        <f t="shared" si="8"/>
        <v>1.8823909999999999</v>
      </c>
      <c r="H123" s="89">
        <v>2.09</v>
      </c>
      <c r="I123" s="90" t="s">
        <v>66</v>
      </c>
      <c r="J123" s="76">
        <f t="shared" si="10"/>
        <v>2.09</v>
      </c>
      <c r="K123" s="89">
        <v>1387</v>
      </c>
      <c r="L123" s="90" t="s">
        <v>64</v>
      </c>
      <c r="M123" s="74">
        <f t="shared" si="6"/>
        <v>0.13869999999999999</v>
      </c>
      <c r="N123" s="89">
        <v>1872</v>
      </c>
      <c r="O123" s="90" t="s">
        <v>64</v>
      </c>
      <c r="P123" s="74">
        <f t="shared" si="7"/>
        <v>0.18720000000000001</v>
      </c>
    </row>
    <row r="124" spans="1:16">
      <c r="B124" s="89">
        <v>400</v>
      </c>
      <c r="C124" s="90" t="s">
        <v>63</v>
      </c>
      <c r="D124" s="74">
        <f t="shared" si="11"/>
        <v>0.1</v>
      </c>
      <c r="E124" s="91">
        <v>1.903</v>
      </c>
      <c r="F124" s="92">
        <v>5.1120000000000002E-3</v>
      </c>
      <c r="G124" s="88">
        <f t="shared" si="8"/>
        <v>1.908112</v>
      </c>
      <c r="H124" s="89">
        <v>2.1800000000000002</v>
      </c>
      <c r="I124" s="90" t="s">
        <v>66</v>
      </c>
      <c r="J124" s="76">
        <f t="shared" si="10"/>
        <v>2.1800000000000002</v>
      </c>
      <c r="K124" s="89">
        <v>1403</v>
      </c>
      <c r="L124" s="90" t="s">
        <v>64</v>
      </c>
      <c r="M124" s="74">
        <f t="shared" si="6"/>
        <v>0.14030000000000001</v>
      </c>
      <c r="N124" s="89">
        <v>1899</v>
      </c>
      <c r="O124" s="90" t="s">
        <v>64</v>
      </c>
      <c r="P124" s="74">
        <f t="shared" si="7"/>
        <v>0.18990000000000001</v>
      </c>
    </row>
    <row r="125" spans="1:16">
      <c r="B125" s="77">
        <v>450</v>
      </c>
      <c r="C125" s="79" t="s">
        <v>63</v>
      </c>
      <c r="D125" s="74">
        <f t="shared" si="11"/>
        <v>0.1125</v>
      </c>
      <c r="E125" s="91">
        <v>1.944</v>
      </c>
      <c r="F125" s="92">
        <v>4.6379999999999998E-3</v>
      </c>
      <c r="G125" s="88">
        <f t="shared" si="8"/>
        <v>1.9486379999999999</v>
      </c>
      <c r="H125" s="89">
        <v>2.37</v>
      </c>
      <c r="I125" s="90" t="s">
        <v>66</v>
      </c>
      <c r="J125" s="76">
        <f t="shared" si="10"/>
        <v>2.37</v>
      </c>
      <c r="K125" s="89">
        <v>1443</v>
      </c>
      <c r="L125" s="90" t="s">
        <v>64</v>
      </c>
      <c r="M125" s="74">
        <f t="shared" si="6"/>
        <v>0.14430000000000001</v>
      </c>
      <c r="N125" s="89">
        <v>1949</v>
      </c>
      <c r="O125" s="90" t="s">
        <v>64</v>
      </c>
      <c r="P125" s="74">
        <f t="shared" si="7"/>
        <v>0.19490000000000002</v>
      </c>
    </row>
    <row r="126" spans="1:16">
      <c r="B126" s="77">
        <v>500</v>
      </c>
      <c r="C126" s="79" t="s">
        <v>63</v>
      </c>
      <c r="D126" s="74">
        <f t="shared" si="11"/>
        <v>0.125</v>
      </c>
      <c r="E126" s="91">
        <v>1.9710000000000001</v>
      </c>
      <c r="F126" s="92">
        <v>4.2490000000000002E-3</v>
      </c>
      <c r="G126" s="88">
        <f t="shared" si="8"/>
        <v>1.975249</v>
      </c>
      <c r="H126" s="77">
        <v>2.5499999999999998</v>
      </c>
      <c r="I126" s="79" t="s">
        <v>66</v>
      </c>
      <c r="J126" s="76">
        <f t="shared" si="10"/>
        <v>2.5499999999999998</v>
      </c>
      <c r="K126" s="77">
        <v>1480</v>
      </c>
      <c r="L126" s="79" t="s">
        <v>64</v>
      </c>
      <c r="M126" s="74">
        <f t="shared" si="6"/>
        <v>0.14799999999999999</v>
      </c>
      <c r="N126" s="77">
        <v>1994</v>
      </c>
      <c r="O126" s="79" t="s">
        <v>64</v>
      </c>
      <c r="P126" s="74">
        <f t="shared" si="7"/>
        <v>0.19939999999999999</v>
      </c>
    </row>
    <row r="127" spans="1:16">
      <c r="B127" s="77">
        <v>550</v>
      </c>
      <c r="C127" s="79" t="s">
        <v>63</v>
      </c>
      <c r="D127" s="74">
        <f t="shared" si="11"/>
        <v>0.13750000000000001</v>
      </c>
      <c r="E127" s="91">
        <v>1.9870000000000001</v>
      </c>
      <c r="F127" s="92">
        <v>3.9249999999999997E-3</v>
      </c>
      <c r="G127" s="88">
        <f t="shared" si="8"/>
        <v>1.9909250000000001</v>
      </c>
      <c r="H127" s="77">
        <v>2.73</v>
      </c>
      <c r="I127" s="79" t="s">
        <v>66</v>
      </c>
      <c r="J127" s="76">
        <f t="shared" si="10"/>
        <v>2.73</v>
      </c>
      <c r="K127" s="77">
        <v>1515</v>
      </c>
      <c r="L127" s="79" t="s">
        <v>64</v>
      </c>
      <c r="M127" s="74">
        <f t="shared" si="6"/>
        <v>0.1515</v>
      </c>
      <c r="N127" s="77">
        <v>2037</v>
      </c>
      <c r="O127" s="79" t="s">
        <v>64</v>
      </c>
      <c r="P127" s="74">
        <f t="shared" si="7"/>
        <v>0.20369999999999999</v>
      </c>
    </row>
    <row r="128" spans="1:16">
      <c r="A128" s="94"/>
      <c r="B128" s="89">
        <v>600</v>
      </c>
      <c r="C128" s="90" t="s">
        <v>63</v>
      </c>
      <c r="D128" s="74">
        <f t="shared" si="11"/>
        <v>0.15</v>
      </c>
      <c r="E128" s="91">
        <v>1.9950000000000001</v>
      </c>
      <c r="F128" s="92">
        <v>3.65E-3</v>
      </c>
      <c r="G128" s="88">
        <f t="shared" si="8"/>
        <v>1.99865</v>
      </c>
      <c r="H128" s="89">
        <v>2.91</v>
      </c>
      <c r="I128" s="90" t="s">
        <v>66</v>
      </c>
      <c r="J128" s="76">
        <f t="shared" si="10"/>
        <v>2.91</v>
      </c>
      <c r="K128" s="77">
        <v>1548</v>
      </c>
      <c r="L128" s="79" t="s">
        <v>64</v>
      </c>
      <c r="M128" s="74">
        <f t="shared" si="6"/>
        <v>0.15479999999999999</v>
      </c>
      <c r="N128" s="77">
        <v>2077</v>
      </c>
      <c r="O128" s="79" t="s">
        <v>64</v>
      </c>
      <c r="P128" s="74">
        <f t="shared" si="7"/>
        <v>0.2077</v>
      </c>
    </row>
    <row r="129" spans="1:16">
      <c r="A129" s="94"/>
      <c r="B129" s="89">
        <v>650</v>
      </c>
      <c r="C129" s="90" t="s">
        <v>63</v>
      </c>
      <c r="D129" s="74">
        <f t="shared" si="11"/>
        <v>0.16250000000000001</v>
      </c>
      <c r="E129" s="91">
        <v>1.9950000000000001</v>
      </c>
      <c r="F129" s="92">
        <v>3.4129999999999998E-3</v>
      </c>
      <c r="G129" s="88">
        <f t="shared" si="8"/>
        <v>1.9984130000000002</v>
      </c>
      <c r="H129" s="89">
        <v>3.09</v>
      </c>
      <c r="I129" s="90" t="s">
        <v>66</v>
      </c>
      <c r="J129" s="76">
        <f t="shared" si="10"/>
        <v>3.09</v>
      </c>
      <c r="K129" s="77">
        <v>1580</v>
      </c>
      <c r="L129" s="79" t="s">
        <v>64</v>
      </c>
      <c r="M129" s="74">
        <f t="shared" si="6"/>
        <v>0.158</v>
      </c>
      <c r="N129" s="77">
        <v>2114</v>
      </c>
      <c r="O129" s="79" t="s">
        <v>64</v>
      </c>
      <c r="P129" s="74">
        <f t="shared" si="7"/>
        <v>0.21139999999999998</v>
      </c>
    </row>
    <row r="130" spans="1:16">
      <c r="A130" s="94"/>
      <c r="B130" s="89">
        <v>700</v>
      </c>
      <c r="C130" s="90" t="s">
        <v>63</v>
      </c>
      <c r="D130" s="74">
        <f t="shared" si="11"/>
        <v>0.17499999999999999</v>
      </c>
      <c r="E130" s="91">
        <v>1.99</v>
      </c>
      <c r="F130" s="92">
        <v>3.2079999999999999E-3</v>
      </c>
      <c r="G130" s="88">
        <f t="shared" si="8"/>
        <v>1.9932080000000001</v>
      </c>
      <c r="H130" s="89">
        <v>3.26</v>
      </c>
      <c r="I130" s="90" t="s">
        <v>66</v>
      </c>
      <c r="J130" s="76">
        <f t="shared" si="10"/>
        <v>3.26</v>
      </c>
      <c r="K130" s="77">
        <v>1611</v>
      </c>
      <c r="L130" s="79" t="s">
        <v>64</v>
      </c>
      <c r="M130" s="74">
        <f t="shared" si="6"/>
        <v>0.16109999999999999</v>
      </c>
      <c r="N130" s="77">
        <v>2151</v>
      </c>
      <c r="O130" s="79" t="s">
        <v>64</v>
      </c>
      <c r="P130" s="74">
        <f t="shared" si="7"/>
        <v>0.21509999999999999</v>
      </c>
    </row>
    <row r="131" spans="1:16">
      <c r="A131" s="94"/>
      <c r="B131" s="89">
        <v>800</v>
      </c>
      <c r="C131" s="90" t="s">
        <v>63</v>
      </c>
      <c r="D131" s="74">
        <f t="shared" si="11"/>
        <v>0.2</v>
      </c>
      <c r="E131" s="91">
        <v>1.966</v>
      </c>
      <c r="F131" s="92">
        <v>2.8660000000000001E-3</v>
      </c>
      <c r="G131" s="88">
        <f t="shared" si="8"/>
        <v>1.968866</v>
      </c>
      <c r="H131" s="89">
        <v>3.63</v>
      </c>
      <c r="I131" s="90" t="s">
        <v>66</v>
      </c>
      <c r="J131" s="76">
        <f t="shared" si="10"/>
        <v>3.63</v>
      </c>
      <c r="K131" s="77">
        <v>1709</v>
      </c>
      <c r="L131" s="79" t="s">
        <v>64</v>
      </c>
      <c r="M131" s="74">
        <f t="shared" si="6"/>
        <v>0.1709</v>
      </c>
      <c r="N131" s="77">
        <v>2220</v>
      </c>
      <c r="O131" s="79" t="s">
        <v>64</v>
      </c>
      <c r="P131" s="74">
        <f t="shared" si="7"/>
        <v>0.22200000000000003</v>
      </c>
    </row>
    <row r="132" spans="1:16">
      <c r="A132" s="94"/>
      <c r="B132" s="89">
        <v>900</v>
      </c>
      <c r="C132" s="90" t="s">
        <v>63</v>
      </c>
      <c r="D132" s="74">
        <f t="shared" si="11"/>
        <v>0.22500000000000001</v>
      </c>
      <c r="E132" s="91">
        <v>1.9319999999999999</v>
      </c>
      <c r="F132" s="92">
        <v>2.5950000000000001E-3</v>
      </c>
      <c r="G132" s="88">
        <f t="shared" si="8"/>
        <v>1.9345949999999998</v>
      </c>
      <c r="H132" s="89">
        <v>3.99</v>
      </c>
      <c r="I132" s="90" t="s">
        <v>66</v>
      </c>
      <c r="J132" s="76">
        <f t="shared" si="10"/>
        <v>3.99</v>
      </c>
      <c r="K132" s="77">
        <v>1804</v>
      </c>
      <c r="L132" s="79" t="s">
        <v>64</v>
      </c>
      <c r="M132" s="74">
        <f t="shared" si="6"/>
        <v>0.1804</v>
      </c>
      <c r="N132" s="77">
        <v>2287</v>
      </c>
      <c r="O132" s="79" t="s">
        <v>64</v>
      </c>
      <c r="P132" s="74">
        <f t="shared" si="7"/>
        <v>0.22869999999999999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1.89</v>
      </c>
      <c r="F133" s="92">
        <v>2.3730000000000001E-3</v>
      </c>
      <c r="G133" s="88">
        <f t="shared" si="8"/>
        <v>1.8923729999999999</v>
      </c>
      <c r="H133" s="89">
        <v>4.3600000000000003</v>
      </c>
      <c r="I133" s="90" t="s">
        <v>66</v>
      </c>
      <c r="J133" s="76">
        <f t="shared" si="10"/>
        <v>4.3600000000000003</v>
      </c>
      <c r="K133" s="77">
        <v>1897</v>
      </c>
      <c r="L133" s="79" t="s">
        <v>64</v>
      </c>
      <c r="M133" s="74">
        <f t="shared" si="6"/>
        <v>0.18970000000000001</v>
      </c>
      <c r="N133" s="77">
        <v>2351</v>
      </c>
      <c r="O133" s="79" t="s">
        <v>64</v>
      </c>
      <c r="P133" s="74">
        <f t="shared" si="7"/>
        <v>0.2351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1.8460000000000001</v>
      </c>
      <c r="F134" s="92">
        <v>2.1879999999999998E-3</v>
      </c>
      <c r="G134" s="88">
        <f t="shared" si="8"/>
        <v>1.8481880000000002</v>
      </c>
      <c r="H134" s="89">
        <v>4.75</v>
      </c>
      <c r="I134" s="90" t="s">
        <v>66</v>
      </c>
      <c r="J134" s="76">
        <f t="shared" si="10"/>
        <v>4.75</v>
      </c>
      <c r="K134" s="77">
        <v>1989</v>
      </c>
      <c r="L134" s="79" t="s">
        <v>64</v>
      </c>
      <c r="M134" s="74">
        <f t="shared" si="6"/>
        <v>0.19890000000000002</v>
      </c>
      <c r="N134" s="77">
        <v>2414</v>
      </c>
      <c r="O134" s="79" t="s">
        <v>64</v>
      </c>
      <c r="P134" s="74">
        <f t="shared" si="7"/>
        <v>0.2414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1.8</v>
      </c>
      <c r="F135" s="92">
        <v>2.032E-3</v>
      </c>
      <c r="G135" s="88">
        <f t="shared" si="8"/>
        <v>1.8020320000000001</v>
      </c>
      <c r="H135" s="89">
        <v>5.14</v>
      </c>
      <c r="I135" s="90" t="s">
        <v>66</v>
      </c>
      <c r="J135" s="76">
        <f t="shared" si="10"/>
        <v>5.14</v>
      </c>
      <c r="K135" s="77">
        <v>2081</v>
      </c>
      <c r="L135" s="79" t="s">
        <v>64</v>
      </c>
      <c r="M135" s="74">
        <f t="shared" si="6"/>
        <v>0.20810000000000001</v>
      </c>
      <c r="N135" s="77">
        <v>2477</v>
      </c>
      <c r="O135" s="79" t="s">
        <v>64</v>
      </c>
      <c r="P135" s="74">
        <f t="shared" si="7"/>
        <v>0.24769999999999998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1.7549999999999999</v>
      </c>
      <c r="F136" s="92">
        <v>1.8979999999999999E-3</v>
      </c>
      <c r="G136" s="88">
        <f t="shared" si="8"/>
        <v>1.7568979999999998</v>
      </c>
      <c r="H136" s="89">
        <v>5.54</v>
      </c>
      <c r="I136" s="90" t="s">
        <v>66</v>
      </c>
      <c r="J136" s="76">
        <f t="shared" si="10"/>
        <v>5.54</v>
      </c>
      <c r="K136" s="77">
        <v>2173</v>
      </c>
      <c r="L136" s="79" t="s">
        <v>64</v>
      </c>
      <c r="M136" s="74">
        <f t="shared" si="6"/>
        <v>0.21729999999999999</v>
      </c>
      <c r="N136" s="77">
        <v>2539</v>
      </c>
      <c r="O136" s="79" t="s">
        <v>64</v>
      </c>
      <c r="P136" s="74">
        <f t="shared" si="7"/>
        <v>0.25390000000000001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1.71</v>
      </c>
      <c r="F137" s="92">
        <v>1.781E-3</v>
      </c>
      <c r="G137" s="88">
        <f t="shared" si="8"/>
        <v>1.711781</v>
      </c>
      <c r="H137" s="89">
        <v>5.95</v>
      </c>
      <c r="I137" s="90" t="s">
        <v>66</v>
      </c>
      <c r="J137" s="76">
        <f t="shared" si="10"/>
        <v>5.95</v>
      </c>
      <c r="K137" s="77">
        <v>2266</v>
      </c>
      <c r="L137" s="79" t="s">
        <v>64</v>
      </c>
      <c r="M137" s="74">
        <f t="shared" si="6"/>
        <v>0.2266</v>
      </c>
      <c r="N137" s="77">
        <v>2602</v>
      </c>
      <c r="O137" s="79" t="s">
        <v>64</v>
      </c>
      <c r="P137" s="74">
        <f t="shared" si="7"/>
        <v>0.26019999999999999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1.667</v>
      </c>
      <c r="F138" s="92">
        <v>1.6789999999999999E-3</v>
      </c>
      <c r="G138" s="88">
        <f t="shared" si="8"/>
        <v>1.668679</v>
      </c>
      <c r="H138" s="89">
        <v>6.38</v>
      </c>
      <c r="I138" s="90" t="s">
        <v>66</v>
      </c>
      <c r="J138" s="76">
        <f t="shared" si="10"/>
        <v>6.38</v>
      </c>
      <c r="K138" s="77">
        <v>2359</v>
      </c>
      <c r="L138" s="79" t="s">
        <v>64</v>
      </c>
      <c r="M138" s="74">
        <f t="shared" si="6"/>
        <v>0.2359</v>
      </c>
      <c r="N138" s="77">
        <v>2666</v>
      </c>
      <c r="O138" s="79" t="s">
        <v>64</v>
      </c>
      <c r="P138" s="74">
        <f t="shared" si="7"/>
        <v>0.2666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1.6240000000000001</v>
      </c>
      <c r="F139" s="92">
        <v>1.588E-3</v>
      </c>
      <c r="G139" s="88">
        <f t="shared" si="8"/>
        <v>1.625588</v>
      </c>
      <c r="H139" s="89">
        <v>6.81</v>
      </c>
      <c r="I139" s="90" t="s">
        <v>66</v>
      </c>
      <c r="J139" s="76">
        <f t="shared" si="10"/>
        <v>6.81</v>
      </c>
      <c r="K139" s="77">
        <v>2454</v>
      </c>
      <c r="L139" s="79" t="s">
        <v>64</v>
      </c>
      <c r="M139" s="74">
        <f t="shared" si="6"/>
        <v>0.24540000000000001</v>
      </c>
      <c r="N139" s="77">
        <v>2730</v>
      </c>
      <c r="O139" s="79" t="s">
        <v>64</v>
      </c>
      <c r="P139" s="74">
        <f t="shared" si="7"/>
        <v>0.27300000000000002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1.5840000000000001</v>
      </c>
      <c r="F140" s="92">
        <v>1.5070000000000001E-3</v>
      </c>
      <c r="G140" s="88">
        <f t="shared" si="8"/>
        <v>1.585507</v>
      </c>
      <c r="H140" s="89">
        <v>7.25</v>
      </c>
      <c r="I140" s="90" t="s">
        <v>66</v>
      </c>
      <c r="J140" s="76">
        <f t="shared" si="10"/>
        <v>7.25</v>
      </c>
      <c r="K140" s="77">
        <v>2549</v>
      </c>
      <c r="L140" s="79" t="s">
        <v>64</v>
      </c>
      <c r="M140" s="74">
        <f t="shared" si="6"/>
        <v>0.25490000000000002</v>
      </c>
      <c r="N140" s="77">
        <v>2795</v>
      </c>
      <c r="O140" s="79" t="s">
        <v>64</v>
      </c>
      <c r="P140" s="74">
        <f t="shared" si="7"/>
        <v>0.27949999999999997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1.5449999999999999</v>
      </c>
      <c r="F141" s="92">
        <v>1.4350000000000001E-3</v>
      </c>
      <c r="G141" s="88">
        <f t="shared" si="8"/>
        <v>1.546435</v>
      </c>
      <c r="H141" s="77">
        <v>7.71</v>
      </c>
      <c r="I141" s="79" t="s">
        <v>66</v>
      </c>
      <c r="J141" s="76">
        <f t="shared" si="10"/>
        <v>7.71</v>
      </c>
      <c r="K141" s="77">
        <v>2645</v>
      </c>
      <c r="L141" s="79" t="s">
        <v>64</v>
      </c>
      <c r="M141" s="74">
        <f t="shared" si="6"/>
        <v>0.26450000000000001</v>
      </c>
      <c r="N141" s="77">
        <v>2861</v>
      </c>
      <c r="O141" s="79" t="s">
        <v>64</v>
      </c>
      <c r="P141" s="74">
        <f t="shared" si="7"/>
        <v>0.28610000000000002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1.472</v>
      </c>
      <c r="F142" s="92">
        <v>1.31E-3</v>
      </c>
      <c r="G142" s="88">
        <f t="shared" si="8"/>
        <v>1.4733099999999999</v>
      </c>
      <c r="H142" s="77">
        <v>8.66</v>
      </c>
      <c r="I142" s="79" t="s">
        <v>66</v>
      </c>
      <c r="J142" s="76">
        <f t="shared" si="10"/>
        <v>8.66</v>
      </c>
      <c r="K142" s="77">
        <v>2995</v>
      </c>
      <c r="L142" s="79" t="s">
        <v>64</v>
      </c>
      <c r="M142" s="74">
        <f t="shared" si="6"/>
        <v>0.29949999999999999</v>
      </c>
      <c r="N142" s="77">
        <v>2996</v>
      </c>
      <c r="O142" s="79" t="s">
        <v>64</v>
      </c>
      <c r="P142" s="74">
        <f t="shared" si="7"/>
        <v>0.29959999999999998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1.3879999999999999</v>
      </c>
      <c r="F143" s="92">
        <v>1.183E-3</v>
      </c>
      <c r="G143" s="88">
        <f t="shared" si="8"/>
        <v>1.3891829999999998</v>
      </c>
      <c r="H143" s="77">
        <v>9.91</v>
      </c>
      <c r="I143" s="79" t="s">
        <v>66</v>
      </c>
      <c r="J143" s="76">
        <f t="shared" si="10"/>
        <v>9.91</v>
      </c>
      <c r="K143" s="77">
        <v>3513</v>
      </c>
      <c r="L143" s="79" t="s">
        <v>64</v>
      </c>
      <c r="M143" s="74">
        <f t="shared" si="6"/>
        <v>0.3513</v>
      </c>
      <c r="N143" s="77">
        <v>3173</v>
      </c>
      <c r="O143" s="79" t="s">
        <v>64</v>
      </c>
      <c r="P143" s="74">
        <f t="shared" si="7"/>
        <v>0.31730000000000003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1.3129999999999999</v>
      </c>
      <c r="F144" s="92">
        <v>1.08E-3</v>
      </c>
      <c r="G144" s="88">
        <f t="shared" si="8"/>
        <v>1.3140799999999999</v>
      </c>
      <c r="H144" s="77">
        <v>11.23</v>
      </c>
      <c r="I144" s="79" t="s">
        <v>66</v>
      </c>
      <c r="J144" s="76">
        <f t="shared" si="10"/>
        <v>11.23</v>
      </c>
      <c r="K144" s="77">
        <v>4015</v>
      </c>
      <c r="L144" s="79" t="s">
        <v>64</v>
      </c>
      <c r="M144" s="74">
        <f t="shared" si="6"/>
        <v>0.40149999999999997</v>
      </c>
      <c r="N144" s="77">
        <v>3359</v>
      </c>
      <c r="O144" s="79" t="s">
        <v>64</v>
      </c>
      <c r="P144" s="74">
        <f t="shared" si="7"/>
        <v>0.33589999999999998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1.244</v>
      </c>
      <c r="F145" s="92">
        <v>9.9419999999999999E-4</v>
      </c>
      <c r="G145" s="88">
        <f t="shared" si="8"/>
        <v>1.2449942000000001</v>
      </c>
      <c r="H145" s="77">
        <v>12.63</v>
      </c>
      <c r="I145" s="79" t="s">
        <v>66</v>
      </c>
      <c r="J145" s="76">
        <f t="shared" si="10"/>
        <v>12.63</v>
      </c>
      <c r="K145" s="77">
        <v>4510</v>
      </c>
      <c r="L145" s="79" t="s">
        <v>64</v>
      </c>
      <c r="M145" s="74">
        <f t="shared" si="6"/>
        <v>0.45099999999999996</v>
      </c>
      <c r="N145" s="77">
        <v>3555</v>
      </c>
      <c r="O145" s="79" t="s">
        <v>64</v>
      </c>
      <c r="P145" s="74">
        <f t="shared" si="7"/>
        <v>0.35550000000000004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1.1819999999999999</v>
      </c>
      <c r="F146" s="92">
        <v>9.2170000000000001E-4</v>
      </c>
      <c r="G146" s="88">
        <f t="shared" si="8"/>
        <v>1.1829216999999999</v>
      </c>
      <c r="H146" s="77">
        <v>14.11</v>
      </c>
      <c r="I146" s="79" t="s">
        <v>66</v>
      </c>
      <c r="J146" s="76">
        <f t="shared" si="10"/>
        <v>14.11</v>
      </c>
      <c r="K146" s="77">
        <v>5002</v>
      </c>
      <c r="L146" s="79" t="s">
        <v>64</v>
      </c>
      <c r="M146" s="74">
        <f t="shared" si="6"/>
        <v>0.50019999999999998</v>
      </c>
      <c r="N146" s="77">
        <v>3761</v>
      </c>
      <c r="O146" s="79" t="s">
        <v>64</v>
      </c>
      <c r="P146" s="74">
        <f t="shared" si="7"/>
        <v>0.37609999999999999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1.1259999999999999</v>
      </c>
      <c r="F147" s="92">
        <v>8.5959999999999997E-4</v>
      </c>
      <c r="G147" s="88">
        <f t="shared" si="8"/>
        <v>1.1268596</v>
      </c>
      <c r="H147" s="77">
        <v>15.65</v>
      </c>
      <c r="I147" s="79" t="s">
        <v>66</v>
      </c>
      <c r="J147" s="76">
        <f t="shared" si="10"/>
        <v>15.65</v>
      </c>
      <c r="K147" s="77">
        <v>5496</v>
      </c>
      <c r="L147" s="79" t="s">
        <v>64</v>
      </c>
      <c r="M147" s="74">
        <f t="shared" si="6"/>
        <v>0.54960000000000009</v>
      </c>
      <c r="N147" s="77">
        <v>3978</v>
      </c>
      <c r="O147" s="79" t="s">
        <v>64</v>
      </c>
      <c r="P147" s="74">
        <f t="shared" si="7"/>
        <v>0.39780000000000004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1.075</v>
      </c>
      <c r="F148" s="92">
        <v>8.0570000000000001E-4</v>
      </c>
      <c r="G148" s="88">
        <f t="shared" si="8"/>
        <v>1.0758056999999999</v>
      </c>
      <c r="H148" s="77">
        <v>17.28</v>
      </c>
      <c r="I148" s="79" t="s">
        <v>66</v>
      </c>
      <c r="J148" s="76">
        <f t="shared" si="10"/>
        <v>17.28</v>
      </c>
      <c r="K148" s="77">
        <v>5993</v>
      </c>
      <c r="L148" s="79" t="s">
        <v>64</v>
      </c>
      <c r="M148" s="74">
        <f t="shared" ref="M148:M151" si="13">K148/1000/10</f>
        <v>0.59930000000000005</v>
      </c>
      <c r="N148" s="77">
        <v>4205</v>
      </c>
      <c r="O148" s="79" t="s">
        <v>64</v>
      </c>
      <c r="P148" s="74">
        <f t="shared" ref="P148:P156" si="14">N148/1000/10</f>
        <v>0.42049999999999998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1.0289999999999999</v>
      </c>
      <c r="F149" s="92">
        <v>7.5860000000000001E-4</v>
      </c>
      <c r="G149" s="88">
        <f t="shared" ref="G149:G212" si="15">E149+F149</f>
        <v>1.0297585999999999</v>
      </c>
      <c r="H149" s="77">
        <v>18.98</v>
      </c>
      <c r="I149" s="79" t="s">
        <v>66</v>
      </c>
      <c r="J149" s="76">
        <f t="shared" si="10"/>
        <v>18.98</v>
      </c>
      <c r="K149" s="77">
        <v>6494</v>
      </c>
      <c r="L149" s="79" t="s">
        <v>64</v>
      </c>
      <c r="M149" s="74">
        <f t="shared" si="13"/>
        <v>0.64939999999999998</v>
      </c>
      <c r="N149" s="77">
        <v>4444</v>
      </c>
      <c r="O149" s="79" t="s">
        <v>64</v>
      </c>
      <c r="P149" s="74">
        <f t="shared" si="14"/>
        <v>0.44440000000000002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0.9859</v>
      </c>
      <c r="F150" s="92">
        <v>7.1690000000000002E-4</v>
      </c>
      <c r="G150" s="88">
        <f t="shared" si="15"/>
        <v>0.98661690000000002</v>
      </c>
      <c r="H150" s="77">
        <v>20.75</v>
      </c>
      <c r="I150" s="79" t="s">
        <v>66</v>
      </c>
      <c r="J150" s="76">
        <f t="shared" si="10"/>
        <v>20.75</v>
      </c>
      <c r="K150" s="77">
        <v>7000</v>
      </c>
      <c r="L150" s="79" t="s">
        <v>64</v>
      </c>
      <c r="M150" s="74">
        <f t="shared" si="13"/>
        <v>0.7</v>
      </c>
      <c r="N150" s="77">
        <v>4694</v>
      </c>
      <c r="O150" s="79" t="s">
        <v>64</v>
      </c>
      <c r="P150" s="74">
        <f t="shared" si="14"/>
        <v>0.46939999999999998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0.91090000000000004</v>
      </c>
      <c r="F151" s="92">
        <v>6.466E-4</v>
      </c>
      <c r="G151" s="88">
        <f t="shared" si="15"/>
        <v>0.9115466000000001</v>
      </c>
      <c r="H151" s="77">
        <v>24.53</v>
      </c>
      <c r="I151" s="79" t="s">
        <v>66</v>
      </c>
      <c r="J151" s="76">
        <f t="shared" si="10"/>
        <v>24.53</v>
      </c>
      <c r="K151" s="77">
        <v>8871</v>
      </c>
      <c r="L151" s="79" t="s">
        <v>64</v>
      </c>
      <c r="M151" s="74">
        <f t="shared" si="13"/>
        <v>0.8871</v>
      </c>
      <c r="N151" s="77">
        <v>5227</v>
      </c>
      <c r="O151" s="79" t="s">
        <v>64</v>
      </c>
      <c r="P151" s="74">
        <f t="shared" si="14"/>
        <v>0.52270000000000005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0.84689999999999999</v>
      </c>
      <c r="F152" s="92">
        <v>5.8940000000000002E-4</v>
      </c>
      <c r="G152" s="88">
        <f t="shared" si="15"/>
        <v>0.84748939999999995</v>
      </c>
      <c r="H152" s="77">
        <v>28.6</v>
      </c>
      <c r="I152" s="79" t="s">
        <v>66</v>
      </c>
      <c r="J152" s="76">
        <f t="shared" si="10"/>
        <v>28.6</v>
      </c>
      <c r="K152" s="77">
        <v>1.06</v>
      </c>
      <c r="L152" s="78" t="s">
        <v>66</v>
      </c>
      <c r="M152" s="74">
        <f t="shared" ref="M152:M158" si="16">K152</f>
        <v>1.06</v>
      </c>
      <c r="N152" s="77">
        <v>5804</v>
      </c>
      <c r="O152" s="79" t="s">
        <v>64</v>
      </c>
      <c r="P152" s="74">
        <f t="shared" si="14"/>
        <v>0.58040000000000003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0.79190000000000005</v>
      </c>
      <c r="F153" s="92">
        <v>5.4199999999999995E-4</v>
      </c>
      <c r="G153" s="88">
        <f t="shared" si="15"/>
        <v>0.79244200000000009</v>
      </c>
      <c r="H153" s="77">
        <v>32.97</v>
      </c>
      <c r="I153" s="79" t="s">
        <v>66</v>
      </c>
      <c r="J153" s="76">
        <f t="shared" si="10"/>
        <v>32.97</v>
      </c>
      <c r="K153" s="77">
        <v>1.24</v>
      </c>
      <c r="L153" s="79" t="s">
        <v>66</v>
      </c>
      <c r="M153" s="74">
        <f t="shared" si="16"/>
        <v>1.24</v>
      </c>
      <c r="N153" s="77">
        <v>6425</v>
      </c>
      <c r="O153" s="79" t="s">
        <v>64</v>
      </c>
      <c r="P153" s="74">
        <f t="shared" si="14"/>
        <v>0.64249999999999996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0.74399999999999999</v>
      </c>
      <c r="F154" s="92">
        <v>5.0199999999999995E-4</v>
      </c>
      <c r="G154" s="88">
        <f t="shared" si="15"/>
        <v>0.744502</v>
      </c>
      <c r="H154" s="77">
        <v>37.619999999999997</v>
      </c>
      <c r="I154" s="79" t="s">
        <v>66</v>
      </c>
      <c r="J154" s="76">
        <f t="shared" si="10"/>
        <v>37.619999999999997</v>
      </c>
      <c r="K154" s="77">
        <v>1.41</v>
      </c>
      <c r="L154" s="79" t="s">
        <v>66</v>
      </c>
      <c r="M154" s="74">
        <f t="shared" si="16"/>
        <v>1.41</v>
      </c>
      <c r="N154" s="77">
        <v>7089</v>
      </c>
      <c r="O154" s="79" t="s">
        <v>64</v>
      </c>
      <c r="P154" s="74">
        <f t="shared" si="14"/>
        <v>0.70890000000000009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0.70189999999999997</v>
      </c>
      <c r="F155" s="92">
        <v>4.6769999999999998E-4</v>
      </c>
      <c r="G155" s="88">
        <f t="shared" si="15"/>
        <v>0.70236769999999993</v>
      </c>
      <c r="H155" s="77">
        <v>42.57</v>
      </c>
      <c r="I155" s="79" t="s">
        <v>66</v>
      </c>
      <c r="J155" s="76">
        <f t="shared" si="10"/>
        <v>42.57</v>
      </c>
      <c r="K155" s="77">
        <v>1.58</v>
      </c>
      <c r="L155" s="79" t="s">
        <v>66</v>
      </c>
      <c r="M155" s="74">
        <f t="shared" si="16"/>
        <v>1.58</v>
      </c>
      <c r="N155" s="77">
        <v>7795</v>
      </c>
      <c r="O155" s="79" t="s">
        <v>64</v>
      </c>
      <c r="P155" s="74">
        <f t="shared" si="14"/>
        <v>0.77949999999999997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0.66469999999999996</v>
      </c>
      <c r="F156" s="92">
        <v>4.3810000000000002E-4</v>
      </c>
      <c r="G156" s="88">
        <f t="shared" si="15"/>
        <v>0.66513809999999995</v>
      </c>
      <c r="H156" s="77">
        <v>47.81</v>
      </c>
      <c r="I156" s="79" t="s">
        <v>66</v>
      </c>
      <c r="J156" s="76">
        <f t="shared" si="10"/>
        <v>47.81</v>
      </c>
      <c r="K156" s="77">
        <v>1.75</v>
      </c>
      <c r="L156" s="79" t="s">
        <v>66</v>
      </c>
      <c r="M156" s="74">
        <f t="shared" si="16"/>
        <v>1.75</v>
      </c>
      <c r="N156" s="77">
        <v>8542</v>
      </c>
      <c r="O156" s="79" t="s">
        <v>64</v>
      </c>
      <c r="P156" s="74">
        <f t="shared" si="14"/>
        <v>0.85419999999999996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0.60160000000000002</v>
      </c>
      <c r="F157" s="92">
        <v>3.8929999999999998E-4</v>
      </c>
      <c r="G157" s="88">
        <f t="shared" si="15"/>
        <v>0.60198930000000006</v>
      </c>
      <c r="H157" s="77">
        <v>59.12</v>
      </c>
      <c r="I157" s="79" t="s">
        <v>66</v>
      </c>
      <c r="J157" s="76">
        <f t="shared" si="10"/>
        <v>59.12</v>
      </c>
      <c r="K157" s="77">
        <v>2.39</v>
      </c>
      <c r="L157" s="79" t="s">
        <v>66</v>
      </c>
      <c r="M157" s="74">
        <f t="shared" si="16"/>
        <v>2.39</v>
      </c>
      <c r="N157" s="77">
        <v>1.02</v>
      </c>
      <c r="O157" s="78" t="s">
        <v>66</v>
      </c>
      <c r="P157" s="74">
        <f t="shared" ref="P157:P169" si="17">N157</f>
        <v>1.02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0.55759999999999998</v>
      </c>
      <c r="F158" s="92">
        <v>3.5070000000000001E-4</v>
      </c>
      <c r="G158" s="88">
        <f t="shared" si="15"/>
        <v>0.55795070000000002</v>
      </c>
      <c r="H158" s="77">
        <v>71.47</v>
      </c>
      <c r="I158" s="79" t="s">
        <v>66</v>
      </c>
      <c r="J158" s="76">
        <f t="shared" si="10"/>
        <v>71.47</v>
      </c>
      <c r="K158" s="77">
        <v>2.97</v>
      </c>
      <c r="L158" s="79" t="s">
        <v>66</v>
      </c>
      <c r="M158" s="74">
        <f t="shared" si="16"/>
        <v>2.97</v>
      </c>
      <c r="N158" s="77">
        <v>1.19</v>
      </c>
      <c r="O158" s="79" t="s">
        <v>66</v>
      </c>
      <c r="P158" s="74">
        <f t="shared" si="17"/>
        <v>1.19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0.51480000000000004</v>
      </c>
      <c r="F159" s="92">
        <v>3.1930000000000001E-4</v>
      </c>
      <c r="G159" s="88">
        <f t="shared" si="15"/>
        <v>0.51511930000000006</v>
      </c>
      <c r="H159" s="77">
        <v>84.82</v>
      </c>
      <c r="I159" s="79" t="s">
        <v>66</v>
      </c>
      <c r="J159" s="76">
        <f t="shared" si="10"/>
        <v>84.82</v>
      </c>
      <c r="K159" s="77">
        <v>3.54</v>
      </c>
      <c r="L159" s="79" t="s">
        <v>66</v>
      </c>
      <c r="M159" s="74">
        <f t="shared" ref="M159:M195" si="18">K159</f>
        <v>3.54</v>
      </c>
      <c r="N159" s="77">
        <v>1.38</v>
      </c>
      <c r="O159" s="79" t="s">
        <v>66</v>
      </c>
      <c r="P159" s="74">
        <f t="shared" si="17"/>
        <v>1.38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0.47849999999999998</v>
      </c>
      <c r="F160" s="92">
        <v>2.9339999999999998E-4</v>
      </c>
      <c r="G160" s="88">
        <f t="shared" si="15"/>
        <v>0.47879339999999998</v>
      </c>
      <c r="H160" s="77">
        <v>99.24</v>
      </c>
      <c r="I160" s="79" t="s">
        <v>66</v>
      </c>
      <c r="J160" s="76">
        <f t="shared" si="10"/>
        <v>99.24</v>
      </c>
      <c r="K160" s="77">
        <v>4.0999999999999996</v>
      </c>
      <c r="L160" s="79" t="s">
        <v>66</v>
      </c>
      <c r="M160" s="76">
        <f t="shared" si="18"/>
        <v>4.0999999999999996</v>
      </c>
      <c r="N160" s="77">
        <v>1.59</v>
      </c>
      <c r="O160" s="79" t="s">
        <v>66</v>
      </c>
      <c r="P160" s="74">
        <f t="shared" si="17"/>
        <v>1.59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0.44740000000000002</v>
      </c>
      <c r="F161" s="92">
        <v>2.7149999999999999E-4</v>
      </c>
      <c r="G161" s="88">
        <f t="shared" si="15"/>
        <v>0.4476715</v>
      </c>
      <c r="H161" s="77">
        <v>114.7</v>
      </c>
      <c r="I161" s="79" t="s">
        <v>66</v>
      </c>
      <c r="J161" s="76">
        <f t="shared" si="10"/>
        <v>114.7</v>
      </c>
      <c r="K161" s="77">
        <v>4.67</v>
      </c>
      <c r="L161" s="79" t="s">
        <v>66</v>
      </c>
      <c r="M161" s="76">
        <f t="shared" si="18"/>
        <v>4.67</v>
      </c>
      <c r="N161" s="77">
        <v>1.81</v>
      </c>
      <c r="O161" s="79" t="s">
        <v>66</v>
      </c>
      <c r="P161" s="74">
        <f t="shared" si="17"/>
        <v>1.81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0.42049999999999998</v>
      </c>
      <c r="F162" s="92">
        <v>2.5280000000000002E-4</v>
      </c>
      <c r="G162" s="88">
        <f t="shared" si="15"/>
        <v>0.42075279999999998</v>
      </c>
      <c r="H162" s="77">
        <v>131.19</v>
      </c>
      <c r="I162" s="79" t="s">
        <v>66</v>
      </c>
      <c r="J162" s="76">
        <f t="shared" si="10"/>
        <v>131.19</v>
      </c>
      <c r="K162" s="77">
        <v>5.24</v>
      </c>
      <c r="L162" s="79" t="s">
        <v>66</v>
      </c>
      <c r="M162" s="76">
        <f t="shared" si="18"/>
        <v>5.24</v>
      </c>
      <c r="N162" s="77">
        <v>2.04</v>
      </c>
      <c r="O162" s="79" t="s">
        <v>66</v>
      </c>
      <c r="P162" s="74">
        <f t="shared" si="17"/>
        <v>2.04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0.39700000000000002</v>
      </c>
      <c r="F163" s="92">
        <v>2.366E-4</v>
      </c>
      <c r="G163" s="88">
        <f t="shared" si="15"/>
        <v>0.3972366</v>
      </c>
      <c r="H163" s="77">
        <v>148.69999999999999</v>
      </c>
      <c r="I163" s="79" t="s">
        <v>66</v>
      </c>
      <c r="J163" s="76">
        <f t="shared" si="10"/>
        <v>148.69999999999999</v>
      </c>
      <c r="K163" s="77">
        <v>5.81</v>
      </c>
      <c r="L163" s="79" t="s">
        <v>66</v>
      </c>
      <c r="M163" s="76">
        <f t="shared" si="18"/>
        <v>5.81</v>
      </c>
      <c r="N163" s="77">
        <v>2.2799999999999998</v>
      </c>
      <c r="O163" s="79" t="s">
        <v>66</v>
      </c>
      <c r="P163" s="74">
        <f t="shared" si="17"/>
        <v>2.2799999999999998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0.37619999999999998</v>
      </c>
      <c r="F164" s="92">
        <v>2.2249999999999999E-4</v>
      </c>
      <c r="G164" s="88">
        <f t="shared" si="15"/>
        <v>0.37642249999999999</v>
      </c>
      <c r="H164" s="77">
        <v>167.2</v>
      </c>
      <c r="I164" s="79" t="s">
        <v>66</v>
      </c>
      <c r="J164" s="76">
        <f t="shared" si="10"/>
        <v>167.2</v>
      </c>
      <c r="K164" s="77">
        <v>6.4</v>
      </c>
      <c r="L164" s="79" t="s">
        <v>66</v>
      </c>
      <c r="M164" s="76">
        <f t="shared" si="18"/>
        <v>6.4</v>
      </c>
      <c r="N164" s="77">
        <v>2.54</v>
      </c>
      <c r="O164" s="79" t="s">
        <v>66</v>
      </c>
      <c r="P164" s="74">
        <f t="shared" si="17"/>
        <v>2.54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0.35770000000000002</v>
      </c>
      <c r="F165" s="92">
        <v>2.1000000000000001E-4</v>
      </c>
      <c r="G165" s="88">
        <f t="shared" si="15"/>
        <v>0.35791000000000001</v>
      </c>
      <c r="H165" s="77">
        <v>186.7</v>
      </c>
      <c r="I165" s="79" t="s">
        <v>66</v>
      </c>
      <c r="J165" s="76">
        <f t="shared" si="10"/>
        <v>186.7</v>
      </c>
      <c r="K165" s="77">
        <v>6.99</v>
      </c>
      <c r="L165" s="79" t="s">
        <v>66</v>
      </c>
      <c r="M165" s="76">
        <f t="shared" si="18"/>
        <v>6.99</v>
      </c>
      <c r="N165" s="77">
        <v>2.81</v>
      </c>
      <c r="O165" s="79" t="s">
        <v>66</v>
      </c>
      <c r="P165" s="74">
        <f t="shared" si="17"/>
        <v>2.81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0.34110000000000001</v>
      </c>
      <c r="F166" s="92">
        <v>1.9890000000000001E-4</v>
      </c>
      <c r="G166" s="88">
        <f t="shared" si="15"/>
        <v>0.34129890000000002</v>
      </c>
      <c r="H166" s="77">
        <v>207.18</v>
      </c>
      <c r="I166" s="79" t="s">
        <v>66</v>
      </c>
      <c r="J166" s="76">
        <f t="shared" si="10"/>
        <v>207.18</v>
      </c>
      <c r="K166" s="77">
        <v>7.59</v>
      </c>
      <c r="L166" s="79" t="s">
        <v>66</v>
      </c>
      <c r="M166" s="76">
        <f t="shared" si="18"/>
        <v>7.59</v>
      </c>
      <c r="N166" s="77">
        <v>3.1</v>
      </c>
      <c r="O166" s="79" t="s">
        <v>66</v>
      </c>
      <c r="P166" s="74">
        <f t="shared" si="17"/>
        <v>3.1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0.32619999999999999</v>
      </c>
      <c r="F167" s="92">
        <v>1.8900000000000001E-4</v>
      </c>
      <c r="G167" s="88">
        <f t="shared" si="15"/>
        <v>0.32638899999999998</v>
      </c>
      <c r="H167" s="77">
        <v>228.62</v>
      </c>
      <c r="I167" s="79" t="s">
        <v>66</v>
      </c>
      <c r="J167" s="76">
        <f t="shared" si="10"/>
        <v>228.62</v>
      </c>
      <c r="K167" s="77">
        <v>8.1999999999999993</v>
      </c>
      <c r="L167" s="79" t="s">
        <v>66</v>
      </c>
      <c r="M167" s="76">
        <f t="shared" si="18"/>
        <v>8.1999999999999993</v>
      </c>
      <c r="N167" s="77">
        <v>3.4</v>
      </c>
      <c r="O167" s="79" t="s">
        <v>66</v>
      </c>
      <c r="P167" s="74">
        <f t="shared" si="17"/>
        <v>3.4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0.30020000000000002</v>
      </c>
      <c r="F168" s="92">
        <v>1.7200000000000001E-4</v>
      </c>
      <c r="G168" s="88">
        <f t="shared" si="15"/>
        <v>0.30037200000000003</v>
      </c>
      <c r="H168" s="77">
        <v>274.36</v>
      </c>
      <c r="I168" s="79" t="s">
        <v>66</v>
      </c>
      <c r="J168" s="76">
        <f t="shared" si="10"/>
        <v>274.36</v>
      </c>
      <c r="K168" s="77">
        <v>10.49</v>
      </c>
      <c r="L168" s="79" t="s">
        <v>66</v>
      </c>
      <c r="M168" s="76">
        <f t="shared" si="18"/>
        <v>10.49</v>
      </c>
      <c r="N168" s="77">
        <v>4.03</v>
      </c>
      <c r="O168" s="79" t="s">
        <v>66</v>
      </c>
      <c r="P168" s="74">
        <f t="shared" si="17"/>
        <v>4.03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0.27339999999999998</v>
      </c>
      <c r="F169" s="92">
        <v>1.5469999999999999E-4</v>
      </c>
      <c r="G169" s="88">
        <f t="shared" si="15"/>
        <v>0.27355469999999998</v>
      </c>
      <c r="H169" s="77">
        <v>336.8</v>
      </c>
      <c r="I169" s="79" t="s">
        <v>66</v>
      </c>
      <c r="J169" s="76">
        <f t="shared" si="10"/>
        <v>336.8</v>
      </c>
      <c r="K169" s="77">
        <v>13.77</v>
      </c>
      <c r="L169" s="79" t="s">
        <v>66</v>
      </c>
      <c r="M169" s="76">
        <f t="shared" si="18"/>
        <v>13.77</v>
      </c>
      <c r="N169" s="77">
        <v>4.8899999999999997</v>
      </c>
      <c r="O169" s="79" t="s">
        <v>66</v>
      </c>
      <c r="P169" s="74">
        <f t="shared" si="17"/>
        <v>4.8899999999999997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0.25140000000000001</v>
      </c>
      <c r="F170" s="92">
        <v>1.407E-4</v>
      </c>
      <c r="G170" s="88">
        <f t="shared" si="15"/>
        <v>0.25154070000000001</v>
      </c>
      <c r="H170" s="77">
        <v>405.02</v>
      </c>
      <c r="I170" s="79" t="s">
        <v>66</v>
      </c>
      <c r="J170" s="76">
        <f t="shared" si="10"/>
        <v>405.02</v>
      </c>
      <c r="K170" s="77">
        <v>16.88</v>
      </c>
      <c r="L170" s="79" t="s">
        <v>66</v>
      </c>
      <c r="M170" s="76">
        <f t="shared" si="18"/>
        <v>16.88</v>
      </c>
      <c r="N170" s="77">
        <v>5.82</v>
      </c>
      <c r="O170" s="79" t="s">
        <v>66</v>
      </c>
      <c r="P170" s="74">
        <f t="shared" ref="P170:P175" si="19">N170</f>
        <v>5.82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0.23300000000000001</v>
      </c>
      <c r="F171" s="92">
        <v>1.292E-4</v>
      </c>
      <c r="G171" s="88">
        <f t="shared" si="15"/>
        <v>0.23312920000000001</v>
      </c>
      <c r="H171" s="77">
        <v>478.92</v>
      </c>
      <c r="I171" s="79" t="s">
        <v>66</v>
      </c>
      <c r="J171" s="76">
        <f t="shared" si="10"/>
        <v>478.92</v>
      </c>
      <c r="K171" s="77">
        <v>19.920000000000002</v>
      </c>
      <c r="L171" s="79" t="s">
        <v>66</v>
      </c>
      <c r="M171" s="76">
        <f t="shared" si="18"/>
        <v>19.920000000000002</v>
      </c>
      <c r="N171" s="77">
        <v>6.83</v>
      </c>
      <c r="O171" s="79" t="s">
        <v>66</v>
      </c>
      <c r="P171" s="74">
        <f t="shared" si="19"/>
        <v>6.83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0.21729999999999999</v>
      </c>
      <c r="F172" s="92">
        <v>1.194E-4</v>
      </c>
      <c r="G172" s="88">
        <f t="shared" si="15"/>
        <v>0.21741939999999998</v>
      </c>
      <c r="H172" s="77">
        <v>558.41</v>
      </c>
      <c r="I172" s="79" t="s">
        <v>66</v>
      </c>
      <c r="J172" s="76">
        <f t="shared" ref="J172:J176" si="20">H172</f>
        <v>558.41</v>
      </c>
      <c r="K172" s="77">
        <v>22.95</v>
      </c>
      <c r="L172" s="79" t="s">
        <v>66</v>
      </c>
      <c r="M172" s="76">
        <f t="shared" si="18"/>
        <v>22.95</v>
      </c>
      <c r="N172" s="77">
        <v>7.91</v>
      </c>
      <c r="O172" s="79" t="s">
        <v>66</v>
      </c>
      <c r="P172" s="74">
        <f t="shared" si="19"/>
        <v>7.91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0.20380000000000001</v>
      </c>
      <c r="F173" s="92">
        <v>1.111E-4</v>
      </c>
      <c r="G173" s="88">
        <f t="shared" si="15"/>
        <v>0.20391110000000001</v>
      </c>
      <c r="H173" s="77">
        <v>643.41</v>
      </c>
      <c r="I173" s="79" t="s">
        <v>66</v>
      </c>
      <c r="J173" s="76">
        <f t="shared" si="20"/>
        <v>643.41</v>
      </c>
      <c r="K173" s="77">
        <v>25.99</v>
      </c>
      <c r="L173" s="79" t="s">
        <v>66</v>
      </c>
      <c r="M173" s="76">
        <f t="shared" si="18"/>
        <v>25.99</v>
      </c>
      <c r="N173" s="77">
        <v>9.06</v>
      </c>
      <c r="O173" s="79" t="s">
        <v>66</v>
      </c>
      <c r="P173" s="74">
        <f t="shared" si="19"/>
        <v>9.06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0.192</v>
      </c>
      <c r="F174" s="92">
        <v>1.039E-4</v>
      </c>
      <c r="G174" s="88">
        <f t="shared" si="15"/>
        <v>0.19210389999999999</v>
      </c>
      <c r="H174" s="77">
        <v>733.85</v>
      </c>
      <c r="I174" s="79" t="s">
        <v>66</v>
      </c>
      <c r="J174" s="76">
        <f t="shared" si="20"/>
        <v>733.85</v>
      </c>
      <c r="K174" s="77">
        <v>29.05</v>
      </c>
      <c r="L174" s="79" t="s">
        <v>66</v>
      </c>
      <c r="M174" s="76">
        <f t="shared" si="18"/>
        <v>29.05</v>
      </c>
      <c r="N174" s="77">
        <v>10.28</v>
      </c>
      <c r="O174" s="79" t="s">
        <v>66</v>
      </c>
      <c r="P174" s="74">
        <f t="shared" si="19"/>
        <v>10.28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0.18160000000000001</v>
      </c>
      <c r="F175" s="92">
        <v>9.7650000000000002E-5</v>
      </c>
      <c r="G175" s="88">
        <f t="shared" si="15"/>
        <v>0.18169765000000002</v>
      </c>
      <c r="H175" s="77">
        <v>829.65</v>
      </c>
      <c r="I175" s="79" t="s">
        <v>66</v>
      </c>
      <c r="J175" s="76">
        <f t="shared" si="20"/>
        <v>829.65</v>
      </c>
      <c r="K175" s="77">
        <v>32.14</v>
      </c>
      <c r="L175" s="79" t="s">
        <v>66</v>
      </c>
      <c r="M175" s="76">
        <f t="shared" si="18"/>
        <v>32.14</v>
      </c>
      <c r="N175" s="77">
        <v>11.56</v>
      </c>
      <c r="O175" s="79" t="s">
        <v>66</v>
      </c>
      <c r="P175" s="74">
        <f t="shared" si="19"/>
        <v>11.56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0.17230000000000001</v>
      </c>
      <c r="F176" s="92">
        <v>9.2120000000000006E-5</v>
      </c>
      <c r="G176" s="88">
        <f t="shared" si="15"/>
        <v>0.17239212000000001</v>
      </c>
      <c r="H176" s="77">
        <v>930.77</v>
      </c>
      <c r="I176" s="79" t="s">
        <v>66</v>
      </c>
      <c r="J176" s="76">
        <f t="shared" si="20"/>
        <v>930.77</v>
      </c>
      <c r="K176" s="77">
        <v>35.28</v>
      </c>
      <c r="L176" s="79" t="s">
        <v>66</v>
      </c>
      <c r="M176" s="76">
        <f t="shared" si="18"/>
        <v>35.28</v>
      </c>
      <c r="N176" s="77">
        <v>12.92</v>
      </c>
      <c r="O176" s="79" t="s">
        <v>66</v>
      </c>
      <c r="P176" s="76">
        <f t="shared" ref="P176:P203" si="21">N176</f>
        <v>12.92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0.15659999999999999</v>
      </c>
      <c r="F177" s="92">
        <v>8.2810000000000002E-5</v>
      </c>
      <c r="G177" s="88">
        <f t="shared" si="15"/>
        <v>0.15668280999999998</v>
      </c>
      <c r="H177" s="77">
        <v>1.1499999999999999</v>
      </c>
      <c r="I177" s="78" t="s">
        <v>12</v>
      </c>
      <c r="J177" s="76">
        <f t="shared" ref="J177:J184" si="22">H177*1000</f>
        <v>1150</v>
      </c>
      <c r="K177" s="77">
        <v>47.01</v>
      </c>
      <c r="L177" s="79" t="s">
        <v>66</v>
      </c>
      <c r="M177" s="76">
        <f t="shared" si="18"/>
        <v>47.01</v>
      </c>
      <c r="N177" s="77">
        <v>15.82</v>
      </c>
      <c r="O177" s="79" t="s">
        <v>66</v>
      </c>
      <c r="P177" s="76">
        <f t="shared" si="21"/>
        <v>15.82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0.14380000000000001</v>
      </c>
      <c r="F178" s="92">
        <v>7.5270000000000003E-5</v>
      </c>
      <c r="G178" s="88">
        <f t="shared" si="15"/>
        <v>0.14387527</v>
      </c>
      <c r="H178" s="77">
        <v>1.39</v>
      </c>
      <c r="I178" s="79" t="s">
        <v>12</v>
      </c>
      <c r="J178" s="76">
        <f t="shared" si="22"/>
        <v>1390</v>
      </c>
      <c r="K178" s="77">
        <v>58.05</v>
      </c>
      <c r="L178" s="79" t="s">
        <v>66</v>
      </c>
      <c r="M178" s="76">
        <f t="shared" si="18"/>
        <v>58.05</v>
      </c>
      <c r="N178" s="77">
        <v>18.989999999999998</v>
      </c>
      <c r="O178" s="79" t="s">
        <v>66</v>
      </c>
      <c r="P178" s="76">
        <f t="shared" si="21"/>
        <v>18.989999999999998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0.1331</v>
      </c>
      <c r="F179" s="92">
        <v>6.9040000000000003E-5</v>
      </c>
      <c r="G179" s="88">
        <f t="shared" si="15"/>
        <v>0.13316903999999999</v>
      </c>
      <c r="H179" s="77">
        <v>1.65</v>
      </c>
      <c r="I179" s="79" t="s">
        <v>12</v>
      </c>
      <c r="J179" s="76">
        <f t="shared" si="22"/>
        <v>1650</v>
      </c>
      <c r="K179" s="77">
        <v>68.819999999999993</v>
      </c>
      <c r="L179" s="79" t="s">
        <v>66</v>
      </c>
      <c r="M179" s="76">
        <f t="shared" si="18"/>
        <v>68.819999999999993</v>
      </c>
      <c r="N179" s="77">
        <v>22.41</v>
      </c>
      <c r="O179" s="79" t="s">
        <v>66</v>
      </c>
      <c r="P179" s="76">
        <f t="shared" si="21"/>
        <v>22.41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0.1239</v>
      </c>
      <c r="F180" s="92">
        <v>6.3800000000000006E-5</v>
      </c>
      <c r="G180" s="88">
        <f t="shared" si="15"/>
        <v>0.1239638</v>
      </c>
      <c r="H180" s="77">
        <v>1.92</v>
      </c>
      <c r="I180" s="79" t="s">
        <v>12</v>
      </c>
      <c r="J180" s="76">
        <f t="shared" si="22"/>
        <v>1920</v>
      </c>
      <c r="K180" s="77">
        <v>79.52</v>
      </c>
      <c r="L180" s="79" t="s">
        <v>66</v>
      </c>
      <c r="M180" s="76">
        <f t="shared" si="18"/>
        <v>79.52</v>
      </c>
      <c r="N180" s="77">
        <v>26.08</v>
      </c>
      <c r="O180" s="79" t="s">
        <v>66</v>
      </c>
      <c r="P180" s="76">
        <f t="shared" si="21"/>
        <v>26.08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0.11609999999999999</v>
      </c>
      <c r="F181" s="92">
        <v>5.9330000000000003E-5</v>
      </c>
      <c r="G181" s="88">
        <f t="shared" si="15"/>
        <v>0.11615932999999999</v>
      </c>
      <c r="H181" s="77">
        <v>2.2200000000000002</v>
      </c>
      <c r="I181" s="79" t="s">
        <v>12</v>
      </c>
      <c r="J181" s="76">
        <f t="shared" si="22"/>
        <v>2220</v>
      </c>
      <c r="K181" s="77">
        <v>90.25</v>
      </c>
      <c r="L181" s="79" t="s">
        <v>66</v>
      </c>
      <c r="M181" s="76">
        <f t="shared" si="18"/>
        <v>90.25</v>
      </c>
      <c r="N181" s="77">
        <v>29.99</v>
      </c>
      <c r="O181" s="79" t="s">
        <v>66</v>
      </c>
      <c r="P181" s="76">
        <f t="shared" si="21"/>
        <v>29.99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0.10929999999999999</v>
      </c>
      <c r="F182" s="92">
        <v>5.5470000000000003E-5</v>
      </c>
      <c r="G182" s="88">
        <f t="shared" si="15"/>
        <v>0.10935547</v>
      </c>
      <c r="H182" s="77">
        <v>2.54</v>
      </c>
      <c r="I182" s="79" t="s">
        <v>12</v>
      </c>
      <c r="J182" s="76">
        <f t="shared" si="22"/>
        <v>2540</v>
      </c>
      <c r="K182" s="77">
        <v>101.06</v>
      </c>
      <c r="L182" s="79" t="s">
        <v>66</v>
      </c>
      <c r="M182" s="76">
        <f t="shared" si="18"/>
        <v>101.06</v>
      </c>
      <c r="N182" s="77">
        <v>34.15</v>
      </c>
      <c r="O182" s="79" t="s">
        <v>66</v>
      </c>
      <c r="P182" s="76">
        <f t="shared" si="21"/>
        <v>34.15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9.801E-2</v>
      </c>
      <c r="F183" s="92">
        <v>4.9119999999999997E-5</v>
      </c>
      <c r="G183" s="88">
        <f t="shared" si="15"/>
        <v>9.805912E-2</v>
      </c>
      <c r="H183" s="77">
        <v>3.23</v>
      </c>
      <c r="I183" s="79" t="s">
        <v>12</v>
      </c>
      <c r="J183" s="76">
        <f t="shared" si="22"/>
        <v>3230</v>
      </c>
      <c r="K183" s="77">
        <v>141.11000000000001</v>
      </c>
      <c r="L183" s="79" t="s">
        <v>66</v>
      </c>
      <c r="M183" s="76">
        <f t="shared" si="18"/>
        <v>141.11000000000001</v>
      </c>
      <c r="N183" s="77">
        <v>43.16</v>
      </c>
      <c r="O183" s="79" t="s">
        <v>66</v>
      </c>
      <c r="P183" s="76">
        <f t="shared" si="21"/>
        <v>43.16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8.9029999999999998E-2</v>
      </c>
      <c r="F184" s="92">
        <v>4.4129999999999999E-5</v>
      </c>
      <c r="G184" s="88">
        <f t="shared" si="15"/>
        <v>8.9074130000000001E-2</v>
      </c>
      <c r="H184" s="77">
        <v>4</v>
      </c>
      <c r="I184" s="79" t="s">
        <v>12</v>
      </c>
      <c r="J184" s="76">
        <f t="shared" si="22"/>
        <v>4000</v>
      </c>
      <c r="K184" s="77">
        <v>178.43</v>
      </c>
      <c r="L184" s="79" t="s">
        <v>66</v>
      </c>
      <c r="M184" s="76">
        <f t="shared" si="18"/>
        <v>178.43</v>
      </c>
      <c r="N184" s="77">
        <v>53.09</v>
      </c>
      <c r="O184" s="79" t="s">
        <v>66</v>
      </c>
      <c r="P184" s="76">
        <f t="shared" si="21"/>
        <v>53.09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8.1699999999999995E-2</v>
      </c>
      <c r="F185" s="92">
        <v>4.0089999999999997E-5</v>
      </c>
      <c r="G185" s="88">
        <f t="shared" si="15"/>
        <v>8.1740090000000001E-2</v>
      </c>
      <c r="H185" s="77">
        <v>4.84</v>
      </c>
      <c r="I185" s="79" t="s">
        <v>12</v>
      </c>
      <c r="J185" s="76">
        <f t="shared" ref="J185:J190" si="23">H185*1000</f>
        <v>4840</v>
      </c>
      <c r="K185" s="77">
        <v>214.84</v>
      </c>
      <c r="L185" s="79" t="s">
        <v>66</v>
      </c>
      <c r="M185" s="76">
        <f t="shared" si="18"/>
        <v>214.84</v>
      </c>
      <c r="N185" s="77">
        <v>63.91</v>
      </c>
      <c r="O185" s="79" t="s">
        <v>66</v>
      </c>
      <c r="P185" s="76">
        <f t="shared" si="21"/>
        <v>63.91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7.5590000000000004E-2</v>
      </c>
      <c r="F186" s="92">
        <v>3.6749999999999999E-5</v>
      </c>
      <c r="G186" s="88">
        <f t="shared" si="15"/>
        <v>7.5626750000000006E-2</v>
      </c>
      <c r="H186" s="77">
        <v>5.75</v>
      </c>
      <c r="I186" s="79" t="s">
        <v>12</v>
      </c>
      <c r="J186" s="76">
        <f t="shared" si="23"/>
        <v>5750</v>
      </c>
      <c r="K186" s="77">
        <v>251.09</v>
      </c>
      <c r="L186" s="79" t="s">
        <v>66</v>
      </c>
      <c r="M186" s="76">
        <f t="shared" si="18"/>
        <v>251.09</v>
      </c>
      <c r="N186" s="77">
        <v>75.61</v>
      </c>
      <c r="O186" s="79" t="s">
        <v>66</v>
      </c>
      <c r="P186" s="76">
        <f t="shared" si="21"/>
        <v>75.61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7.0430000000000006E-2</v>
      </c>
      <c r="F187" s="92">
        <v>3.3939999999999997E-5</v>
      </c>
      <c r="G187" s="88">
        <f t="shared" si="15"/>
        <v>7.0463940000000003E-2</v>
      </c>
      <c r="H187" s="77">
        <v>6.73</v>
      </c>
      <c r="I187" s="79" t="s">
        <v>12</v>
      </c>
      <c r="J187" s="76">
        <f t="shared" si="23"/>
        <v>6730</v>
      </c>
      <c r="K187" s="77">
        <v>287.51</v>
      </c>
      <c r="L187" s="79" t="s">
        <v>66</v>
      </c>
      <c r="M187" s="76">
        <f t="shared" si="18"/>
        <v>287.51</v>
      </c>
      <c r="N187" s="77">
        <v>88.15</v>
      </c>
      <c r="O187" s="79" t="s">
        <v>66</v>
      </c>
      <c r="P187" s="76">
        <f t="shared" si="21"/>
        <v>88.15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6.6000000000000003E-2</v>
      </c>
      <c r="F188" s="92">
        <v>3.1550000000000001E-5</v>
      </c>
      <c r="G188" s="88">
        <f t="shared" si="15"/>
        <v>6.6031550000000008E-2</v>
      </c>
      <c r="H188" s="77">
        <v>7.78</v>
      </c>
      <c r="I188" s="79" t="s">
        <v>12</v>
      </c>
      <c r="J188" s="80">
        <f t="shared" si="23"/>
        <v>7780</v>
      </c>
      <c r="K188" s="77">
        <v>324.27999999999997</v>
      </c>
      <c r="L188" s="79" t="s">
        <v>66</v>
      </c>
      <c r="M188" s="76">
        <f t="shared" si="18"/>
        <v>324.27999999999997</v>
      </c>
      <c r="N188" s="77">
        <v>101.52</v>
      </c>
      <c r="O188" s="79" t="s">
        <v>66</v>
      </c>
      <c r="P188" s="76">
        <f t="shared" si="21"/>
        <v>101.52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6.2149999999999997E-2</v>
      </c>
      <c r="F189" s="92">
        <v>2.9479999999999999E-5</v>
      </c>
      <c r="G189" s="88">
        <f t="shared" si="15"/>
        <v>6.2179479999999995E-2</v>
      </c>
      <c r="H189" s="77">
        <v>8.89</v>
      </c>
      <c r="I189" s="79" t="s">
        <v>12</v>
      </c>
      <c r="J189" s="80">
        <f t="shared" si="23"/>
        <v>8890</v>
      </c>
      <c r="K189" s="77">
        <v>361.5</v>
      </c>
      <c r="L189" s="79" t="s">
        <v>66</v>
      </c>
      <c r="M189" s="76">
        <f t="shared" si="18"/>
        <v>361.5</v>
      </c>
      <c r="N189" s="77">
        <v>115.7</v>
      </c>
      <c r="O189" s="79" t="s">
        <v>66</v>
      </c>
      <c r="P189" s="76">
        <f t="shared" si="21"/>
        <v>115.7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5.8779999999999999E-2</v>
      </c>
      <c r="F190" s="92">
        <v>2.7679999999999999E-5</v>
      </c>
      <c r="G190" s="88">
        <f t="shared" si="15"/>
        <v>5.8807680000000001E-2</v>
      </c>
      <c r="H190" s="77">
        <v>10.08</v>
      </c>
      <c r="I190" s="79" t="s">
        <v>12</v>
      </c>
      <c r="J190" s="187">
        <f t="shared" si="23"/>
        <v>10080</v>
      </c>
      <c r="K190" s="77">
        <v>399.22</v>
      </c>
      <c r="L190" s="79" t="s">
        <v>66</v>
      </c>
      <c r="M190" s="76">
        <f t="shared" si="18"/>
        <v>399.22</v>
      </c>
      <c r="N190" s="77">
        <v>130.68</v>
      </c>
      <c r="O190" s="79" t="s">
        <v>66</v>
      </c>
      <c r="P190" s="76">
        <f t="shared" si="21"/>
        <v>130.68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5.5800000000000002E-2</v>
      </c>
      <c r="F191" s="92">
        <v>2.6089999999999999E-5</v>
      </c>
      <c r="G191" s="88">
        <f t="shared" si="15"/>
        <v>5.5826090000000002E-2</v>
      </c>
      <c r="H191" s="77">
        <v>11.33</v>
      </c>
      <c r="I191" s="79" t="s">
        <v>12</v>
      </c>
      <c r="J191" s="187">
        <f t="shared" ref="J191:J220" si="24">H191*1000</f>
        <v>11330</v>
      </c>
      <c r="K191" s="77">
        <v>437.47</v>
      </c>
      <c r="L191" s="79" t="s">
        <v>66</v>
      </c>
      <c r="M191" s="76">
        <f t="shared" si="18"/>
        <v>437.47</v>
      </c>
      <c r="N191" s="77">
        <v>146.44</v>
      </c>
      <c r="O191" s="79" t="s">
        <v>66</v>
      </c>
      <c r="P191" s="76">
        <f t="shared" si="21"/>
        <v>146.44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5.3150000000000003E-2</v>
      </c>
      <c r="F192" s="92">
        <v>2.4680000000000001E-5</v>
      </c>
      <c r="G192" s="88">
        <f t="shared" si="15"/>
        <v>5.3174680000000002E-2</v>
      </c>
      <c r="H192" s="77">
        <v>12.64</v>
      </c>
      <c r="I192" s="79" t="s">
        <v>12</v>
      </c>
      <c r="J192" s="187">
        <f t="shared" si="24"/>
        <v>12640</v>
      </c>
      <c r="K192" s="77">
        <v>476.25</v>
      </c>
      <c r="L192" s="79" t="s">
        <v>66</v>
      </c>
      <c r="M192" s="76">
        <f t="shared" si="18"/>
        <v>476.25</v>
      </c>
      <c r="N192" s="77">
        <v>162.96</v>
      </c>
      <c r="O192" s="79" t="s">
        <v>66</v>
      </c>
      <c r="P192" s="76">
        <f t="shared" si="21"/>
        <v>162.96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5.0770000000000003E-2</v>
      </c>
      <c r="F193" s="92">
        <v>2.3419999999999999E-5</v>
      </c>
      <c r="G193" s="88">
        <f t="shared" si="15"/>
        <v>5.0793420000000006E-2</v>
      </c>
      <c r="H193" s="77">
        <v>14.02</v>
      </c>
      <c r="I193" s="79" t="s">
        <v>12</v>
      </c>
      <c r="J193" s="187">
        <f t="shared" si="24"/>
        <v>14020</v>
      </c>
      <c r="K193" s="77">
        <v>515.58000000000004</v>
      </c>
      <c r="L193" s="79" t="s">
        <v>66</v>
      </c>
      <c r="M193" s="76">
        <f t="shared" si="18"/>
        <v>515.58000000000004</v>
      </c>
      <c r="N193" s="77">
        <v>180.24</v>
      </c>
      <c r="O193" s="79" t="s">
        <v>66</v>
      </c>
      <c r="P193" s="76">
        <f t="shared" si="21"/>
        <v>180.24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4.6670000000000003E-2</v>
      </c>
      <c r="F194" s="92">
        <v>2.1270000000000001E-5</v>
      </c>
      <c r="G194" s="88">
        <f t="shared" si="15"/>
        <v>4.669127E-2</v>
      </c>
      <c r="H194" s="77">
        <v>16.96</v>
      </c>
      <c r="I194" s="79" t="s">
        <v>12</v>
      </c>
      <c r="J194" s="187">
        <f t="shared" si="24"/>
        <v>16960</v>
      </c>
      <c r="K194" s="77">
        <v>664.35</v>
      </c>
      <c r="L194" s="79" t="s">
        <v>66</v>
      </c>
      <c r="M194" s="76">
        <f t="shared" si="18"/>
        <v>664.35</v>
      </c>
      <c r="N194" s="77">
        <v>217</v>
      </c>
      <c r="O194" s="79" t="s">
        <v>66</v>
      </c>
      <c r="P194" s="76">
        <f t="shared" si="21"/>
        <v>217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4.2500000000000003E-2</v>
      </c>
      <c r="F195" s="92">
        <v>1.9089999999999998E-5</v>
      </c>
      <c r="G195" s="88">
        <f t="shared" si="15"/>
        <v>4.2519090000000002E-2</v>
      </c>
      <c r="H195" s="77">
        <v>20.98</v>
      </c>
      <c r="I195" s="79" t="s">
        <v>12</v>
      </c>
      <c r="J195" s="187">
        <f t="shared" si="24"/>
        <v>20980</v>
      </c>
      <c r="K195" s="77">
        <v>876.58</v>
      </c>
      <c r="L195" s="79" t="s">
        <v>66</v>
      </c>
      <c r="M195" s="76">
        <f t="shared" si="18"/>
        <v>876.58</v>
      </c>
      <c r="N195" s="77">
        <v>266.95999999999998</v>
      </c>
      <c r="O195" s="79" t="s">
        <v>66</v>
      </c>
      <c r="P195" s="76">
        <f t="shared" si="21"/>
        <v>266.95999999999998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3.9120000000000002E-2</v>
      </c>
      <c r="F196" s="92">
        <v>1.7329999999999998E-5</v>
      </c>
      <c r="G196" s="88">
        <f t="shared" si="15"/>
        <v>3.9137330000000005E-2</v>
      </c>
      <c r="H196" s="77">
        <v>25.36</v>
      </c>
      <c r="I196" s="79" t="s">
        <v>12</v>
      </c>
      <c r="J196" s="187">
        <f t="shared" si="24"/>
        <v>25360</v>
      </c>
      <c r="K196" s="77">
        <v>1.08</v>
      </c>
      <c r="L196" s="78" t="s">
        <v>12</v>
      </c>
      <c r="M196" s="80">
        <f t="shared" ref="M196:M203" si="25">K196*1000</f>
        <v>1080</v>
      </c>
      <c r="N196" s="77">
        <v>321.19</v>
      </c>
      <c r="O196" s="79" t="s">
        <v>66</v>
      </c>
      <c r="P196" s="76">
        <f t="shared" si="21"/>
        <v>321.19</v>
      </c>
    </row>
    <row r="197" spans="2:16">
      <c r="B197" s="89">
        <v>275</v>
      </c>
      <c r="C197" s="90" t="s">
        <v>65</v>
      </c>
      <c r="D197" s="74">
        <f t="shared" ref="D197:D210" si="26">B197/$C$5</f>
        <v>68.75</v>
      </c>
      <c r="E197" s="91">
        <v>3.6310000000000002E-2</v>
      </c>
      <c r="F197" s="92">
        <v>1.588E-5</v>
      </c>
      <c r="G197" s="88">
        <f t="shared" si="15"/>
        <v>3.6325880000000005E-2</v>
      </c>
      <c r="H197" s="77">
        <v>30.11</v>
      </c>
      <c r="I197" s="79" t="s">
        <v>12</v>
      </c>
      <c r="J197" s="187">
        <f t="shared" si="24"/>
        <v>30110</v>
      </c>
      <c r="K197" s="77">
        <v>1.27</v>
      </c>
      <c r="L197" s="79" t="s">
        <v>12</v>
      </c>
      <c r="M197" s="80">
        <f t="shared" si="25"/>
        <v>1270</v>
      </c>
      <c r="N197" s="77">
        <v>379.52</v>
      </c>
      <c r="O197" s="79" t="s">
        <v>66</v>
      </c>
      <c r="P197" s="76">
        <f t="shared" si="21"/>
        <v>379.52</v>
      </c>
    </row>
    <row r="198" spans="2:16">
      <c r="B198" s="89">
        <v>300</v>
      </c>
      <c r="C198" s="90" t="s">
        <v>65</v>
      </c>
      <c r="D198" s="74">
        <f t="shared" si="26"/>
        <v>75</v>
      </c>
      <c r="E198" s="91">
        <v>3.3950000000000001E-2</v>
      </c>
      <c r="F198" s="92">
        <v>1.466E-5</v>
      </c>
      <c r="G198" s="88">
        <f t="shared" si="15"/>
        <v>3.3964660000000001E-2</v>
      </c>
      <c r="H198" s="77">
        <v>35.21</v>
      </c>
      <c r="I198" s="79" t="s">
        <v>12</v>
      </c>
      <c r="J198" s="187">
        <f t="shared" si="24"/>
        <v>35210</v>
      </c>
      <c r="K198" s="77">
        <v>1.46</v>
      </c>
      <c r="L198" s="79" t="s">
        <v>12</v>
      </c>
      <c r="M198" s="80">
        <f t="shared" si="25"/>
        <v>1460</v>
      </c>
      <c r="N198" s="77">
        <v>441.8</v>
      </c>
      <c r="O198" s="79" t="s">
        <v>66</v>
      </c>
      <c r="P198" s="76">
        <f t="shared" si="21"/>
        <v>441.8</v>
      </c>
    </row>
    <row r="199" spans="2:16">
      <c r="B199" s="89">
        <v>325</v>
      </c>
      <c r="C199" s="90" t="s">
        <v>65</v>
      </c>
      <c r="D199" s="74">
        <f t="shared" si="26"/>
        <v>81.25</v>
      </c>
      <c r="E199" s="91">
        <v>3.1919999999999997E-2</v>
      </c>
      <c r="F199" s="92">
        <v>1.362E-5</v>
      </c>
      <c r="G199" s="88">
        <f t="shared" si="15"/>
        <v>3.1933619999999996E-2</v>
      </c>
      <c r="H199" s="77">
        <v>40.64</v>
      </c>
      <c r="I199" s="79" t="s">
        <v>12</v>
      </c>
      <c r="J199" s="187">
        <f t="shared" si="24"/>
        <v>40640</v>
      </c>
      <c r="K199" s="77">
        <v>1.66</v>
      </c>
      <c r="L199" s="79" t="s">
        <v>12</v>
      </c>
      <c r="M199" s="80">
        <f t="shared" si="25"/>
        <v>1660</v>
      </c>
      <c r="N199" s="77">
        <v>507.88</v>
      </c>
      <c r="O199" s="79" t="s">
        <v>66</v>
      </c>
      <c r="P199" s="76">
        <f t="shared" si="21"/>
        <v>507.88</v>
      </c>
    </row>
    <row r="200" spans="2:16">
      <c r="B200" s="89">
        <v>350</v>
      </c>
      <c r="C200" s="90" t="s">
        <v>65</v>
      </c>
      <c r="D200" s="74">
        <f t="shared" si="26"/>
        <v>87.5</v>
      </c>
      <c r="E200" s="91">
        <v>3.0169999999999999E-2</v>
      </c>
      <c r="F200" s="92">
        <v>1.272E-5</v>
      </c>
      <c r="G200" s="88">
        <f t="shared" si="15"/>
        <v>3.018272E-2</v>
      </c>
      <c r="H200" s="77">
        <v>46.4</v>
      </c>
      <c r="I200" s="79" t="s">
        <v>12</v>
      </c>
      <c r="J200" s="187">
        <f t="shared" si="24"/>
        <v>46400</v>
      </c>
      <c r="K200" s="77">
        <v>1.85</v>
      </c>
      <c r="L200" s="79" t="s">
        <v>12</v>
      </c>
      <c r="M200" s="80">
        <f t="shared" si="25"/>
        <v>1850</v>
      </c>
      <c r="N200" s="77">
        <v>577.63</v>
      </c>
      <c r="O200" s="79" t="s">
        <v>66</v>
      </c>
      <c r="P200" s="76">
        <f t="shared" si="21"/>
        <v>577.63</v>
      </c>
    </row>
    <row r="201" spans="2:16">
      <c r="B201" s="89">
        <v>375</v>
      </c>
      <c r="C201" s="90" t="s">
        <v>65</v>
      </c>
      <c r="D201" s="74">
        <f t="shared" si="26"/>
        <v>93.75</v>
      </c>
      <c r="E201" s="91">
        <v>2.8639999999999999E-2</v>
      </c>
      <c r="F201" s="92">
        <v>1.1929999999999999E-5</v>
      </c>
      <c r="G201" s="88">
        <f t="shared" si="15"/>
        <v>2.8651929999999999E-2</v>
      </c>
      <c r="H201" s="77">
        <v>52.49</v>
      </c>
      <c r="I201" s="79" t="s">
        <v>12</v>
      </c>
      <c r="J201" s="187">
        <f t="shared" si="24"/>
        <v>52490</v>
      </c>
      <c r="K201" s="77">
        <v>2.04</v>
      </c>
      <c r="L201" s="79" t="s">
        <v>12</v>
      </c>
      <c r="M201" s="80">
        <f t="shared" si="25"/>
        <v>2040</v>
      </c>
      <c r="N201" s="77">
        <v>650.91999999999996</v>
      </c>
      <c r="O201" s="79" t="s">
        <v>66</v>
      </c>
      <c r="P201" s="76">
        <f t="shared" si="21"/>
        <v>650.91999999999996</v>
      </c>
    </row>
    <row r="202" spans="2:16">
      <c r="B202" s="89">
        <v>400</v>
      </c>
      <c r="C202" s="90" t="s">
        <v>65</v>
      </c>
      <c r="D202" s="74">
        <f t="shared" si="26"/>
        <v>100</v>
      </c>
      <c r="E202" s="91">
        <v>2.7289999999999998E-2</v>
      </c>
      <c r="F202" s="92">
        <v>1.1250000000000001E-5</v>
      </c>
      <c r="G202" s="88">
        <f t="shared" si="15"/>
        <v>2.7301249999999999E-2</v>
      </c>
      <c r="H202" s="77">
        <v>58.89</v>
      </c>
      <c r="I202" s="79" t="s">
        <v>12</v>
      </c>
      <c r="J202" s="187">
        <f t="shared" si="24"/>
        <v>58890</v>
      </c>
      <c r="K202" s="77">
        <v>2.2400000000000002</v>
      </c>
      <c r="L202" s="79" t="s">
        <v>12</v>
      </c>
      <c r="M202" s="80">
        <f t="shared" si="25"/>
        <v>2240</v>
      </c>
      <c r="N202" s="77">
        <v>727.62</v>
      </c>
      <c r="O202" s="79" t="s">
        <v>66</v>
      </c>
      <c r="P202" s="76">
        <f t="shared" si="21"/>
        <v>727.62</v>
      </c>
    </row>
    <row r="203" spans="2:16">
      <c r="B203" s="89">
        <v>450</v>
      </c>
      <c r="C203" s="90" t="s">
        <v>65</v>
      </c>
      <c r="D203" s="74">
        <f t="shared" si="26"/>
        <v>112.5</v>
      </c>
      <c r="E203" s="91">
        <v>2.5010000000000001E-2</v>
      </c>
      <c r="F203" s="92">
        <v>1.009E-5</v>
      </c>
      <c r="G203" s="88">
        <f t="shared" si="15"/>
        <v>2.5020090000000002E-2</v>
      </c>
      <c r="H203" s="77">
        <v>72.59</v>
      </c>
      <c r="I203" s="79" t="s">
        <v>12</v>
      </c>
      <c r="J203" s="187">
        <f t="shared" si="24"/>
        <v>72590</v>
      </c>
      <c r="K203" s="77">
        <v>2.97</v>
      </c>
      <c r="L203" s="79" t="s">
        <v>12</v>
      </c>
      <c r="M203" s="80">
        <f t="shared" si="25"/>
        <v>2970</v>
      </c>
      <c r="N203" s="77">
        <v>890.87</v>
      </c>
      <c r="O203" s="79" t="s">
        <v>66</v>
      </c>
      <c r="P203" s="76">
        <f t="shared" si="21"/>
        <v>890.87</v>
      </c>
    </row>
    <row r="204" spans="2:16">
      <c r="B204" s="89">
        <v>500</v>
      </c>
      <c r="C204" s="90" t="s">
        <v>65</v>
      </c>
      <c r="D204" s="74">
        <f t="shared" si="26"/>
        <v>125</v>
      </c>
      <c r="E204" s="91">
        <v>2.317E-2</v>
      </c>
      <c r="F204" s="92">
        <v>9.1540000000000008E-6</v>
      </c>
      <c r="G204" s="88">
        <f t="shared" si="15"/>
        <v>2.3179154E-2</v>
      </c>
      <c r="H204" s="77">
        <v>87.45</v>
      </c>
      <c r="I204" s="79" t="s">
        <v>12</v>
      </c>
      <c r="J204" s="187">
        <f t="shared" si="24"/>
        <v>87450</v>
      </c>
      <c r="K204" s="77">
        <v>3.64</v>
      </c>
      <c r="L204" s="79" t="s">
        <v>12</v>
      </c>
      <c r="M204" s="80">
        <f t="shared" ref="M204:M206" si="27">K204*1000</f>
        <v>3640</v>
      </c>
      <c r="N204" s="77">
        <v>1.07</v>
      </c>
      <c r="O204" s="78" t="s">
        <v>12</v>
      </c>
      <c r="P204" s="187">
        <f t="shared" ref="P204:P216" si="28">N204*1000</f>
        <v>1070</v>
      </c>
    </row>
    <row r="205" spans="2:16">
      <c r="B205" s="89">
        <v>550</v>
      </c>
      <c r="C205" s="90" t="s">
        <v>65</v>
      </c>
      <c r="D205" s="74">
        <f t="shared" si="26"/>
        <v>137.5</v>
      </c>
      <c r="E205" s="91">
        <v>2.1649999999999999E-2</v>
      </c>
      <c r="F205" s="92">
        <v>8.3829999999999992E-6</v>
      </c>
      <c r="G205" s="88">
        <f t="shared" si="15"/>
        <v>2.1658383E-2</v>
      </c>
      <c r="H205" s="77">
        <v>103.42</v>
      </c>
      <c r="I205" s="79" t="s">
        <v>12</v>
      </c>
      <c r="J205" s="187">
        <f t="shared" si="24"/>
        <v>103420</v>
      </c>
      <c r="K205" s="77">
        <v>4.3</v>
      </c>
      <c r="L205" s="79" t="s">
        <v>12</v>
      </c>
      <c r="M205" s="80">
        <f t="shared" si="27"/>
        <v>4300</v>
      </c>
      <c r="N205" s="77">
        <v>1.25</v>
      </c>
      <c r="O205" s="79" t="s">
        <v>12</v>
      </c>
      <c r="P205" s="187">
        <f t="shared" si="28"/>
        <v>1250</v>
      </c>
    </row>
    <row r="206" spans="2:16">
      <c r="B206" s="89">
        <v>600</v>
      </c>
      <c r="C206" s="90" t="s">
        <v>65</v>
      </c>
      <c r="D206" s="74">
        <f t="shared" si="26"/>
        <v>150</v>
      </c>
      <c r="E206" s="91">
        <v>2.0369999999999999E-2</v>
      </c>
      <c r="F206" s="92">
        <v>7.7349999999999996E-6</v>
      </c>
      <c r="G206" s="88">
        <f t="shared" si="15"/>
        <v>2.0377734999999998E-2</v>
      </c>
      <c r="H206" s="77">
        <v>120.46</v>
      </c>
      <c r="I206" s="79" t="s">
        <v>12</v>
      </c>
      <c r="J206" s="187">
        <f t="shared" si="24"/>
        <v>120460</v>
      </c>
      <c r="K206" s="77">
        <v>4.93</v>
      </c>
      <c r="L206" s="79" t="s">
        <v>12</v>
      </c>
      <c r="M206" s="80">
        <f t="shared" si="27"/>
        <v>4930</v>
      </c>
      <c r="N206" s="77">
        <v>1.45</v>
      </c>
      <c r="O206" s="79" t="s">
        <v>12</v>
      </c>
      <c r="P206" s="187">
        <f t="shared" si="28"/>
        <v>1450</v>
      </c>
    </row>
    <row r="207" spans="2:16">
      <c r="B207" s="89">
        <v>650</v>
      </c>
      <c r="C207" s="90" t="s">
        <v>65</v>
      </c>
      <c r="D207" s="74">
        <f t="shared" si="26"/>
        <v>162.5</v>
      </c>
      <c r="E207" s="91">
        <v>1.9279999999999999E-2</v>
      </c>
      <c r="F207" s="92">
        <v>7.1840000000000002E-6</v>
      </c>
      <c r="G207" s="88">
        <f t="shared" si="15"/>
        <v>1.9287183999999999E-2</v>
      </c>
      <c r="H207" s="77">
        <v>138.52000000000001</v>
      </c>
      <c r="I207" s="79" t="s">
        <v>12</v>
      </c>
      <c r="J207" s="187">
        <f t="shared" si="24"/>
        <v>138520</v>
      </c>
      <c r="K207" s="77">
        <v>5.56</v>
      </c>
      <c r="L207" s="79" t="s">
        <v>12</v>
      </c>
      <c r="M207" s="80">
        <f t="shared" ref="M207:M216" si="29">K207*1000</f>
        <v>5560</v>
      </c>
      <c r="N207" s="77">
        <v>1.66</v>
      </c>
      <c r="O207" s="79" t="s">
        <v>12</v>
      </c>
      <c r="P207" s="187">
        <f t="shared" si="28"/>
        <v>1660</v>
      </c>
    </row>
    <row r="208" spans="2:16">
      <c r="B208" s="89">
        <v>700</v>
      </c>
      <c r="C208" s="90" t="s">
        <v>65</v>
      </c>
      <c r="D208" s="74">
        <f t="shared" si="26"/>
        <v>175</v>
      </c>
      <c r="E208" s="91">
        <v>1.8339999999999999E-2</v>
      </c>
      <c r="F208" s="92">
        <v>6.708E-6</v>
      </c>
      <c r="G208" s="88">
        <f t="shared" si="15"/>
        <v>1.8346708E-2</v>
      </c>
      <c r="H208" s="77">
        <v>157.54</v>
      </c>
      <c r="I208" s="79" t="s">
        <v>12</v>
      </c>
      <c r="J208" s="187">
        <f t="shared" si="24"/>
        <v>157540</v>
      </c>
      <c r="K208" s="77">
        <v>6.19</v>
      </c>
      <c r="L208" s="79" t="s">
        <v>12</v>
      </c>
      <c r="M208" s="80">
        <f t="shared" si="29"/>
        <v>6190</v>
      </c>
      <c r="N208" s="77">
        <v>1.88</v>
      </c>
      <c r="O208" s="79" t="s">
        <v>12</v>
      </c>
      <c r="P208" s="187">
        <f t="shared" si="28"/>
        <v>1880</v>
      </c>
    </row>
    <row r="209" spans="2:16">
      <c r="B209" s="89">
        <v>800</v>
      </c>
      <c r="C209" s="90" t="s">
        <v>65</v>
      </c>
      <c r="D209" s="74">
        <f t="shared" si="26"/>
        <v>200</v>
      </c>
      <c r="E209" s="91">
        <v>1.6799999999999999E-2</v>
      </c>
      <c r="F209" s="92">
        <v>5.9279999999999998E-6</v>
      </c>
      <c r="G209" s="88">
        <f t="shared" si="15"/>
        <v>1.6805927999999998E-2</v>
      </c>
      <c r="H209" s="77">
        <v>198.32</v>
      </c>
      <c r="I209" s="79" t="s">
        <v>12</v>
      </c>
      <c r="J209" s="187">
        <f t="shared" si="24"/>
        <v>198320</v>
      </c>
      <c r="K209" s="77">
        <v>8.48</v>
      </c>
      <c r="L209" s="79" t="s">
        <v>12</v>
      </c>
      <c r="M209" s="80">
        <f t="shared" si="29"/>
        <v>8480</v>
      </c>
      <c r="N209" s="77">
        <v>2.34</v>
      </c>
      <c r="O209" s="79" t="s">
        <v>12</v>
      </c>
      <c r="P209" s="187">
        <f t="shared" si="28"/>
        <v>2340</v>
      </c>
    </row>
    <row r="210" spans="2:16">
      <c r="B210" s="89">
        <v>900</v>
      </c>
      <c r="C210" s="90" t="s">
        <v>65</v>
      </c>
      <c r="D210" s="74">
        <f t="shared" si="26"/>
        <v>225</v>
      </c>
      <c r="E210" s="91">
        <v>1.559E-2</v>
      </c>
      <c r="F210" s="92">
        <v>5.3159999999999996E-6</v>
      </c>
      <c r="G210" s="88">
        <f t="shared" si="15"/>
        <v>1.5595316E-2</v>
      </c>
      <c r="H210" s="77">
        <v>242.55</v>
      </c>
      <c r="I210" s="79" t="s">
        <v>12</v>
      </c>
      <c r="J210" s="187">
        <f t="shared" si="24"/>
        <v>242550</v>
      </c>
      <c r="K210" s="77">
        <v>10.55</v>
      </c>
      <c r="L210" s="79" t="s">
        <v>12</v>
      </c>
      <c r="M210" s="80">
        <f t="shared" si="29"/>
        <v>10550</v>
      </c>
      <c r="N210" s="77">
        <v>2.83</v>
      </c>
      <c r="O210" s="79" t="s">
        <v>12</v>
      </c>
      <c r="P210" s="187">
        <f t="shared" si="28"/>
        <v>2830</v>
      </c>
    </row>
    <row r="211" spans="2:16">
      <c r="B211" s="89">
        <v>1</v>
      </c>
      <c r="C211" s="93" t="s">
        <v>67</v>
      </c>
      <c r="D211" s="74">
        <f t="shared" ref="D211:D228" si="30">B211*1000/$C$5</f>
        <v>250</v>
      </c>
      <c r="E211" s="91">
        <v>1.4619999999999999E-2</v>
      </c>
      <c r="F211" s="92">
        <v>4.8210000000000001E-6</v>
      </c>
      <c r="G211" s="88">
        <f t="shared" si="15"/>
        <v>1.4624821E-2</v>
      </c>
      <c r="H211" s="77">
        <v>289.95999999999998</v>
      </c>
      <c r="I211" s="79" t="s">
        <v>12</v>
      </c>
      <c r="J211" s="187">
        <f t="shared" si="24"/>
        <v>289960</v>
      </c>
      <c r="K211" s="77">
        <v>12.52</v>
      </c>
      <c r="L211" s="79" t="s">
        <v>12</v>
      </c>
      <c r="M211" s="80">
        <f t="shared" si="29"/>
        <v>12520</v>
      </c>
      <c r="N211" s="77">
        <v>3.36</v>
      </c>
      <c r="O211" s="79" t="s">
        <v>12</v>
      </c>
      <c r="P211" s="187">
        <f t="shared" si="28"/>
        <v>3360</v>
      </c>
    </row>
    <row r="212" spans="2:16">
      <c r="B212" s="89">
        <v>1.1000000000000001</v>
      </c>
      <c r="C212" s="90" t="s">
        <v>67</v>
      </c>
      <c r="D212" s="74">
        <f t="shared" si="30"/>
        <v>275</v>
      </c>
      <c r="E212" s="91">
        <v>1.3820000000000001E-2</v>
      </c>
      <c r="F212" s="92">
        <v>4.4139999999999996E-6</v>
      </c>
      <c r="G212" s="88">
        <f t="shared" si="15"/>
        <v>1.3824414E-2</v>
      </c>
      <c r="H212" s="77">
        <v>340.32</v>
      </c>
      <c r="I212" s="79" t="s">
        <v>12</v>
      </c>
      <c r="J212" s="187">
        <f t="shared" si="24"/>
        <v>340320</v>
      </c>
      <c r="K212" s="77">
        <v>14.42</v>
      </c>
      <c r="L212" s="79" t="s">
        <v>12</v>
      </c>
      <c r="M212" s="80">
        <f t="shared" si="29"/>
        <v>14420</v>
      </c>
      <c r="N212" s="77">
        <v>3.9</v>
      </c>
      <c r="O212" s="79" t="s">
        <v>12</v>
      </c>
      <c r="P212" s="187">
        <f t="shared" si="28"/>
        <v>3900</v>
      </c>
    </row>
    <row r="213" spans="2:16">
      <c r="B213" s="89">
        <v>1.2</v>
      </c>
      <c r="C213" s="90" t="s">
        <v>67</v>
      </c>
      <c r="D213" s="74">
        <f t="shared" si="30"/>
        <v>300</v>
      </c>
      <c r="E213" s="91">
        <v>1.315E-2</v>
      </c>
      <c r="F213" s="92">
        <v>4.0709999999999996E-6</v>
      </c>
      <c r="G213" s="88">
        <f t="shared" ref="G213:G228" si="31">E213+F213</f>
        <v>1.3154071E-2</v>
      </c>
      <c r="H213" s="77">
        <v>393.41</v>
      </c>
      <c r="I213" s="79" t="s">
        <v>12</v>
      </c>
      <c r="J213" s="187">
        <f t="shared" si="24"/>
        <v>393410</v>
      </c>
      <c r="K213" s="77">
        <v>16.28</v>
      </c>
      <c r="L213" s="79" t="s">
        <v>12</v>
      </c>
      <c r="M213" s="80">
        <f t="shared" si="29"/>
        <v>16280.000000000002</v>
      </c>
      <c r="N213" s="77">
        <v>4.47</v>
      </c>
      <c r="O213" s="79" t="s">
        <v>12</v>
      </c>
      <c r="P213" s="187">
        <f t="shared" si="28"/>
        <v>4470</v>
      </c>
    </row>
    <row r="214" spans="2:16">
      <c r="B214" s="89">
        <v>1.3</v>
      </c>
      <c r="C214" s="90" t="s">
        <v>67</v>
      </c>
      <c r="D214" s="74">
        <f t="shared" si="30"/>
        <v>325</v>
      </c>
      <c r="E214" s="91">
        <v>1.259E-2</v>
      </c>
      <c r="F214" s="92">
        <v>3.7799999999999998E-6</v>
      </c>
      <c r="G214" s="88">
        <f t="shared" si="31"/>
        <v>1.2593780000000001E-2</v>
      </c>
      <c r="H214" s="77">
        <v>449.03</v>
      </c>
      <c r="I214" s="79" t="s">
        <v>12</v>
      </c>
      <c r="J214" s="187">
        <f t="shared" si="24"/>
        <v>449030</v>
      </c>
      <c r="K214" s="77">
        <v>18.100000000000001</v>
      </c>
      <c r="L214" s="79" t="s">
        <v>12</v>
      </c>
      <c r="M214" s="80">
        <f t="shared" si="29"/>
        <v>18100</v>
      </c>
      <c r="N214" s="77">
        <v>5.0599999999999996</v>
      </c>
      <c r="O214" s="79" t="s">
        <v>12</v>
      </c>
      <c r="P214" s="187">
        <f t="shared" si="28"/>
        <v>5060</v>
      </c>
    </row>
    <row r="215" spans="2:16">
      <c r="B215" s="89">
        <v>1.4</v>
      </c>
      <c r="C215" s="90" t="s">
        <v>67</v>
      </c>
      <c r="D215" s="74">
        <f t="shared" si="30"/>
        <v>350</v>
      </c>
      <c r="E215" s="91">
        <v>1.21E-2</v>
      </c>
      <c r="F215" s="92">
        <v>3.529E-6</v>
      </c>
      <c r="G215" s="88">
        <f t="shared" si="31"/>
        <v>1.2103529E-2</v>
      </c>
      <c r="H215" s="77">
        <v>507.02</v>
      </c>
      <c r="I215" s="79" t="s">
        <v>12</v>
      </c>
      <c r="J215" s="187">
        <f t="shared" si="24"/>
        <v>507020</v>
      </c>
      <c r="K215" s="77">
        <v>19.899999999999999</v>
      </c>
      <c r="L215" s="79" t="s">
        <v>12</v>
      </c>
      <c r="M215" s="80">
        <f t="shared" si="29"/>
        <v>19900</v>
      </c>
      <c r="N215" s="77">
        <v>5.67</v>
      </c>
      <c r="O215" s="79" t="s">
        <v>12</v>
      </c>
      <c r="P215" s="187">
        <f t="shared" si="28"/>
        <v>5670</v>
      </c>
    </row>
    <row r="216" spans="2:16">
      <c r="B216" s="89">
        <v>1.5</v>
      </c>
      <c r="C216" s="90" t="s">
        <v>67</v>
      </c>
      <c r="D216" s="74">
        <f t="shared" si="30"/>
        <v>375</v>
      </c>
      <c r="E216" s="91">
        <v>1.1679999999999999E-2</v>
      </c>
      <c r="F216" s="92">
        <v>3.3100000000000001E-6</v>
      </c>
      <c r="G216" s="88">
        <f t="shared" si="31"/>
        <v>1.1683309999999999E-2</v>
      </c>
      <c r="H216" s="77">
        <v>567.20000000000005</v>
      </c>
      <c r="I216" s="79" t="s">
        <v>12</v>
      </c>
      <c r="J216" s="187">
        <f t="shared" si="24"/>
        <v>567200</v>
      </c>
      <c r="K216" s="77">
        <v>21.66</v>
      </c>
      <c r="L216" s="79" t="s">
        <v>12</v>
      </c>
      <c r="M216" s="80">
        <f t="shared" si="29"/>
        <v>21660</v>
      </c>
      <c r="N216" s="77">
        <v>6.29</v>
      </c>
      <c r="O216" s="79" t="s">
        <v>12</v>
      </c>
      <c r="P216" s="187">
        <f t="shared" si="28"/>
        <v>6290</v>
      </c>
    </row>
    <row r="217" spans="2:16">
      <c r="B217" s="89">
        <v>1.6</v>
      </c>
      <c r="C217" s="90" t="s">
        <v>67</v>
      </c>
      <c r="D217" s="74">
        <f t="shared" si="30"/>
        <v>400</v>
      </c>
      <c r="E217" s="91">
        <v>1.132E-2</v>
      </c>
      <c r="F217" s="92">
        <v>3.117E-6</v>
      </c>
      <c r="G217" s="88">
        <f t="shared" si="31"/>
        <v>1.1323117000000001E-2</v>
      </c>
      <c r="H217" s="77">
        <v>629.44000000000005</v>
      </c>
      <c r="I217" s="79" t="s">
        <v>12</v>
      </c>
      <c r="J217" s="187">
        <f t="shared" si="24"/>
        <v>629440</v>
      </c>
      <c r="K217" s="77">
        <v>23.41</v>
      </c>
      <c r="L217" s="79" t="s">
        <v>12</v>
      </c>
      <c r="M217" s="80">
        <f>K217*1000</f>
        <v>23410</v>
      </c>
      <c r="N217" s="77">
        <v>6.93</v>
      </c>
      <c r="O217" s="79" t="s">
        <v>12</v>
      </c>
      <c r="P217" s="187">
        <f t="shared" ref="P217:P220" si="32">N217*1000</f>
        <v>6930</v>
      </c>
    </row>
    <row r="218" spans="2:16">
      <c r="B218" s="89">
        <v>1.7</v>
      </c>
      <c r="C218" s="90" t="s">
        <v>67</v>
      </c>
      <c r="D218" s="74">
        <f t="shared" si="30"/>
        <v>425</v>
      </c>
      <c r="E218" s="91">
        <v>1.099E-2</v>
      </c>
      <c r="F218" s="92">
        <v>2.9459999999999998E-6</v>
      </c>
      <c r="G218" s="88">
        <f t="shared" si="31"/>
        <v>1.0992946E-2</v>
      </c>
      <c r="H218" s="77">
        <v>693.6</v>
      </c>
      <c r="I218" s="79" t="s">
        <v>12</v>
      </c>
      <c r="J218" s="187">
        <f t="shared" si="24"/>
        <v>693600</v>
      </c>
      <c r="K218" s="77">
        <v>25.13</v>
      </c>
      <c r="L218" s="79" t="s">
        <v>12</v>
      </c>
      <c r="M218" s="80">
        <f t="shared" ref="M218:M228" si="33">K218*1000</f>
        <v>25130</v>
      </c>
      <c r="N218" s="77">
        <v>7.58</v>
      </c>
      <c r="O218" s="79" t="s">
        <v>12</v>
      </c>
      <c r="P218" s="187">
        <f t="shared" si="32"/>
        <v>7580</v>
      </c>
    </row>
    <row r="219" spans="2:16">
      <c r="B219" s="89">
        <v>1.8</v>
      </c>
      <c r="C219" s="90" t="s">
        <v>67</v>
      </c>
      <c r="D219" s="74">
        <f t="shared" si="30"/>
        <v>450</v>
      </c>
      <c r="E219" s="91">
        <v>1.0710000000000001E-2</v>
      </c>
      <c r="F219" s="92">
        <v>2.7939999999999998E-6</v>
      </c>
      <c r="G219" s="88">
        <f t="shared" si="31"/>
        <v>1.0712794000000001E-2</v>
      </c>
      <c r="H219" s="77">
        <v>759.54</v>
      </c>
      <c r="I219" s="79" t="s">
        <v>12</v>
      </c>
      <c r="J219" s="187">
        <f t="shared" si="24"/>
        <v>759540</v>
      </c>
      <c r="K219" s="77">
        <v>26.83</v>
      </c>
      <c r="L219" s="79" t="s">
        <v>12</v>
      </c>
      <c r="M219" s="80">
        <f t="shared" si="33"/>
        <v>26830</v>
      </c>
      <c r="N219" s="77">
        <v>8.24</v>
      </c>
      <c r="O219" s="79" t="s">
        <v>12</v>
      </c>
      <c r="P219" s="187">
        <f t="shared" si="32"/>
        <v>8240</v>
      </c>
    </row>
    <row r="220" spans="2:16">
      <c r="B220" s="89">
        <v>2</v>
      </c>
      <c r="C220" s="90" t="s">
        <v>67</v>
      </c>
      <c r="D220" s="74">
        <f t="shared" si="30"/>
        <v>500</v>
      </c>
      <c r="E220" s="91">
        <v>1.023E-2</v>
      </c>
      <c r="F220" s="92">
        <v>2.5330000000000001E-6</v>
      </c>
      <c r="G220" s="88">
        <f t="shared" si="31"/>
        <v>1.0232533E-2</v>
      </c>
      <c r="H220" s="77">
        <v>896.31</v>
      </c>
      <c r="I220" s="79" t="s">
        <v>12</v>
      </c>
      <c r="J220" s="187">
        <f t="shared" si="24"/>
        <v>896310</v>
      </c>
      <c r="K220" s="77">
        <v>33.119999999999997</v>
      </c>
      <c r="L220" s="79" t="s">
        <v>12</v>
      </c>
      <c r="M220" s="80">
        <f t="shared" si="33"/>
        <v>33120</v>
      </c>
      <c r="N220" s="77">
        <v>9.58</v>
      </c>
      <c r="O220" s="79" t="s">
        <v>12</v>
      </c>
      <c r="P220" s="187">
        <f t="shared" si="32"/>
        <v>9580</v>
      </c>
    </row>
    <row r="221" spans="2:16">
      <c r="B221" s="89">
        <v>2.25</v>
      </c>
      <c r="C221" s="90" t="s">
        <v>67</v>
      </c>
      <c r="D221" s="74">
        <f t="shared" si="30"/>
        <v>562.5</v>
      </c>
      <c r="E221" s="91">
        <v>9.7529999999999995E-3</v>
      </c>
      <c r="F221" s="92">
        <v>2.2699999999999999E-6</v>
      </c>
      <c r="G221" s="88">
        <f t="shared" si="31"/>
        <v>9.7552699999999999E-3</v>
      </c>
      <c r="H221" s="77">
        <v>1.08</v>
      </c>
      <c r="I221" s="78" t="s">
        <v>90</v>
      </c>
      <c r="J221" s="187">
        <f>H221*1000000</f>
        <v>1080000</v>
      </c>
      <c r="K221" s="77">
        <v>41.76</v>
      </c>
      <c r="L221" s="79" t="s">
        <v>12</v>
      </c>
      <c r="M221" s="80">
        <f t="shared" si="33"/>
        <v>41760</v>
      </c>
      <c r="N221" s="77">
        <v>11.31</v>
      </c>
      <c r="O221" s="79" t="s">
        <v>12</v>
      </c>
      <c r="P221" s="187">
        <f>N221*1000</f>
        <v>11310</v>
      </c>
    </row>
    <row r="222" spans="2:16">
      <c r="B222" s="89">
        <v>2.5</v>
      </c>
      <c r="C222" s="90" t="s">
        <v>67</v>
      </c>
      <c r="D222" s="74">
        <f t="shared" si="30"/>
        <v>625</v>
      </c>
      <c r="E222" s="91">
        <v>9.3790000000000002E-3</v>
      </c>
      <c r="F222" s="92">
        <v>2.058E-6</v>
      </c>
      <c r="G222" s="88">
        <f t="shared" si="31"/>
        <v>9.3810579999999994E-3</v>
      </c>
      <c r="H222" s="77">
        <v>1.26</v>
      </c>
      <c r="I222" s="79" t="s">
        <v>90</v>
      </c>
      <c r="J222" s="187">
        <f t="shared" ref="J222:J228" si="34">H222*1000000</f>
        <v>1260000</v>
      </c>
      <c r="K222" s="77">
        <v>49.48</v>
      </c>
      <c r="L222" s="79" t="s">
        <v>12</v>
      </c>
      <c r="M222" s="80">
        <f t="shared" si="33"/>
        <v>49480</v>
      </c>
      <c r="N222" s="77">
        <v>13.06</v>
      </c>
      <c r="O222" s="79" t="s">
        <v>12</v>
      </c>
      <c r="P222" s="187">
        <f t="shared" ref="P222:P228" si="35">N222*1000</f>
        <v>13060</v>
      </c>
    </row>
    <row r="223" spans="2:16">
      <c r="B223" s="89">
        <v>2.75</v>
      </c>
      <c r="C223" s="90" t="s">
        <v>67</v>
      </c>
      <c r="D223" s="74">
        <f t="shared" si="30"/>
        <v>687.5</v>
      </c>
      <c r="E223" s="91">
        <v>9.0790000000000003E-3</v>
      </c>
      <c r="F223" s="92">
        <v>1.883E-6</v>
      </c>
      <c r="G223" s="88">
        <f t="shared" si="31"/>
        <v>9.0808829999999997E-3</v>
      </c>
      <c r="H223" s="77">
        <v>1.46</v>
      </c>
      <c r="I223" s="79" t="s">
        <v>90</v>
      </c>
      <c r="J223" s="187">
        <f t="shared" si="34"/>
        <v>1460000</v>
      </c>
      <c r="K223" s="77">
        <v>56.63</v>
      </c>
      <c r="L223" s="79" t="s">
        <v>12</v>
      </c>
      <c r="M223" s="80">
        <f t="shared" si="33"/>
        <v>56630</v>
      </c>
      <c r="N223" s="77">
        <v>14.83</v>
      </c>
      <c r="O223" s="79" t="s">
        <v>12</v>
      </c>
      <c r="P223" s="187">
        <f t="shared" si="35"/>
        <v>14830</v>
      </c>
    </row>
    <row r="224" spans="2:16">
      <c r="B224" s="89">
        <v>3</v>
      </c>
      <c r="C224" s="90" t="s">
        <v>67</v>
      </c>
      <c r="D224" s="74">
        <f t="shared" si="30"/>
        <v>750</v>
      </c>
      <c r="E224" s="91">
        <v>8.8350000000000008E-3</v>
      </c>
      <c r="F224" s="92">
        <v>1.736E-6</v>
      </c>
      <c r="G224" s="88">
        <f t="shared" si="31"/>
        <v>8.8367360000000013E-3</v>
      </c>
      <c r="H224" s="77">
        <v>1.66</v>
      </c>
      <c r="I224" s="79" t="s">
        <v>90</v>
      </c>
      <c r="J224" s="187">
        <f t="shared" si="34"/>
        <v>1660000</v>
      </c>
      <c r="K224" s="77">
        <v>63.34</v>
      </c>
      <c r="L224" s="79" t="s">
        <v>12</v>
      </c>
      <c r="M224" s="80">
        <f t="shared" si="33"/>
        <v>63340</v>
      </c>
      <c r="N224" s="77">
        <v>16.61</v>
      </c>
      <c r="O224" s="79" t="s">
        <v>12</v>
      </c>
      <c r="P224" s="187">
        <f t="shared" si="35"/>
        <v>16610</v>
      </c>
    </row>
    <row r="225" spans="1:16">
      <c r="B225" s="89">
        <v>3.25</v>
      </c>
      <c r="C225" s="90" t="s">
        <v>67</v>
      </c>
      <c r="D225" s="74">
        <f t="shared" si="30"/>
        <v>812.5</v>
      </c>
      <c r="E225" s="91">
        <v>8.6339999999999993E-3</v>
      </c>
      <c r="F225" s="92">
        <v>1.6109999999999999E-6</v>
      </c>
      <c r="G225" s="88">
        <f t="shared" si="31"/>
        <v>8.6356109999999996E-3</v>
      </c>
      <c r="H225" s="77">
        <v>1.86</v>
      </c>
      <c r="I225" s="79" t="s">
        <v>90</v>
      </c>
      <c r="J225" s="187">
        <f t="shared" si="34"/>
        <v>1860000</v>
      </c>
      <c r="K225" s="77">
        <v>69.7</v>
      </c>
      <c r="L225" s="79" t="s">
        <v>12</v>
      </c>
      <c r="M225" s="80">
        <f t="shared" si="33"/>
        <v>69700</v>
      </c>
      <c r="N225" s="77">
        <v>18.399999999999999</v>
      </c>
      <c r="O225" s="79" t="s">
        <v>12</v>
      </c>
      <c r="P225" s="187">
        <f t="shared" si="35"/>
        <v>18400</v>
      </c>
    </row>
    <row r="226" spans="1:16">
      <c r="B226" s="89">
        <v>3.5</v>
      </c>
      <c r="C226" s="90" t="s">
        <v>67</v>
      </c>
      <c r="D226" s="74">
        <f t="shared" si="30"/>
        <v>875</v>
      </c>
      <c r="E226" s="91">
        <v>8.4659999999999996E-3</v>
      </c>
      <c r="F226" s="92">
        <v>1.5039999999999999E-6</v>
      </c>
      <c r="G226" s="88">
        <f t="shared" si="31"/>
        <v>8.467503999999999E-3</v>
      </c>
      <c r="H226" s="77">
        <v>2.0699999999999998</v>
      </c>
      <c r="I226" s="79" t="s">
        <v>90</v>
      </c>
      <c r="J226" s="187">
        <f t="shared" si="34"/>
        <v>2069999.9999999998</v>
      </c>
      <c r="K226" s="77">
        <v>75.77</v>
      </c>
      <c r="L226" s="79" t="s">
        <v>12</v>
      </c>
      <c r="M226" s="80">
        <f t="shared" si="33"/>
        <v>75770</v>
      </c>
      <c r="N226" s="77">
        <v>20.190000000000001</v>
      </c>
      <c r="O226" s="79" t="s">
        <v>12</v>
      </c>
      <c r="P226" s="187">
        <f t="shared" si="35"/>
        <v>20190</v>
      </c>
    </row>
    <row r="227" spans="1:16">
      <c r="B227" s="89">
        <v>3.75</v>
      </c>
      <c r="C227" s="90" t="s">
        <v>67</v>
      </c>
      <c r="D227" s="74">
        <f t="shared" si="30"/>
        <v>937.5</v>
      </c>
      <c r="E227" s="91">
        <v>8.3250000000000008E-3</v>
      </c>
      <c r="F227" s="92">
        <v>1.4100000000000001E-6</v>
      </c>
      <c r="G227" s="88">
        <f t="shared" si="31"/>
        <v>8.3264100000000011E-3</v>
      </c>
      <c r="H227" s="77">
        <v>2.2799999999999998</v>
      </c>
      <c r="I227" s="79" t="s">
        <v>90</v>
      </c>
      <c r="J227" s="187">
        <f t="shared" si="34"/>
        <v>2280000</v>
      </c>
      <c r="K227" s="77">
        <v>81.599999999999994</v>
      </c>
      <c r="L227" s="79" t="s">
        <v>12</v>
      </c>
      <c r="M227" s="80">
        <f t="shared" si="33"/>
        <v>81600</v>
      </c>
      <c r="N227" s="77">
        <v>21.97</v>
      </c>
      <c r="O227" s="79" t="s">
        <v>12</v>
      </c>
      <c r="P227" s="187">
        <f t="shared" si="35"/>
        <v>21970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30"/>
        <v>1000</v>
      </c>
      <c r="E228" s="91">
        <v>8.2050000000000005E-3</v>
      </c>
      <c r="F228" s="92">
        <v>1.328E-6</v>
      </c>
      <c r="G228" s="88">
        <f t="shared" si="31"/>
        <v>8.2063280000000006E-3</v>
      </c>
      <c r="H228" s="77">
        <v>2.5</v>
      </c>
      <c r="I228" s="79" t="s">
        <v>90</v>
      </c>
      <c r="J228" s="187">
        <f t="shared" si="34"/>
        <v>2500000</v>
      </c>
      <c r="K228" s="77">
        <v>87.21</v>
      </c>
      <c r="L228" s="79" t="s">
        <v>12</v>
      </c>
      <c r="M228" s="80">
        <f t="shared" si="33"/>
        <v>87210</v>
      </c>
      <c r="N228" s="77">
        <v>23.75</v>
      </c>
      <c r="O228" s="79" t="s">
        <v>12</v>
      </c>
      <c r="P228" s="187">
        <f t="shared" si="35"/>
        <v>23750</v>
      </c>
    </row>
    <row r="229" spans="1:16">
      <c r="J229" s="189"/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P8" sqref="P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91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2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4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srim4He_EJ212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98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0.04</v>
      </c>
      <c r="E12" s="21" t="s">
        <v>109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4000000</v>
      </c>
      <c r="E13" s="21" t="s">
        <v>82</v>
      </c>
      <c r="F13" s="49"/>
      <c r="G13" s="50"/>
      <c r="H13" s="50"/>
      <c r="I13" s="51"/>
      <c r="J13" s="4">
        <v>8</v>
      </c>
      <c r="K13" s="52">
        <v>0.91022999999999998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219</v>
      </c>
      <c r="C14" s="102"/>
      <c r="D14" s="21" t="s">
        <v>220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221</v>
      </c>
      <c r="C15" s="103"/>
      <c r="D15" s="101" t="s">
        <v>222</v>
      </c>
      <c r="E15" s="81"/>
      <c r="F15" s="81"/>
      <c r="G15" s="81"/>
      <c r="H15" s="59"/>
      <c r="I15" s="59"/>
      <c r="J15" s="116" t="s">
        <v>105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3" t="s">
        <v>59</v>
      </c>
      <c r="F18" s="194"/>
      <c r="G18" s="195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39.999899999999997</v>
      </c>
      <c r="C20" s="85" t="s">
        <v>107</v>
      </c>
      <c r="D20" s="119">
        <f>B20/1000000/$C$5</f>
        <v>9.9999749999999991E-6</v>
      </c>
      <c r="E20" s="86">
        <v>2.9770000000000001E-2</v>
      </c>
      <c r="F20" s="87">
        <v>0.1946</v>
      </c>
      <c r="G20" s="88">
        <f>E20+F20</f>
        <v>0.22436999999999999</v>
      </c>
      <c r="H20" s="84">
        <v>13</v>
      </c>
      <c r="I20" s="85" t="s">
        <v>64</v>
      </c>
      <c r="J20" s="97">
        <f>H20/1000/10</f>
        <v>1.2999999999999999E-3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44.999899999999997</v>
      </c>
      <c r="C21" s="90" t="s">
        <v>107</v>
      </c>
      <c r="D21" s="120">
        <f t="shared" ref="D21:D55" si="2">B21/1000000/$C$5</f>
        <v>1.1249974999999999E-5</v>
      </c>
      <c r="E21" s="91">
        <v>3.1579999999999997E-2</v>
      </c>
      <c r="F21" s="92">
        <v>0.2006</v>
      </c>
      <c r="G21" s="88">
        <f t="shared" ref="G21:G84" si="3">E21+F21</f>
        <v>0.23218</v>
      </c>
      <c r="H21" s="89">
        <v>14</v>
      </c>
      <c r="I21" s="90" t="s">
        <v>64</v>
      </c>
      <c r="J21" s="74">
        <f t="shared" ref="J21:J84" si="4">H21/1000/10</f>
        <v>1.4E-3</v>
      </c>
      <c r="K21" s="89">
        <v>10</v>
      </c>
      <c r="L21" s="90" t="s">
        <v>64</v>
      </c>
      <c r="M21" s="74">
        <f t="shared" si="0"/>
        <v>1E-3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49.999899999999997</v>
      </c>
      <c r="C22" s="90" t="s">
        <v>107</v>
      </c>
      <c r="D22" s="120">
        <f t="shared" si="2"/>
        <v>1.2499974999999999E-5</v>
      </c>
      <c r="E22" s="91">
        <v>3.3279999999999997E-2</v>
      </c>
      <c r="F22" s="92">
        <v>0.20580000000000001</v>
      </c>
      <c r="G22" s="88">
        <f t="shared" si="3"/>
        <v>0.23908000000000001</v>
      </c>
      <c r="H22" s="89">
        <v>15</v>
      </c>
      <c r="I22" s="90" t="s">
        <v>64</v>
      </c>
      <c r="J22" s="74">
        <f t="shared" si="4"/>
        <v>1.5E-3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54.999899999999997</v>
      </c>
      <c r="C23" s="90" t="s">
        <v>107</v>
      </c>
      <c r="D23" s="120">
        <f t="shared" si="2"/>
        <v>1.3749974999999999E-5</v>
      </c>
      <c r="E23" s="91">
        <v>3.4909999999999997E-2</v>
      </c>
      <c r="F23" s="92">
        <v>0.21049999999999999</v>
      </c>
      <c r="G23" s="88">
        <f t="shared" si="3"/>
        <v>0.24540999999999999</v>
      </c>
      <c r="H23" s="89">
        <v>16</v>
      </c>
      <c r="I23" s="90" t="s">
        <v>64</v>
      </c>
      <c r="J23" s="74">
        <f t="shared" si="4"/>
        <v>1.6000000000000001E-3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59.999899999999997</v>
      </c>
      <c r="C24" s="90" t="s">
        <v>107</v>
      </c>
      <c r="D24" s="120">
        <f t="shared" si="2"/>
        <v>1.4999974999999999E-5</v>
      </c>
      <c r="E24" s="91">
        <v>3.6459999999999999E-2</v>
      </c>
      <c r="F24" s="92">
        <v>0.21460000000000001</v>
      </c>
      <c r="G24" s="88">
        <f t="shared" si="3"/>
        <v>0.25106000000000001</v>
      </c>
      <c r="H24" s="89">
        <v>17</v>
      </c>
      <c r="I24" s="90" t="s">
        <v>64</v>
      </c>
      <c r="J24" s="74">
        <f t="shared" si="4"/>
        <v>1.7000000000000001E-3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64.999899999999997</v>
      </c>
      <c r="C25" s="90" t="s">
        <v>107</v>
      </c>
      <c r="D25" s="120">
        <f t="shared" si="2"/>
        <v>1.6249975E-5</v>
      </c>
      <c r="E25" s="91">
        <v>3.7949999999999998E-2</v>
      </c>
      <c r="F25" s="92">
        <v>0.21840000000000001</v>
      </c>
      <c r="G25" s="88">
        <f t="shared" si="3"/>
        <v>0.25635000000000002</v>
      </c>
      <c r="H25" s="89">
        <v>18</v>
      </c>
      <c r="I25" s="90" t="s">
        <v>64</v>
      </c>
      <c r="J25" s="74">
        <f t="shared" si="4"/>
        <v>1.8E-3</v>
      </c>
      <c r="K25" s="89">
        <v>13</v>
      </c>
      <c r="L25" s="90" t="s">
        <v>64</v>
      </c>
      <c r="M25" s="74">
        <f t="shared" si="0"/>
        <v>1.2999999999999999E-3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69.999899999999997</v>
      </c>
      <c r="C26" s="90" t="s">
        <v>107</v>
      </c>
      <c r="D26" s="120">
        <f t="shared" si="2"/>
        <v>1.7499975E-5</v>
      </c>
      <c r="E26" s="91">
        <v>3.9379999999999998E-2</v>
      </c>
      <c r="F26" s="92">
        <v>0.2218</v>
      </c>
      <c r="G26" s="88">
        <f t="shared" si="3"/>
        <v>0.26117999999999997</v>
      </c>
      <c r="H26" s="89">
        <v>19</v>
      </c>
      <c r="I26" s="90" t="s">
        <v>64</v>
      </c>
      <c r="J26" s="74">
        <f t="shared" si="4"/>
        <v>1.9E-3</v>
      </c>
      <c r="K26" s="89">
        <v>14</v>
      </c>
      <c r="L26" s="90" t="s">
        <v>64</v>
      </c>
      <c r="M26" s="74">
        <f t="shared" si="0"/>
        <v>1.4E-3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79.999899999999997</v>
      </c>
      <c r="C27" s="90" t="s">
        <v>107</v>
      </c>
      <c r="D27" s="120">
        <f t="shared" si="2"/>
        <v>1.9999975E-5</v>
      </c>
      <c r="E27" s="91">
        <v>4.2099999999999999E-2</v>
      </c>
      <c r="F27" s="92">
        <v>0.2276</v>
      </c>
      <c r="G27" s="88">
        <f t="shared" si="3"/>
        <v>0.2697</v>
      </c>
      <c r="H27" s="89">
        <v>20</v>
      </c>
      <c r="I27" s="90" t="s">
        <v>64</v>
      </c>
      <c r="J27" s="74">
        <f t="shared" si="4"/>
        <v>2E-3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89.999899999999997</v>
      </c>
      <c r="C28" s="90" t="s">
        <v>107</v>
      </c>
      <c r="D28" s="120">
        <f t="shared" si="2"/>
        <v>2.2499975E-5</v>
      </c>
      <c r="E28" s="91">
        <v>4.4659999999999998E-2</v>
      </c>
      <c r="F28" s="92">
        <v>0.2326</v>
      </c>
      <c r="G28" s="88">
        <f t="shared" si="3"/>
        <v>0.27726000000000001</v>
      </c>
      <c r="H28" s="89">
        <v>22</v>
      </c>
      <c r="I28" s="90" t="s">
        <v>64</v>
      </c>
      <c r="J28" s="74">
        <f t="shared" si="4"/>
        <v>2.1999999999999997E-3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99.999899999999997</v>
      </c>
      <c r="C29" s="90" t="s">
        <v>107</v>
      </c>
      <c r="D29" s="120">
        <f t="shared" si="2"/>
        <v>2.4999974999999999E-5</v>
      </c>
      <c r="E29" s="91">
        <v>4.7070000000000001E-2</v>
      </c>
      <c r="F29" s="92">
        <v>0.23669999999999999</v>
      </c>
      <c r="G29" s="88">
        <f t="shared" si="3"/>
        <v>0.28376999999999997</v>
      </c>
      <c r="H29" s="89">
        <v>24</v>
      </c>
      <c r="I29" s="90" t="s">
        <v>64</v>
      </c>
      <c r="J29" s="74">
        <f t="shared" si="4"/>
        <v>2.4000000000000002E-3</v>
      </c>
      <c r="K29" s="89">
        <v>17</v>
      </c>
      <c r="L29" s="90" t="s">
        <v>64</v>
      </c>
      <c r="M29" s="74">
        <f t="shared" si="0"/>
        <v>1.7000000000000001E-3</v>
      </c>
      <c r="N29" s="89">
        <v>13</v>
      </c>
      <c r="O29" s="90" t="s">
        <v>64</v>
      </c>
      <c r="P29" s="74">
        <f t="shared" si="1"/>
        <v>1.2999999999999999E-3</v>
      </c>
    </row>
    <row r="30" spans="1:16">
      <c r="B30" s="89">
        <v>110</v>
      </c>
      <c r="C30" s="90" t="s">
        <v>107</v>
      </c>
      <c r="D30" s="118">
        <f t="shared" si="2"/>
        <v>2.7500000000000001E-5</v>
      </c>
      <c r="E30" s="91">
        <v>4.9369999999999997E-2</v>
      </c>
      <c r="F30" s="92">
        <v>0.24030000000000001</v>
      </c>
      <c r="G30" s="88">
        <f t="shared" si="3"/>
        <v>0.28966999999999998</v>
      </c>
      <c r="H30" s="89">
        <v>26</v>
      </c>
      <c r="I30" s="90" t="s">
        <v>64</v>
      </c>
      <c r="J30" s="74">
        <f t="shared" si="4"/>
        <v>2.5999999999999999E-3</v>
      </c>
      <c r="K30" s="89">
        <v>18</v>
      </c>
      <c r="L30" s="90" t="s">
        <v>64</v>
      </c>
      <c r="M30" s="74">
        <f t="shared" si="0"/>
        <v>1.8E-3</v>
      </c>
      <c r="N30" s="89">
        <v>13</v>
      </c>
      <c r="O30" s="90" t="s">
        <v>64</v>
      </c>
      <c r="P30" s="74">
        <f t="shared" si="1"/>
        <v>1.2999999999999999E-3</v>
      </c>
    </row>
    <row r="31" spans="1:16">
      <c r="B31" s="89">
        <v>120</v>
      </c>
      <c r="C31" s="90" t="s">
        <v>107</v>
      </c>
      <c r="D31" s="118">
        <f t="shared" si="2"/>
        <v>3.0000000000000001E-5</v>
      </c>
      <c r="E31" s="91">
        <v>5.1560000000000002E-2</v>
      </c>
      <c r="F31" s="92">
        <v>0.24340000000000001</v>
      </c>
      <c r="G31" s="88">
        <f t="shared" si="3"/>
        <v>0.29496</v>
      </c>
      <c r="H31" s="89">
        <v>28</v>
      </c>
      <c r="I31" s="90" t="s">
        <v>64</v>
      </c>
      <c r="J31" s="74">
        <f t="shared" si="4"/>
        <v>2.8E-3</v>
      </c>
      <c r="K31" s="89">
        <v>19</v>
      </c>
      <c r="L31" s="90" t="s">
        <v>64</v>
      </c>
      <c r="M31" s="74">
        <f t="shared" si="0"/>
        <v>1.9E-3</v>
      </c>
      <c r="N31" s="89">
        <v>14</v>
      </c>
      <c r="O31" s="90" t="s">
        <v>64</v>
      </c>
      <c r="P31" s="74">
        <f t="shared" si="1"/>
        <v>1.4E-3</v>
      </c>
    </row>
    <row r="32" spans="1:16">
      <c r="B32" s="89">
        <v>130</v>
      </c>
      <c r="C32" s="90" t="s">
        <v>107</v>
      </c>
      <c r="D32" s="118">
        <f t="shared" si="2"/>
        <v>3.2499999999999997E-5</v>
      </c>
      <c r="E32" s="91">
        <v>5.3670000000000002E-2</v>
      </c>
      <c r="F32" s="92">
        <v>0.246</v>
      </c>
      <c r="G32" s="88">
        <f t="shared" si="3"/>
        <v>0.29966999999999999</v>
      </c>
      <c r="H32" s="89">
        <v>29</v>
      </c>
      <c r="I32" s="90" t="s">
        <v>64</v>
      </c>
      <c r="J32" s="74">
        <f t="shared" si="4"/>
        <v>2.9000000000000002E-3</v>
      </c>
      <c r="K32" s="89">
        <v>20</v>
      </c>
      <c r="L32" s="90" t="s">
        <v>64</v>
      </c>
      <c r="M32" s="74">
        <f t="shared" si="0"/>
        <v>2E-3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139.999</v>
      </c>
      <c r="C33" s="90" t="s">
        <v>107</v>
      </c>
      <c r="D33" s="118">
        <f t="shared" si="2"/>
        <v>3.499975E-5</v>
      </c>
      <c r="E33" s="91">
        <v>5.57E-2</v>
      </c>
      <c r="F33" s="92">
        <v>0.24829999999999999</v>
      </c>
      <c r="G33" s="88">
        <f t="shared" si="3"/>
        <v>0.30399999999999999</v>
      </c>
      <c r="H33" s="89">
        <v>31</v>
      </c>
      <c r="I33" s="90" t="s">
        <v>64</v>
      </c>
      <c r="J33" s="74">
        <f t="shared" si="4"/>
        <v>3.0999999999999999E-3</v>
      </c>
      <c r="K33" s="89">
        <v>21</v>
      </c>
      <c r="L33" s="90" t="s">
        <v>64</v>
      </c>
      <c r="M33" s="74">
        <f t="shared" si="0"/>
        <v>2.1000000000000003E-3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149.999</v>
      </c>
      <c r="C34" s="90" t="s">
        <v>107</v>
      </c>
      <c r="D34" s="118">
        <f t="shared" si="2"/>
        <v>3.749975E-5</v>
      </c>
      <c r="E34" s="91">
        <v>5.765E-2</v>
      </c>
      <c r="F34" s="92">
        <v>0.25030000000000002</v>
      </c>
      <c r="G34" s="88">
        <f t="shared" si="3"/>
        <v>0.30795</v>
      </c>
      <c r="H34" s="89">
        <v>33</v>
      </c>
      <c r="I34" s="90" t="s">
        <v>64</v>
      </c>
      <c r="J34" s="74">
        <f t="shared" si="4"/>
        <v>3.3E-3</v>
      </c>
      <c r="K34" s="89">
        <v>22</v>
      </c>
      <c r="L34" s="90" t="s">
        <v>64</v>
      </c>
      <c r="M34" s="74">
        <f t="shared" si="0"/>
        <v>2.1999999999999997E-3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159.999</v>
      </c>
      <c r="C35" s="90" t="s">
        <v>107</v>
      </c>
      <c r="D35" s="118">
        <f t="shared" si="2"/>
        <v>3.9999749999999999E-5</v>
      </c>
      <c r="E35" s="91">
        <v>5.9540000000000003E-2</v>
      </c>
      <c r="F35" s="92">
        <v>0.252</v>
      </c>
      <c r="G35" s="88">
        <f t="shared" si="3"/>
        <v>0.31153999999999998</v>
      </c>
      <c r="H35" s="89">
        <v>34</v>
      </c>
      <c r="I35" s="90" t="s">
        <v>64</v>
      </c>
      <c r="J35" s="74">
        <f t="shared" si="4"/>
        <v>3.4000000000000002E-3</v>
      </c>
      <c r="K35" s="89">
        <v>23</v>
      </c>
      <c r="L35" s="90" t="s">
        <v>64</v>
      </c>
      <c r="M35" s="74">
        <f t="shared" si="0"/>
        <v>2.3E-3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169.999</v>
      </c>
      <c r="C36" s="90" t="s">
        <v>107</v>
      </c>
      <c r="D36" s="118">
        <f t="shared" si="2"/>
        <v>4.2499749999999999E-5</v>
      </c>
      <c r="E36" s="91">
        <v>6.1370000000000001E-2</v>
      </c>
      <c r="F36" s="92">
        <v>0.2535</v>
      </c>
      <c r="G36" s="88">
        <f t="shared" si="3"/>
        <v>0.31486999999999998</v>
      </c>
      <c r="H36" s="89">
        <v>36</v>
      </c>
      <c r="I36" s="90" t="s">
        <v>64</v>
      </c>
      <c r="J36" s="74">
        <f t="shared" si="4"/>
        <v>3.5999999999999999E-3</v>
      </c>
      <c r="K36" s="89">
        <v>24</v>
      </c>
      <c r="L36" s="90" t="s">
        <v>64</v>
      </c>
      <c r="M36" s="74">
        <f t="shared" si="0"/>
        <v>2.4000000000000002E-3</v>
      </c>
      <c r="N36" s="89">
        <v>18</v>
      </c>
      <c r="O36" s="90" t="s">
        <v>64</v>
      </c>
      <c r="P36" s="74">
        <f t="shared" si="1"/>
        <v>1.8E-3</v>
      </c>
    </row>
    <row r="37" spans="2:16">
      <c r="B37" s="89">
        <v>179.999</v>
      </c>
      <c r="C37" s="90" t="s">
        <v>107</v>
      </c>
      <c r="D37" s="118">
        <f t="shared" si="2"/>
        <v>4.4999749999999999E-5</v>
      </c>
      <c r="E37" s="91">
        <v>6.3149999999999998E-2</v>
      </c>
      <c r="F37" s="92">
        <v>0.25480000000000003</v>
      </c>
      <c r="G37" s="88">
        <f t="shared" si="3"/>
        <v>0.31795000000000001</v>
      </c>
      <c r="H37" s="89">
        <v>38</v>
      </c>
      <c r="I37" s="90" t="s">
        <v>64</v>
      </c>
      <c r="J37" s="74">
        <f t="shared" si="4"/>
        <v>3.8E-3</v>
      </c>
      <c r="K37" s="89">
        <v>25</v>
      </c>
      <c r="L37" s="90" t="s">
        <v>64</v>
      </c>
      <c r="M37" s="74">
        <f t="shared" si="0"/>
        <v>2.5000000000000001E-3</v>
      </c>
      <c r="N37" s="89">
        <v>19</v>
      </c>
      <c r="O37" s="90" t="s">
        <v>64</v>
      </c>
      <c r="P37" s="74">
        <f t="shared" si="1"/>
        <v>1.9E-3</v>
      </c>
    </row>
    <row r="38" spans="2:16">
      <c r="B38" s="89">
        <v>199.999</v>
      </c>
      <c r="C38" s="90" t="s">
        <v>107</v>
      </c>
      <c r="D38" s="118">
        <f t="shared" si="2"/>
        <v>4.9999749999999998E-5</v>
      </c>
      <c r="E38" s="91">
        <v>6.6570000000000004E-2</v>
      </c>
      <c r="F38" s="92">
        <v>0.25700000000000001</v>
      </c>
      <c r="G38" s="88">
        <f t="shared" si="3"/>
        <v>0.32357000000000002</v>
      </c>
      <c r="H38" s="89">
        <v>41</v>
      </c>
      <c r="I38" s="90" t="s">
        <v>64</v>
      </c>
      <c r="J38" s="74">
        <f t="shared" si="4"/>
        <v>4.1000000000000003E-3</v>
      </c>
      <c r="K38" s="89">
        <v>27</v>
      </c>
      <c r="L38" s="90" t="s">
        <v>64</v>
      </c>
      <c r="M38" s="74">
        <f t="shared" si="0"/>
        <v>2.7000000000000001E-3</v>
      </c>
      <c r="N38" s="89">
        <v>20</v>
      </c>
      <c r="O38" s="90" t="s">
        <v>64</v>
      </c>
      <c r="P38" s="74">
        <f t="shared" si="1"/>
        <v>2E-3</v>
      </c>
    </row>
    <row r="39" spans="2:16">
      <c r="B39" s="89">
        <v>224.999</v>
      </c>
      <c r="C39" s="90" t="s">
        <v>107</v>
      </c>
      <c r="D39" s="118">
        <f t="shared" si="2"/>
        <v>5.6249750000000001E-5</v>
      </c>
      <c r="E39" s="91">
        <v>7.0610000000000006E-2</v>
      </c>
      <c r="F39" s="92">
        <v>0.25890000000000002</v>
      </c>
      <c r="G39" s="88">
        <f t="shared" si="3"/>
        <v>0.32951000000000003</v>
      </c>
      <c r="H39" s="89">
        <v>45</v>
      </c>
      <c r="I39" s="90" t="s">
        <v>64</v>
      </c>
      <c r="J39" s="74">
        <f t="shared" si="4"/>
        <v>4.4999999999999997E-3</v>
      </c>
      <c r="K39" s="89">
        <v>30</v>
      </c>
      <c r="L39" s="90" t="s">
        <v>64</v>
      </c>
      <c r="M39" s="74">
        <f t="shared" si="0"/>
        <v>3.0000000000000001E-3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249.999</v>
      </c>
      <c r="C40" s="90" t="s">
        <v>107</v>
      </c>
      <c r="D40" s="118">
        <f t="shared" si="2"/>
        <v>6.2499749999999997E-5</v>
      </c>
      <c r="E40" s="91">
        <v>7.4429999999999996E-2</v>
      </c>
      <c r="F40" s="92">
        <v>0.2601</v>
      </c>
      <c r="G40" s="88">
        <f t="shared" si="3"/>
        <v>0.33452999999999999</v>
      </c>
      <c r="H40" s="89">
        <v>49</v>
      </c>
      <c r="I40" s="90" t="s">
        <v>64</v>
      </c>
      <c r="J40" s="74">
        <f t="shared" si="4"/>
        <v>4.8999999999999998E-3</v>
      </c>
      <c r="K40" s="89">
        <v>32</v>
      </c>
      <c r="L40" s="90" t="s">
        <v>64</v>
      </c>
      <c r="M40" s="74">
        <f t="shared" si="0"/>
        <v>3.2000000000000002E-3</v>
      </c>
      <c r="N40" s="89">
        <v>24</v>
      </c>
      <c r="O40" s="90" t="s">
        <v>64</v>
      </c>
      <c r="P40" s="74">
        <f t="shared" si="1"/>
        <v>2.4000000000000002E-3</v>
      </c>
    </row>
    <row r="41" spans="2:16">
      <c r="B41" s="89">
        <v>274.99900000000002</v>
      </c>
      <c r="C41" s="90" t="s">
        <v>107</v>
      </c>
      <c r="D41" s="118">
        <f t="shared" si="2"/>
        <v>6.874975E-5</v>
      </c>
      <c r="E41" s="91">
        <v>7.8060000000000004E-2</v>
      </c>
      <c r="F41" s="92">
        <v>0.26090000000000002</v>
      </c>
      <c r="G41" s="88">
        <f t="shared" si="3"/>
        <v>0.33896000000000004</v>
      </c>
      <c r="H41" s="89">
        <v>53</v>
      </c>
      <c r="I41" s="90" t="s">
        <v>64</v>
      </c>
      <c r="J41" s="74">
        <f t="shared" si="4"/>
        <v>5.3E-3</v>
      </c>
      <c r="K41" s="89">
        <v>35</v>
      </c>
      <c r="L41" s="90" t="s">
        <v>64</v>
      </c>
      <c r="M41" s="74">
        <f t="shared" si="0"/>
        <v>3.5000000000000005E-3</v>
      </c>
      <c r="N41" s="89">
        <v>26</v>
      </c>
      <c r="O41" s="90" t="s">
        <v>64</v>
      </c>
      <c r="P41" s="74">
        <f t="shared" si="1"/>
        <v>2.5999999999999999E-3</v>
      </c>
    </row>
    <row r="42" spans="2:16">
      <c r="B42" s="89">
        <v>299.99900000000002</v>
      </c>
      <c r="C42" s="90" t="s">
        <v>107</v>
      </c>
      <c r="D42" s="118">
        <f t="shared" si="2"/>
        <v>7.4999750000000003E-5</v>
      </c>
      <c r="E42" s="91">
        <v>8.1530000000000005E-2</v>
      </c>
      <c r="F42" s="92">
        <v>0.26129999999999998</v>
      </c>
      <c r="G42" s="88">
        <f t="shared" si="3"/>
        <v>0.34282999999999997</v>
      </c>
      <c r="H42" s="89">
        <v>57</v>
      </c>
      <c r="I42" s="90" t="s">
        <v>64</v>
      </c>
      <c r="J42" s="74">
        <f t="shared" si="4"/>
        <v>5.7000000000000002E-3</v>
      </c>
      <c r="K42" s="89">
        <v>37</v>
      </c>
      <c r="L42" s="90" t="s">
        <v>64</v>
      </c>
      <c r="M42" s="74">
        <f t="shared" si="0"/>
        <v>3.6999999999999997E-3</v>
      </c>
      <c r="N42" s="89">
        <v>27</v>
      </c>
      <c r="O42" s="90" t="s">
        <v>64</v>
      </c>
      <c r="P42" s="74">
        <f t="shared" si="1"/>
        <v>2.7000000000000001E-3</v>
      </c>
    </row>
    <row r="43" spans="2:16">
      <c r="B43" s="89">
        <v>324.99900000000002</v>
      </c>
      <c r="C43" s="90" t="s">
        <v>107</v>
      </c>
      <c r="D43" s="118">
        <f t="shared" si="2"/>
        <v>8.1249750000000006E-5</v>
      </c>
      <c r="E43" s="91">
        <v>8.4860000000000005E-2</v>
      </c>
      <c r="F43" s="92">
        <v>0.26129999999999998</v>
      </c>
      <c r="G43" s="88">
        <f t="shared" si="3"/>
        <v>0.34615999999999997</v>
      </c>
      <c r="H43" s="89">
        <v>62</v>
      </c>
      <c r="I43" s="90" t="s">
        <v>64</v>
      </c>
      <c r="J43" s="74">
        <f t="shared" si="4"/>
        <v>6.1999999999999998E-3</v>
      </c>
      <c r="K43" s="89">
        <v>39</v>
      </c>
      <c r="L43" s="90" t="s">
        <v>64</v>
      </c>
      <c r="M43" s="74">
        <f t="shared" si="0"/>
        <v>3.8999999999999998E-3</v>
      </c>
      <c r="N43" s="89">
        <v>29</v>
      </c>
      <c r="O43" s="90" t="s">
        <v>64</v>
      </c>
      <c r="P43" s="74">
        <f t="shared" si="1"/>
        <v>2.9000000000000002E-3</v>
      </c>
    </row>
    <row r="44" spans="2:16">
      <c r="B44" s="89">
        <v>349.99900000000002</v>
      </c>
      <c r="C44" s="90" t="s">
        <v>107</v>
      </c>
      <c r="D44" s="118">
        <f t="shared" si="2"/>
        <v>8.7499750000000009E-5</v>
      </c>
      <c r="E44" s="91">
        <v>8.8059999999999999E-2</v>
      </c>
      <c r="F44" s="92">
        <v>0.26119999999999999</v>
      </c>
      <c r="G44" s="88">
        <f t="shared" si="3"/>
        <v>0.34926000000000001</v>
      </c>
      <c r="H44" s="89">
        <v>66</v>
      </c>
      <c r="I44" s="90" t="s">
        <v>64</v>
      </c>
      <c r="J44" s="74">
        <f t="shared" si="4"/>
        <v>6.6E-3</v>
      </c>
      <c r="K44" s="89">
        <v>41</v>
      </c>
      <c r="L44" s="90" t="s">
        <v>64</v>
      </c>
      <c r="M44" s="74">
        <f t="shared" si="0"/>
        <v>4.1000000000000003E-3</v>
      </c>
      <c r="N44" s="89">
        <v>31</v>
      </c>
      <c r="O44" s="90" t="s">
        <v>64</v>
      </c>
      <c r="P44" s="74">
        <f t="shared" si="1"/>
        <v>3.0999999999999999E-3</v>
      </c>
    </row>
    <row r="45" spans="2:16">
      <c r="B45" s="89">
        <v>374.99900000000002</v>
      </c>
      <c r="C45" s="90" t="s">
        <v>107</v>
      </c>
      <c r="D45" s="118">
        <f t="shared" si="2"/>
        <v>9.3749750000000012E-5</v>
      </c>
      <c r="E45" s="91">
        <v>9.1149999999999995E-2</v>
      </c>
      <c r="F45" s="92">
        <v>0.26079999999999998</v>
      </c>
      <c r="G45" s="88">
        <f t="shared" si="3"/>
        <v>0.35194999999999999</v>
      </c>
      <c r="H45" s="89">
        <v>70</v>
      </c>
      <c r="I45" s="90" t="s">
        <v>64</v>
      </c>
      <c r="J45" s="74">
        <f t="shared" si="4"/>
        <v>7.000000000000001E-3</v>
      </c>
      <c r="K45" s="89">
        <v>44</v>
      </c>
      <c r="L45" s="90" t="s">
        <v>64</v>
      </c>
      <c r="M45" s="74">
        <f t="shared" si="0"/>
        <v>4.3999999999999994E-3</v>
      </c>
      <c r="N45" s="89">
        <v>32</v>
      </c>
      <c r="O45" s="90" t="s">
        <v>64</v>
      </c>
      <c r="P45" s="74">
        <f t="shared" si="1"/>
        <v>3.2000000000000002E-3</v>
      </c>
    </row>
    <row r="46" spans="2:16">
      <c r="B46" s="89">
        <v>399.99900000000002</v>
      </c>
      <c r="C46" s="90" t="s">
        <v>107</v>
      </c>
      <c r="D46" s="118">
        <f t="shared" si="2"/>
        <v>9.9999750000000001E-5</v>
      </c>
      <c r="E46" s="91">
        <v>9.4140000000000001E-2</v>
      </c>
      <c r="F46" s="92">
        <v>0.26019999999999999</v>
      </c>
      <c r="G46" s="88">
        <f t="shared" si="3"/>
        <v>0.35433999999999999</v>
      </c>
      <c r="H46" s="89">
        <v>74</v>
      </c>
      <c r="I46" s="90" t="s">
        <v>64</v>
      </c>
      <c r="J46" s="74">
        <f t="shared" si="4"/>
        <v>7.3999999999999995E-3</v>
      </c>
      <c r="K46" s="89">
        <v>46</v>
      </c>
      <c r="L46" s="90" t="s">
        <v>64</v>
      </c>
      <c r="M46" s="74">
        <f t="shared" si="0"/>
        <v>4.5999999999999999E-3</v>
      </c>
      <c r="N46" s="89">
        <v>34</v>
      </c>
      <c r="O46" s="90" t="s">
        <v>64</v>
      </c>
      <c r="P46" s="74">
        <f t="shared" si="1"/>
        <v>3.4000000000000002E-3</v>
      </c>
    </row>
    <row r="47" spans="2:16">
      <c r="B47" s="89">
        <v>449.99900000000002</v>
      </c>
      <c r="C47" s="90" t="s">
        <v>107</v>
      </c>
      <c r="D47" s="118">
        <f t="shared" si="2"/>
        <v>1.1249975000000001E-4</v>
      </c>
      <c r="E47" s="91">
        <v>9.9849999999999994E-2</v>
      </c>
      <c r="F47" s="92">
        <v>0.25879999999999997</v>
      </c>
      <c r="G47" s="88">
        <f t="shared" si="3"/>
        <v>0.35864999999999997</v>
      </c>
      <c r="H47" s="89">
        <v>82</v>
      </c>
      <c r="I47" s="90" t="s">
        <v>64</v>
      </c>
      <c r="J47" s="74">
        <f t="shared" si="4"/>
        <v>8.2000000000000007E-3</v>
      </c>
      <c r="K47" s="89">
        <v>50</v>
      </c>
      <c r="L47" s="90" t="s">
        <v>64</v>
      </c>
      <c r="M47" s="74">
        <f t="shared" si="0"/>
        <v>5.0000000000000001E-3</v>
      </c>
      <c r="N47" s="89">
        <v>37</v>
      </c>
      <c r="O47" s="90" t="s">
        <v>64</v>
      </c>
      <c r="P47" s="74">
        <f t="shared" si="1"/>
        <v>3.6999999999999997E-3</v>
      </c>
    </row>
    <row r="48" spans="2:16">
      <c r="B48" s="89">
        <v>499.99900000000002</v>
      </c>
      <c r="C48" s="90" t="s">
        <v>107</v>
      </c>
      <c r="D48" s="118">
        <f t="shared" si="2"/>
        <v>1.2499975E-4</v>
      </c>
      <c r="E48" s="91">
        <v>0.1053</v>
      </c>
      <c r="F48" s="92">
        <v>0.25690000000000002</v>
      </c>
      <c r="G48" s="88">
        <f t="shared" si="3"/>
        <v>0.36220000000000002</v>
      </c>
      <c r="H48" s="89">
        <v>90</v>
      </c>
      <c r="I48" s="90" t="s">
        <v>64</v>
      </c>
      <c r="J48" s="74">
        <f t="shared" si="4"/>
        <v>8.9999999999999993E-3</v>
      </c>
      <c r="K48" s="89">
        <v>54</v>
      </c>
      <c r="L48" s="90" t="s">
        <v>64</v>
      </c>
      <c r="M48" s="74">
        <f t="shared" si="0"/>
        <v>5.4000000000000003E-3</v>
      </c>
      <c r="N48" s="89">
        <v>40</v>
      </c>
      <c r="O48" s="90" t="s">
        <v>64</v>
      </c>
      <c r="P48" s="74">
        <f t="shared" si="1"/>
        <v>4.0000000000000001E-3</v>
      </c>
    </row>
    <row r="49" spans="2:16">
      <c r="B49" s="89">
        <v>549.99900000000002</v>
      </c>
      <c r="C49" s="90" t="s">
        <v>107</v>
      </c>
      <c r="D49" s="118">
        <f t="shared" si="2"/>
        <v>1.3749975E-4</v>
      </c>
      <c r="E49" s="91">
        <v>0.1104</v>
      </c>
      <c r="F49" s="92">
        <v>0.25490000000000002</v>
      </c>
      <c r="G49" s="88">
        <f t="shared" si="3"/>
        <v>0.36530000000000001</v>
      </c>
      <c r="H49" s="89">
        <v>98</v>
      </c>
      <c r="I49" s="90" t="s">
        <v>64</v>
      </c>
      <c r="J49" s="74">
        <f t="shared" si="4"/>
        <v>9.7999999999999997E-3</v>
      </c>
      <c r="K49" s="89">
        <v>59</v>
      </c>
      <c r="L49" s="90" t="s">
        <v>64</v>
      </c>
      <c r="M49" s="74">
        <f t="shared" si="0"/>
        <v>5.8999999999999999E-3</v>
      </c>
      <c r="N49" s="89">
        <v>44</v>
      </c>
      <c r="O49" s="90" t="s">
        <v>64</v>
      </c>
      <c r="P49" s="74">
        <f t="shared" si="1"/>
        <v>4.3999999999999994E-3</v>
      </c>
    </row>
    <row r="50" spans="2:16">
      <c r="B50" s="89">
        <v>599.99900000000002</v>
      </c>
      <c r="C50" s="90" t="s">
        <v>107</v>
      </c>
      <c r="D50" s="118">
        <f t="shared" si="2"/>
        <v>1.4999975000000001E-4</v>
      </c>
      <c r="E50" s="91">
        <v>0.1153</v>
      </c>
      <c r="F50" s="92">
        <v>0.25259999999999999</v>
      </c>
      <c r="G50" s="88">
        <f t="shared" si="3"/>
        <v>0.3679</v>
      </c>
      <c r="H50" s="89">
        <v>106</v>
      </c>
      <c r="I50" s="90" t="s">
        <v>64</v>
      </c>
      <c r="J50" s="74">
        <f t="shared" si="4"/>
        <v>1.06E-2</v>
      </c>
      <c r="K50" s="89">
        <v>63</v>
      </c>
      <c r="L50" s="90" t="s">
        <v>64</v>
      </c>
      <c r="M50" s="74">
        <f t="shared" si="0"/>
        <v>6.3E-3</v>
      </c>
      <c r="N50" s="89">
        <v>47</v>
      </c>
      <c r="O50" s="90" t="s">
        <v>64</v>
      </c>
      <c r="P50" s="74">
        <f t="shared" si="1"/>
        <v>4.7000000000000002E-3</v>
      </c>
    </row>
    <row r="51" spans="2:16">
      <c r="B51" s="89">
        <v>649.99900000000002</v>
      </c>
      <c r="C51" s="90" t="s">
        <v>107</v>
      </c>
      <c r="D51" s="118">
        <f t="shared" si="2"/>
        <v>1.6249975000000002E-4</v>
      </c>
      <c r="E51" s="91">
        <v>0.12</v>
      </c>
      <c r="F51" s="92">
        <v>0.25019999999999998</v>
      </c>
      <c r="G51" s="88">
        <f t="shared" si="3"/>
        <v>0.37019999999999997</v>
      </c>
      <c r="H51" s="89">
        <v>114</v>
      </c>
      <c r="I51" s="90" t="s">
        <v>64</v>
      </c>
      <c r="J51" s="74">
        <f t="shared" si="4"/>
        <v>1.14E-2</v>
      </c>
      <c r="K51" s="89">
        <v>67</v>
      </c>
      <c r="L51" s="90" t="s">
        <v>64</v>
      </c>
      <c r="M51" s="74">
        <f t="shared" si="0"/>
        <v>6.7000000000000002E-3</v>
      </c>
      <c r="N51" s="89">
        <v>50</v>
      </c>
      <c r="O51" s="90" t="s">
        <v>64</v>
      </c>
      <c r="P51" s="74">
        <f t="shared" si="1"/>
        <v>5.0000000000000001E-3</v>
      </c>
    </row>
    <row r="52" spans="2:16">
      <c r="B52" s="89">
        <v>699.99900000000002</v>
      </c>
      <c r="C52" s="90" t="s">
        <v>107</v>
      </c>
      <c r="D52" s="118">
        <f t="shared" si="2"/>
        <v>1.7499974999999999E-4</v>
      </c>
      <c r="E52" s="91">
        <v>0.1245</v>
      </c>
      <c r="F52" s="92">
        <v>0.24779999999999999</v>
      </c>
      <c r="G52" s="88">
        <f t="shared" si="3"/>
        <v>0.37229999999999996</v>
      </c>
      <c r="H52" s="89">
        <v>122</v>
      </c>
      <c r="I52" s="90" t="s">
        <v>64</v>
      </c>
      <c r="J52" s="74">
        <f t="shared" si="4"/>
        <v>1.2199999999999999E-2</v>
      </c>
      <c r="K52" s="89">
        <v>71</v>
      </c>
      <c r="L52" s="90" t="s">
        <v>64</v>
      </c>
      <c r="M52" s="74">
        <f t="shared" si="0"/>
        <v>7.0999999999999995E-3</v>
      </c>
      <c r="N52" s="89">
        <v>53</v>
      </c>
      <c r="O52" s="90" t="s">
        <v>64</v>
      </c>
      <c r="P52" s="74">
        <f t="shared" si="1"/>
        <v>5.3E-3</v>
      </c>
    </row>
    <row r="53" spans="2:16">
      <c r="B53" s="89">
        <v>799.99900000000002</v>
      </c>
      <c r="C53" s="90" t="s">
        <v>107</v>
      </c>
      <c r="D53" s="118">
        <f t="shared" si="2"/>
        <v>1.9999975000000001E-4</v>
      </c>
      <c r="E53" s="91">
        <v>0.1331</v>
      </c>
      <c r="F53" s="92">
        <v>0.24279999999999999</v>
      </c>
      <c r="G53" s="88">
        <f t="shared" si="3"/>
        <v>0.37590000000000001</v>
      </c>
      <c r="H53" s="89">
        <v>138</v>
      </c>
      <c r="I53" s="90" t="s">
        <v>64</v>
      </c>
      <c r="J53" s="74">
        <f t="shared" si="4"/>
        <v>1.3800000000000002E-2</v>
      </c>
      <c r="K53" s="89">
        <v>79</v>
      </c>
      <c r="L53" s="90" t="s">
        <v>64</v>
      </c>
      <c r="M53" s="74">
        <f t="shared" si="0"/>
        <v>7.9000000000000008E-3</v>
      </c>
      <c r="N53" s="89">
        <v>59</v>
      </c>
      <c r="O53" s="90" t="s">
        <v>64</v>
      </c>
      <c r="P53" s="74">
        <f t="shared" si="1"/>
        <v>5.8999999999999999E-3</v>
      </c>
    </row>
    <row r="54" spans="2:16">
      <c r="B54" s="89">
        <v>899.99900000000002</v>
      </c>
      <c r="C54" s="90" t="s">
        <v>107</v>
      </c>
      <c r="D54" s="118">
        <f t="shared" si="2"/>
        <v>2.2499975000000002E-4</v>
      </c>
      <c r="E54" s="91">
        <v>0.14119999999999999</v>
      </c>
      <c r="F54" s="92">
        <v>0.2379</v>
      </c>
      <c r="G54" s="88">
        <f t="shared" si="3"/>
        <v>0.37909999999999999</v>
      </c>
      <c r="H54" s="89">
        <v>155</v>
      </c>
      <c r="I54" s="90" t="s">
        <v>64</v>
      </c>
      <c r="J54" s="74">
        <f t="shared" si="4"/>
        <v>1.55E-2</v>
      </c>
      <c r="K54" s="89">
        <v>87</v>
      </c>
      <c r="L54" s="90" t="s">
        <v>64</v>
      </c>
      <c r="M54" s="74">
        <f t="shared" si="0"/>
        <v>8.6999999999999994E-3</v>
      </c>
      <c r="N54" s="89">
        <v>65</v>
      </c>
      <c r="O54" s="90" t="s">
        <v>64</v>
      </c>
      <c r="P54" s="74">
        <f t="shared" si="1"/>
        <v>6.5000000000000006E-3</v>
      </c>
    </row>
    <row r="55" spans="2:16">
      <c r="B55" s="89">
        <v>999.99900000000002</v>
      </c>
      <c r="C55" s="90" t="s">
        <v>107</v>
      </c>
      <c r="D55" s="118">
        <f t="shared" si="2"/>
        <v>2.4999975000000003E-4</v>
      </c>
      <c r="E55" s="91">
        <v>0.1489</v>
      </c>
      <c r="F55" s="92">
        <v>0.23300000000000001</v>
      </c>
      <c r="G55" s="88">
        <f t="shared" si="3"/>
        <v>0.38190000000000002</v>
      </c>
      <c r="H55" s="89">
        <v>171</v>
      </c>
      <c r="I55" s="90" t="s">
        <v>64</v>
      </c>
      <c r="J55" s="74">
        <f t="shared" si="4"/>
        <v>1.7100000000000001E-2</v>
      </c>
      <c r="K55" s="89">
        <v>95</v>
      </c>
      <c r="L55" s="90" t="s">
        <v>64</v>
      </c>
      <c r="M55" s="74">
        <f t="shared" si="0"/>
        <v>9.4999999999999998E-3</v>
      </c>
      <c r="N55" s="89">
        <v>71</v>
      </c>
      <c r="O55" s="90" t="s">
        <v>64</v>
      </c>
      <c r="P55" s="74">
        <f t="shared" si="1"/>
        <v>7.0999999999999995E-3</v>
      </c>
    </row>
    <row r="56" spans="2:16">
      <c r="B56" s="89">
        <v>1.1000000000000001</v>
      </c>
      <c r="C56" s="93" t="s">
        <v>63</v>
      </c>
      <c r="D56" s="118">
        <f t="shared" ref="D56:D119" si="5">B56/1000/$C$5</f>
        <v>2.7500000000000002E-4</v>
      </c>
      <c r="E56" s="91">
        <v>0.15609999999999999</v>
      </c>
      <c r="F56" s="92">
        <v>0.22819999999999999</v>
      </c>
      <c r="G56" s="88">
        <f t="shared" si="3"/>
        <v>0.38429999999999997</v>
      </c>
      <c r="H56" s="89">
        <v>188</v>
      </c>
      <c r="I56" s="90" t="s">
        <v>64</v>
      </c>
      <c r="J56" s="74">
        <f t="shared" si="4"/>
        <v>1.8800000000000001E-2</v>
      </c>
      <c r="K56" s="89">
        <v>102</v>
      </c>
      <c r="L56" s="90" t="s">
        <v>64</v>
      </c>
      <c r="M56" s="74">
        <f t="shared" si="0"/>
        <v>1.0199999999999999E-2</v>
      </c>
      <c r="N56" s="89">
        <v>77</v>
      </c>
      <c r="O56" s="90" t="s">
        <v>64</v>
      </c>
      <c r="P56" s="74">
        <f t="shared" si="1"/>
        <v>7.7000000000000002E-3</v>
      </c>
    </row>
    <row r="57" spans="2:16">
      <c r="B57" s="89">
        <v>1.2</v>
      </c>
      <c r="C57" s="90" t="s">
        <v>63</v>
      </c>
      <c r="D57" s="118">
        <f t="shared" si="5"/>
        <v>2.9999999999999997E-4</v>
      </c>
      <c r="E57" s="91">
        <v>0.16309999999999999</v>
      </c>
      <c r="F57" s="92">
        <v>0.22359999999999999</v>
      </c>
      <c r="G57" s="88">
        <f t="shared" si="3"/>
        <v>0.38669999999999999</v>
      </c>
      <c r="H57" s="89">
        <v>204</v>
      </c>
      <c r="I57" s="90" t="s">
        <v>64</v>
      </c>
      <c r="J57" s="74">
        <f t="shared" si="4"/>
        <v>2.0399999999999998E-2</v>
      </c>
      <c r="K57" s="89">
        <v>110</v>
      </c>
      <c r="L57" s="90" t="s">
        <v>64</v>
      </c>
      <c r="M57" s="74">
        <f t="shared" si="0"/>
        <v>1.0999999999999999E-2</v>
      </c>
      <c r="N57" s="89">
        <v>83</v>
      </c>
      <c r="O57" s="90" t="s">
        <v>64</v>
      </c>
      <c r="P57" s="74">
        <f t="shared" si="1"/>
        <v>8.3000000000000001E-3</v>
      </c>
    </row>
    <row r="58" spans="2:16">
      <c r="B58" s="89">
        <v>1.3</v>
      </c>
      <c r="C58" s="90" t="s">
        <v>63</v>
      </c>
      <c r="D58" s="118">
        <f t="shared" si="5"/>
        <v>3.2499999999999999E-4</v>
      </c>
      <c r="E58" s="91">
        <v>0.16969999999999999</v>
      </c>
      <c r="F58" s="92">
        <v>0.21920000000000001</v>
      </c>
      <c r="G58" s="88">
        <f t="shared" si="3"/>
        <v>0.38890000000000002</v>
      </c>
      <c r="H58" s="89">
        <v>221</v>
      </c>
      <c r="I58" s="90" t="s">
        <v>64</v>
      </c>
      <c r="J58" s="74">
        <f t="shared" si="4"/>
        <v>2.2100000000000002E-2</v>
      </c>
      <c r="K58" s="89">
        <v>117</v>
      </c>
      <c r="L58" s="90" t="s">
        <v>64</v>
      </c>
      <c r="M58" s="74">
        <f t="shared" si="0"/>
        <v>1.17E-2</v>
      </c>
      <c r="N58" s="89">
        <v>88</v>
      </c>
      <c r="O58" s="90" t="s">
        <v>64</v>
      </c>
      <c r="P58" s="74">
        <f t="shared" si="1"/>
        <v>8.7999999999999988E-3</v>
      </c>
    </row>
    <row r="59" spans="2:16">
      <c r="B59" s="89">
        <v>1.4</v>
      </c>
      <c r="C59" s="90" t="s">
        <v>63</v>
      </c>
      <c r="D59" s="118">
        <f t="shared" si="5"/>
        <v>3.5E-4</v>
      </c>
      <c r="E59" s="91">
        <v>0.17610000000000001</v>
      </c>
      <c r="F59" s="92">
        <v>0.21490000000000001</v>
      </c>
      <c r="G59" s="88">
        <f t="shared" si="3"/>
        <v>0.39100000000000001</v>
      </c>
      <c r="H59" s="89">
        <v>238</v>
      </c>
      <c r="I59" s="90" t="s">
        <v>64</v>
      </c>
      <c r="J59" s="74">
        <f t="shared" si="4"/>
        <v>2.3799999999999998E-2</v>
      </c>
      <c r="K59" s="89">
        <v>125</v>
      </c>
      <c r="L59" s="90" t="s">
        <v>64</v>
      </c>
      <c r="M59" s="74">
        <f t="shared" si="0"/>
        <v>1.2500000000000001E-2</v>
      </c>
      <c r="N59" s="89">
        <v>94</v>
      </c>
      <c r="O59" s="90" t="s">
        <v>64</v>
      </c>
      <c r="P59" s="74">
        <f t="shared" si="1"/>
        <v>9.4000000000000004E-3</v>
      </c>
    </row>
    <row r="60" spans="2:16">
      <c r="B60" s="89">
        <v>1.5</v>
      </c>
      <c r="C60" s="90" t="s">
        <v>63</v>
      </c>
      <c r="D60" s="118">
        <f t="shared" si="5"/>
        <v>3.7500000000000001E-4</v>
      </c>
      <c r="E60" s="91">
        <v>0.18229999999999999</v>
      </c>
      <c r="F60" s="92">
        <v>0.21079999999999999</v>
      </c>
      <c r="G60" s="88">
        <f t="shared" si="3"/>
        <v>0.3931</v>
      </c>
      <c r="H60" s="89">
        <v>255</v>
      </c>
      <c r="I60" s="90" t="s">
        <v>64</v>
      </c>
      <c r="J60" s="74">
        <f t="shared" si="4"/>
        <v>2.5500000000000002E-2</v>
      </c>
      <c r="K60" s="89">
        <v>132</v>
      </c>
      <c r="L60" s="90" t="s">
        <v>64</v>
      </c>
      <c r="M60" s="74">
        <f t="shared" si="0"/>
        <v>1.32E-2</v>
      </c>
      <c r="N60" s="89">
        <v>100</v>
      </c>
      <c r="O60" s="90" t="s">
        <v>64</v>
      </c>
      <c r="P60" s="74">
        <f t="shared" si="1"/>
        <v>0.01</v>
      </c>
    </row>
    <row r="61" spans="2:16">
      <c r="B61" s="89">
        <v>1.6</v>
      </c>
      <c r="C61" s="90" t="s">
        <v>63</v>
      </c>
      <c r="D61" s="118">
        <f t="shared" si="5"/>
        <v>4.0000000000000002E-4</v>
      </c>
      <c r="E61" s="91">
        <v>0.1883</v>
      </c>
      <c r="F61" s="92">
        <v>0.20680000000000001</v>
      </c>
      <c r="G61" s="88">
        <f t="shared" si="3"/>
        <v>0.39510000000000001</v>
      </c>
      <c r="H61" s="89">
        <v>271</v>
      </c>
      <c r="I61" s="90" t="s">
        <v>64</v>
      </c>
      <c r="J61" s="74">
        <f t="shared" si="4"/>
        <v>2.7100000000000003E-2</v>
      </c>
      <c r="K61" s="89">
        <v>139</v>
      </c>
      <c r="L61" s="90" t="s">
        <v>64</v>
      </c>
      <c r="M61" s="74">
        <f t="shared" si="0"/>
        <v>1.3900000000000001E-2</v>
      </c>
      <c r="N61" s="89">
        <v>105</v>
      </c>
      <c r="O61" s="90" t="s">
        <v>64</v>
      </c>
      <c r="P61" s="74">
        <f t="shared" si="1"/>
        <v>1.0499999999999999E-2</v>
      </c>
    </row>
    <row r="62" spans="2:16">
      <c r="B62" s="89">
        <v>1.7</v>
      </c>
      <c r="C62" s="90" t="s">
        <v>63</v>
      </c>
      <c r="D62" s="118">
        <f t="shared" si="5"/>
        <v>4.2499999999999998E-4</v>
      </c>
      <c r="E62" s="91">
        <v>0.19409999999999999</v>
      </c>
      <c r="F62" s="92">
        <v>0.20300000000000001</v>
      </c>
      <c r="G62" s="88">
        <f t="shared" si="3"/>
        <v>0.39710000000000001</v>
      </c>
      <c r="H62" s="89">
        <v>288</v>
      </c>
      <c r="I62" s="90" t="s">
        <v>64</v>
      </c>
      <c r="J62" s="74">
        <f t="shared" si="4"/>
        <v>2.8799999999999999E-2</v>
      </c>
      <c r="K62" s="89">
        <v>146</v>
      </c>
      <c r="L62" s="90" t="s">
        <v>64</v>
      </c>
      <c r="M62" s="74">
        <f t="shared" si="0"/>
        <v>1.4599999999999998E-2</v>
      </c>
      <c r="N62" s="89">
        <v>111</v>
      </c>
      <c r="O62" s="90" t="s">
        <v>64</v>
      </c>
      <c r="P62" s="74">
        <f t="shared" si="1"/>
        <v>1.11E-2</v>
      </c>
    </row>
    <row r="63" spans="2:16">
      <c r="B63" s="89">
        <v>1.8</v>
      </c>
      <c r="C63" s="90" t="s">
        <v>63</v>
      </c>
      <c r="D63" s="118">
        <f t="shared" si="5"/>
        <v>4.4999999999999999E-4</v>
      </c>
      <c r="E63" s="91">
        <v>0.19969999999999999</v>
      </c>
      <c r="F63" s="92">
        <v>0.19939999999999999</v>
      </c>
      <c r="G63" s="88">
        <f t="shared" si="3"/>
        <v>0.39910000000000001</v>
      </c>
      <c r="H63" s="89">
        <v>305</v>
      </c>
      <c r="I63" s="90" t="s">
        <v>64</v>
      </c>
      <c r="J63" s="74">
        <f t="shared" si="4"/>
        <v>3.0499999999999999E-2</v>
      </c>
      <c r="K63" s="89">
        <v>153</v>
      </c>
      <c r="L63" s="90" t="s">
        <v>64</v>
      </c>
      <c r="M63" s="74">
        <f t="shared" si="0"/>
        <v>1.5299999999999999E-2</v>
      </c>
      <c r="N63" s="89">
        <v>116</v>
      </c>
      <c r="O63" s="90" t="s">
        <v>64</v>
      </c>
      <c r="P63" s="74">
        <f t="shared" si="1"/>
        <v>1.1600000000000001E-2</v>
      </c>
    </row>
    <row r="64" spans="2:16">
      <c r="B64" s="89">
        <v>2</v>
      </c>
      <c r="C64" s="90" t="s">
        <v>63</v>
      </c>
      <c r="D64" s="118">
        <f t="shared" si="5"/>
        <v>5.0000000000000001E-4</v>
      </c>
      <c r="E64" s="91">
        <v>0.21049999999999999</v>
      </c>
      <c r="F64" s="92">
        <v>0.19259999999999999</v>
      </c>
      <c r="G64" s="88">
        <f t="shared" si="3"/>
        <v>0.40310000000000001</v>
      </c>
      <c r="H64" s="89">
        <v>339</v>
      </c>
      <c r="I64" s="90" t="s">
        <v>64</v>
      </c>
      <c r="J64" s="74">
        <f t="shared" si="4"/>
        <v>3.39E-2</v>
      </c>
      <c r="K64" s="89">
        <v>166</v>
      </c>
      <c r="L64" s="90" t="s">
        <v>64</v>
      </c>
      <c r="M64" s="74">
        <f t="shared" si="0"/>
        <v>1.66E-2</v>
      </c>
      <c r="N64" s="89">
        <v>127</v>
      </c>
      <c r="O64" s="90" t="s">
        <v>64</v>
      </c>
      <c r="P64" s="74">
        <f t="shared" si="1"/>
        <v>1.2699999999999999E-2</v>
      </c>
    </row>
    <row r="65" spans="2:16">
      <c r="B65" s="89">
        <v>2.25</v>
      </c>
      <c r="C65" s="90" t="s">
        <v>63</v>
      </c>
      <c r="D65" s="118">
        <f t="shared" si="5"/>
        <v>5.6249999999999996E-4</v>
      </c>
      <c r="E65" s="91">
        <v>0.2233</v>
      </c>
      <c r="F65" s="92">
        <v>0.1847</v>
      </c>
      <c r="G65" s="88">
        <f t="shared" si="3"/>
        <v>0.40800000000000003</v>
      </c>
      <c r="H65" s="89">
        <v>381</v>
      </c>
      <c r="I65" s="90" t="s">
        <v>64</v>
      </c>
      <c r="J65" s="74">
        <f t="shared" si="4"/>
        <v>3.8100000000000002E-2</v>
      </c>
      <c r="K65" s="89">
        <v>182</v>
      </c>
      <c r="L65" s="90" t="s">
        <v>64</v>
      </c>
      <c r="M65" s="74">
        <f t="shared" si="0"/>
        <v>1.8200000000000001E-2</v>
      </c>
      <c r="N65" s="89">
        <v>141</v>
      </c>
      <c r="O65" s="90" t="s">
        <v>64</v>
      </c>
      <c r="P65" s="74">
        <f t="shared" si="1"/>
        <v>1.4099999999999998E-2</v>
      </c>
    </row>
    <row r="66" spans="2:16">
      <c r="B66" s="89">
        <v>2.5</v>
      </c>
      <c r="C66" s="90" t="s">
        <v>63</v>
      </c>
      <c r="D66" s="118">
        <f t="shared" si="5"/>
        <v>6.2500000000000001E-4</v>
      </c>
      <c r="E66" s="91">
        <v>0.2354</v>
      </c>
      <c r="F66" s="92">
        <v>0.17760000000000001</v>
      </c>
      <c r="G66" s="88">
        <f t="shared" si="3"/>
        <v>0.41300000000000003</v>
      </c>
      <c r="H66" s="89">
        <v>424</v>
      </c>
      <c r="I66" s="90" t="s">
        <v>64</v>
      </c>
      <c r="J66" s="74">
        <f t="shared" si="4"/>
        <v>4.24E-2</v>
      </c>
      <c r="K66" s="89">
        <v>198</v>
      </c>
      <c r="L66" s="90" t="s">
        <v>64</v>
      </c>
      <c r="M66" s="74">
        <f t="shared" si="0"/>
        <v>1.9800000000000002E-2</v>
      </c>
      <c r="N66" s="89">
        <v>154</v>
      </c>
      <c r="O66" s="90" t="s">
        <v>64</v>
      </c>
      <c r="P66" s="74">
        <f t="shared" si="1"/>
        <v>1.54E-2</v>
      </c>
    </row>
    <row r="67" spans="2:16">
      <c r="B67" s="89">
        <v>2.75</v>
      </c>
      <c r="C67" s="90" t="s">
        <v>63</v>
      </c>
      <c r="D67" s="118">
        <f t="shared" si="5"/>
        <v>6.8749999999999996E-4</v>
      </c>
      <c r="E67" s="91">
        <v>0.24690000000000001</v>
      </c>
      <c r="F67" s="92">
        <v>0.1711</v>
      </c>
      <c r="G67" s="88">
        <f t="shared" si="3"/>
        <v>0.41800000000000004</v>
      </c>
      <c r="H67" s="89">
        <v>467</v>
      </c>
      <c r="I67" s="90" t="s">
        <v>64</v>
      </c>
      <c r="J67" s="74">
        <f t="shared" si="4"/>
        <v>4.6700000000000005E-2</v>
      </c>
      <c r="K67" s="89">
        <v>213</v>
      </c>
      <c r="L67" s="90" t="s">
        <v>64</v>
      </c>
      <c r="M67" s="74">
        <f t="shared" si="0"/>
        <v>2.1299999999999999E-2</v>
      </c>
      <c r="N67" s="89">
        <v>167</v>
      </c>
      <c r="O67" s="90" t="s">
        <v>64</v>
      </c>
      <c r="P67" s="74">
        <f t="shared" si="1"/>
        <v>1.67E-2</v>
      </c>
    </row>
    <row r="68" spans="2:16">
      <c r="B68" s="89">
        <v>3</v>
      </c>
      <c r="C68" s="90" t="s">
        <v>63</v>
      </c>
      <c r="D68" s="118">
        <f t="shared" si="5"/>
        <v>7.5000000000000002E-4</v>
      </c>
      <c r="E68" s="91">
        <v>0.25779999999999997</v>
      </c>
      <c r="F68" s="92">
        <v>0.1651</v>
      </c>
      <c r="G68" s="88">
        <f t="shared" si="3"/>
        <v>0.42289999999999994</v>
      </c>
      <c r="H68" s="89">
        <v>509</v>
      </c>
      <c r="I68" s="90" t="s">
        <v>64</v>
      </c>
      <c r="J68" s="74">
        <f t="shared" si="4"/>
        <v>5.0900000000000001E-2</v>
      </c>
      <c r="K68" s="89">
        <v>227</v>
      </c>
      <c r="L68" s="90" t="s">
        <v>64</v>
      </c>
      <c r="M68" s="74">
        <f t="shared" si="0"/>
        <v>2.2700000000000001E-2</v>
      </c>
      <c r="N68" s="89">
        <v>180</v>
      </c>
      <c r="O68" s="90" t="s">
        <v>64</v>
      </c>
      <c r="P68" s="74">
        <f t="shared" si="1"/>
        <v>1.7999999999999999E-2</v>
      </c>
    </row>
    <row r="69" spans="2:16">
      <c r="B69" s="89">
        <v>3.25</v>
      </c>
      <c r="C69" s="90" t="s">
        <v>63</v>
      </c>
      <c r="D69" s="118">
        <f t="shared" si="5"/>
        <v>8.1249999999999996E-4</v>
      </c>
      <c r="E69" s="91">
        <v>0.26840000000000003</v>
      </c>
      <c r="F69" s="92">
        <v>0.15959999999999999</v>
      </c>
      <c r="G69" s="88">
        <f t="shared" si="3"/>
        <v>0.42800000000000005</v>
      </c>
      <c r="H69" s="89">
        <v>552</v>
      </c>
      <c r="I69" s="90" t="s">
        <v>64</v>
      </c>
      <c r="J69" s="74">
        <f t="shared" si="4"/>
        <v>5.5200000000000006E-2</v>
      </c>
      <c r="K69" s="89">
        <v>241</v>
      </c>
      <c r="L69" s="90" t="s">
        <v>64</v>
      </c>
      <c r="M69" s="74">
        <f t="shared" si="0"/>
        <v>2.41E-2</v>
      </c>
      <c r="N69" s="89">
        <v>192</v>
      </c>
      <c r="O69" s="90" t="s">
        <v>64</v>
      </c>
      <c r="P69" s="74">
        <f t="shared" si="1"/>
        <v>1.9200000000000002E-2</v>
      </c>
    </row>
    <row r="70" spans="2:16">
      <c r="B70" s="89">
        <v>3.5</v>
      </c>
      <c r="C70" s="90" t="s">
        <v>63</v>
      </c>
      <c r="D70" s="118">
        <f t="shared" si="5"/>
        <v>8.7500000000000002E-4</v>
      </c>
      <c r="E70" s="91">
        <v>0.27850000000000003</v>
      </c>
      <c r="F70" s="92">
        <v>0.15459999999999999</v>
      </c>
      <c r="G70" s="88">
        <f t="shared" si="3"/>
        <v>0.43310000000000004</v>
      </c>
      <c r="H70" s="89">
        <v>594</v>
      </c>
      <c r="I70" s="90" t="s">
        <v>64</v>
      </c>
      <c r="J70" s="74">
        <f t="shared" si="4"/>
        <v>5.9399999999999994E-2</v>
      </c>
      <c r="K70" s="89">
        <v>255</v>
      </c>
      <c r="L70" s="90" t="s">
        <v>64</v>
      </c>
      <c r="M70" s="74">
        <f t="shared" si="0"/>
        <v>2.5500000000000002E-2</v>
      </c>
      <c r="N70" s="89">
        <v>205</v>
      </c>
      <c r="O70" s="90" t="s">
        <v>64</v>
      </c>
      <c r="P70" s="74">
        <f t="shared" si="1"/>
        <v>2.0499999999999997E-2</v>
      </c>
    </row>
    <row r="71" spans="2:16">
      <c r="B71" s="89">
        <v>3.75</v>
      </c>
      <c r="C71" s="90" t="s">
        <v>63</v>
      </c>
      <c r="D71" s="118">
        <f t="shared" si="5"/>
        <v>9.3749999999999997E-4</v>
      </c>
      <c r="E71" s="91">
        <v>0.2883</v>
      </c>
      <c r="F71" s="92">
        <v>0.14990000000000001</v>
      </c>
      <c r="G71" s="88">
        <f t="shared" si="3"/>
        <v>0.43820000000000003</v>
      </c>
      <c r="H71" s="89">
        <v>636</v>
      </c>
      <c r="I71" s="90" t="s">
        <v>64</v>
      </c>
      <c r="J71" s="74">
        <f t="shared" si="4"/>
        <v>6.3600000000000004E-2</v>
      </c>
      <c r="K71" s="89">
        <v>268</v>
      </c>
      <c r="L71" s="90" t="s">
        <v>64</v>
      </c>
      <c r="M71" s="74">
        <f t="shared" si="0"/>
        <v>2.6800000000000001E-2</v>
      </c>
      <c r="N71" s="89">
        <v>217</v>
      </c>
      <c r="O71" s="90" t="s">
        <v>64</v>
      </c>
      <c r="P71" s="74">
        <f t="shared" si="1"/>
        <v>2.1700000000000001E-2</v>
      </c>
    </row>
    <row r="72" spans="2:16">
      <c r="B72" s="89">
        <v>4</v>
      </c>
      <c r="C72" s="90" t="s">
        <v>63</v>
      </c>
      <c r="D72" s="118">
        <f t="shared" si="5"/>
        <v>1E-3</v>
      </c>
      <c r="E72" s="91">
        <v>0.29770000000000002</v>
      </c>
      <c r="F72" s="92">
        <v>0.14549999999999999</v>
      </c>
      <c r="G72" s="88">
        <f t="shared" si="3"/>
        <v>0.44320000000000004</v>
      </c>
      <c r="H72" s="89">
        <v>679</v>
      </c>
      <c r="I72" s="90" t="s">
        <v>64</v>
      </c>
      <c r="J72" s="74">
        <f t="shared" si="4"/>
        <v>6.7900000000000002E-2</v>
      </c>
      <c r="K72" s="89">
        <v>281</v>
      </c>
      <c r="L72" s="90" t="s">
        <v>64</v>
      </c>
      <c r="M72" s="74">
        <f t="shared" si="0"/>
        <v>2.8100000000000003E-2</v>
      </c>
      <c r="N72" s="89">
        <v>229</v>
      </c>
      <c r="O72" s="90" t="s">
        <v>64</v>
      </c>
      <c r="P72" s="74">
        <f t="shared" si="1"/>
        <v>2.29E-2</v>
      </c>
    </row>
    <row r="73" spans="2:16">
      <c r="B73" s="89">
        <v>4.5</v>
      </c>
      <c r="C73" s="90" t="s">
        <v>63</v>
      </c>
      <c r="D73" s="118">
        <f t="shared" si="5"/>
        <v>1.1249999999999999E-3</v>
      </c>
      <c r="E73" s="91">
        <v>0.31580000000000003</v>
      </c>
      <c r="F73" s="92">
        <v>0.1376</v>
      </c>
      <c r="G73" s="88">
        <f t="shared" si="3"/>
        <v>0.45340000000000003</v>
      </c>
      <c r="H73" s="89">
        <v>762</v>
      </c>
      <c r="I73" s="90" t="s">
        <v>64</v>
      </c>
      <c r="J73" s="74">
        <f t="shared" si="4"/>
        <v>7.6200000000000004E-2</v>
      </c>
      <c r="K73" s="89">
        <v>305</v>
      </c>
      <c r="L73" s="90" t="s">
        <v>64</v>
      </c>
      <c r="M73" s="74">
        <f t="shared" si="0"/>
        <v>3.0499999999999999E-2</v>
      </c>
      <c r="N73" s="89">
        <v>252</v>
      </c>
      <c r="O73" s="90" t="s">
        <v>64</v>
      </c>
      <c r="P73" s="74">
        <f t="shared" si="1"/>
        <v>2.52E-2</v>
      </c>
    </row>
    <row r="74" spans="2:16">
      <c r="B74" s="89">
        <v>5</v>
      </c>
      <c r="C74" s="90" t="s">
        <v>63</v>
      </c>
      <c r="D74" s="118">
        <f t="shared" si="5"/>
        <v>1.25E-3</v>
      </c>
      <c r="E74" s="91">
        <v>0.33289999999999997</v>
      </c>
      <c r="F74" s="92">
        <v>0.13059999999999999</v>
      </c>
      <c r="G74" s="88">
        <f t="shared" si="3"/>
        <v>0.46349999999999997</v>
      </c>
      <c r="H74" s="89">
        <v>846</v>
      </c>
      <c r="I74" s="90" t="s">
        <v>64</v>
      </c>
      <c r="J74" s="74">
        <f t="shared" si="4"/>
        <v>8.4599999999999995E-2</v>
      </c>
      <c r="K74" s="89">
        <v>328</v>
      </c>
      <c r="L74" s="90" t="s">
        <v>64</v>
      </c>
      <c r="M74" s="74">
        <f t="shared" si="0"/>
        <v>3.2800000000000003E-2</v>
      </c>
      <c r="N74" s="89">
        <v>274</v>
      </c>
      <c r="O74" s="90" t="s">
        <v>64</v>
      </c>
      <c r="P74" s="74">
        <f t="shared" si="1"/>
        <v>2.7400000000000001E-2</v>
      </c>
    </row>
    <row r="75" spans="2:16">
      <c r="B75" s="89">
        <v>5.5</v>
      </c>
      <c r="C75" s="90" t="s">
        <v>63</v>
      </c>
      <c r="D75" s="118">
        <f t="shared" si="5"/>
        <v>1.3749999999999999E-3</v>
      </c>
      <c r="E75" s="91">
        <v>0.34910000000000002</v>
      </c>
      <c r="F75" s="92">
        <v>0.1245</v>
      </c>
      <c r="G75" s="88">
        <f t="shared" si="3"/>
        <v>0.47360000000000002</v>
      </c>
      <c r="H75" s="89">
        <v>928</v>
      </c>
      <c r="I75" s="90" t="s">
        <v>64</v>
      </c>
      <c r="J75" s="74">
        <f t="shared" si="4"/>
        <v>9.2800000000000007E-2</v>
      </c>
      <c r="K75" s="89">
        <v>349</v>
      </c>
      <c r="L75" s="90" t="s">
        <v>64</v>
      </c>
      <c r="M75" s="74">
        <f t="shared" si="0"/>
        <v>3.49E-2</v>
      </c>
      <c r="N75" s="89">
        <v>295</v>
      </c>
      <c r="O75" s="90" t="s">
        <v>64</v>
      </c>
      <c r="P75" s="74">
        <f t="shared" si="1"/>
        <v>2.9499999999999998E-2</v>
      </c>
    </row>
    <row r="76" spans="2:16">
      <c r="B76" s="89">
        <v>6</v>
      </c>
      <c r="C76" s="90" t="s">
        <v>63</v>
      </c>
      <c r="D76" s="118">
        <f t="shared" si="5"/>
        <v>1.5E-3</v>
      </c>
      <c r="E76" s="91">
        <v>0.36459999999999998</v>
      </c>
      <c r="F76" s="92">
        <v>0.11899999999999999</v>
      </c>
      <c r="G76" s="88">
        <f t="shared" si="3"/>
        <v>0.48359999999999997</v>
      </c>
      <c r="H76" s="89">
        <v>1010</v>
      </c>
      <c r="I76" s="90" t="s">
        <v>64</v>
      </c>
      <c r="J76" s="74">
        <f t="shared" si="4"/>
        <v>0.10100000000000001</v>
      </c>
      <c r="K76" s="89">
        <v>370</v>
      </c>
      <c r="L76" s="90" t="s">
        <v>64</v>
      </c>
      <c r="M76" s="74">
        <f t="shared" si="0"/>
        <v>3.6999999999999998E-2</v>
      </c>
      <c r="N76" s="89">
        <v>316</v>
      </c>
      <c r="O76" s="90" t="s">
        <v>64</v>
      </c>
      <c r="P76" s="74">
        <f t="shared" si="1"/>
        <v>3.1600000000000003E-2</v>
      </c>
    </row>
    <row r="77" spans="2:16">
      <c r="B77" s="89">
        <v>6.5</v>
      </c>
      <c r="C77" s="90" t="s">
        <v>63</v>
      </c>
      <c r="D77" s="118">
        <f t="shared" si="5"/>
        <v>1.6249999999999999E-3</v>
      </c>
      <c r="E77" s="91">
        <v>0.3795</v>
      </c>
      <c r="F77" s="92">
        <v>0.114</v>
      </c>
      <c r="G77" s="88">
        <f t="shared" si="3"/>
        <v>0.49349999999999999</v>
      </c>
      <c r="H77" s="89">
        <v>1090</v>
      </c>
      <c r="I77" s="90" t="s">
        <v>64</v>
      </c>
      <c r="J77" s="74">
        <f t="shared" si="4"/>
        <v>0.10900000000000001</v>
      </c>
      <c r="K77" s="89">
        <v>389</v>
      </c>
      <c r="L77" s="90" t="s">
        <v>64</v>
      </c>
      <c r="M77" s="74">
        <f t="shared" si="0"/>
        <v>3.8900000000000004E-2</v>
      </c>
      <c r="N77" s="89">
        <v>336</v>
      </c>
      <c r="O77" s="90" t="s">
        <v>64</v>
      </c>
      <c r="P77" s="74">
        <f t="shared" si="1"/>
        <v>3.3600000000000005E-2</v>
      </c>
    </row>
    <row r="78" spans="2:16">
      <c r="B78" s="89">
        <v>7</v>
      </c>
      <c r="C78" s="90" t="s">
        <v>63</v>
      </c>
      <c r="D78" s="118">
        <f t="shared" si="5"/>
        <v>1.75E-3</v>
      </c>
      <c r="E78" s="91">
        <v>0.39389999999999997</v>
      </c>
      <c r="F78" s="92">
        <v>0.1095</v>
      </c>
      <c r="G78" s="88">
        <f t="shared" si="3"/>
        <v>0.50339999999999996</v>
      </c>
      <c r="H78" s="89">
        <v>1170</v>
      </c>
      <c r="I78" s="90" t="s">
        <v>64</v>
      </c>
      <c r="J78" s="74">
        <f t="shared" si="4"/>
        <v>0.11699999999999999</v>
      </c>
      <c r="K78" s="89">
        <v>407</v>
      </c>
      <c r="L78" s="90" t="s">
        <v>64</v>
      </c>
      <c r="M78" s="74">
        <f t="shared" si="0"/>
        <v>4.07E-2</v>
      </c>
      <c r="N78" s="89">
        <v>355</v>
      </c>
      <c r="O78" s="90" t="s">
        <v>64</v>
      </c>
      <c r="P78" s="74">
        <f t="shared" si="1"/>
        <v>3.5499999999999997E-2</v>
      </c>
    </row>
    <row r="79" spans="2:16">
      <c r="B79" s="89">
        <v>8</v>
      </c>
      <c r="C79" s="90" t="s">
        <v>63</v>
      </c>
      <c r="D79" s="118">
        <f t="shared" si="5"/>
        <v>2E-3</v>
      </c>
      <c r="E79" s="91">
        <v>0.42109999999999997</v>
      </c>
      <c r="F79" s="92">
        <v>0.1016</v>
      </c>
      <c r="G79" s="88">
        <f t="shared" si="3"/>
        <v>0.52269999999999994</v>
      </c>
      <c r="H79" s="89">
        <v>1327</v>
      </c>
      <c r="I79" s="90" t="s">
        <v>64</v>
      </c>
      <c r="J79" s="74">
        <f t="shared" si="4"/>
        <v>0.13269999999999998</v>
      </c>
      <c r="K79" s="89">
        <v>442</v>
      </c>
      <c r="L79" s="90" t="s">
        <v>64</v>
      </c>
      <c r="M79" s="74">
        <f t="shared" si="0"/>
        <v>4.4200000000000003E-2</v>
      </c>
      <c r="N79" s="89">
        <v>392</v>
      </c>
      <c r="O79" s="90" t="s">
        <v>64</v>
      </c>
      <c r="P79" s="74">
        <f t="shared" si="1"/>
        <v>3.9199999999999999E-2</v>
      </c>
    </row>
    <row r="80" spans="2:16">
      <c r="B80" s="89">
        <v>9</v>
      </c>
      <c r="C80" s="90" t="s">
        <v>63</v>
      </c>
      <c r="D80" s="118">
        <f t="shared" si="5"/>
        <v>2.2499999999999998E-3</v>
      </c>
      <c r="E80" s="91">
        <v>0.44679999999999997</v>
      </c>
      <c r="F80" s="92">
        <v>9.4979999999999995E-2</v>
      </c>
      <c r="G80" s="88">
        <f t="shared" si="3"/>
        <v>0.54177999999999993</v>
      </c>
      <c r="H80" s="89">
        <v>1481</v>
      </c>
      <c r="I80" s="90" t="s">
        <v>64</v>
      </c>
      <c r="J80" s="74">
        <f t="shared" si="4"/>
        <v>0.14810000000000001</v>
      </c>
      <c r="K80" s="89">
        <v>472</v>
      </c>
      <c r="L80" s="90" t="s">
        <v>64</v>
      </c>
      <c r="M80" s="74">
        <f t="shared" si="0"/>
        <v>4.7199999999999999E-2</v>
      </c>
      <c r="N80" s="89">
        <v>426</v>
      </c>
      <c r="O80" s="90" t="s">
        <v>64</v>
      </c>
      <c r="P80" s="74">
        <f t="shared" si="1"/>
        <v>4.2599999999999999E-2</v>
      </c>
    </row>
    <row r="81" spans="2:16">
      <c r="B81" s="89">
        <v>10</v>
      </c>
      <c r="C81" s="90" t="s">
        <v>63</v>
      </c>
      <c r="D81" s="118">
        <f t="shared" si="5"/>
        <v>2.5000000000000001E-3</v>
      </c>
      <c r="E81" s="91">
        <v>0.47120000000000001</v>
      </c>
      <c r="F81" s="92">
        <v>8.9270000000000002E-2</v>
      </c>
      <c r="G81" s="88">
        <f t="shared" si="3"/>
        <v>0.56047000000000002</v>
      </c>
      <c r="H81" s="89">
        <v>1631</v>
      </c>
      <c r="I81" s="90" t="s">
        <v>64</v>
      </c>
      <c r="J81" s="74">
        <f t="shared" si="4"/>
        <v>0.16309999999999999</v>
      </c>
      <c r="K81" s="89">
        <v>501</v>
      </c>
      <c r="L81" s="90" t="s">
        <v>64</v>
      </c>
      <c r="M81" s="74">
        <f t="shared" si="0"/>
        <v>5.0099999999999999E-2</v>
      </c>
      <c r="N81" s="89">
        <v>459</v>
      </c>
      <c r="O81" s="90" t="s">
        <v>64</v>
      </c>
      <c r="P81" s="74">
        <f t="shared" si="1"/>
        <v>4.5900000000000003E-2</v>
      </c>
    </row>
    <row r="82" spans="2:16">
      <c r="B82" s="89">
        <v>11</v>
      </c>
      <c r="C82" s="90" t="s">
        <v>63</v>
      </c>
      <c r="D82" s="118">
        <f t="shared" si="5"/>
        <v>2.7499999999999998E-3</v>
      </c>
      <c r="E82" s="91">
        <v>0.4945</v>
      </c>
      <c r="F82" s="92">
        <v>8.43E-2</v>
      </c>
      <c r="G82" s="88">
        <f t="shared" si="3"/>
        <v>0.57879999999999998</v>
      </c>
      <c r="H82" s="89">
        <v>1778</v>
      </c>
      <c r="I82" s="90" t="s">
        <v>64</v>
      </c>
      <c r="J82" s="74">
        <f t="shared" si="4"/>
        <v>0.17780000000000001</v>
      </c>
      <c r="K82" s="89">
        <v>527</v>
      </c>
      <c r="L82" s="90" t="s">
        <v>64</v>
      </c>
      <c r="M82" s="74">
        <f t="shared" si="0"/>
        <v>5.2700000000000004E-2</v>
      </c>
      <c r="N82" s="89">
        <v>489</v>
      </c>
      <c r="O82" s="90" t="s">
        <v>64</v>
      </c>
      <c r="P82" s="74">
        <f t="shared" si="1"/>
        <v>4.8899999999999999E-2</v>
      </c>
    </row>
    <row r="83" spans="2:16">
      <c r="B83" s="89">
        <v>12</v>
      </c>
      <c r="C83" s="90" t="s">
        <v>63</v>
      </c>
      <c r="D83" s="118">
        <f t="shared" si="5"/>
        <v>3.0000000000000001E-3</v>
      </c>
      <c r="E83" s="91">
        <v>0.51680000000000004</v>
      </c>
      <c r="F83" s="92">
        <v>7.9939999999999997E-2</v>
      </c>
      <c r="G83" s="88">
        <f t="shared" si="3"/>
        <v>0.59674000000000005</v>
      </c>
      <c r="H83" s="89">
        <v>1922</v>
      </c>
      <c r="I83" s="90" t="s">
        <v>64</v>
      </c>
      <c r="J83" s="74">
        <f t="shared" si="4"/>
        <v>0.19219999999999998</v>
      </c>
      <c r="K83" s="89">
        <v>551</v>
      </c>
      <c r="L83" s="90" t="s">
        <v>64</v>
      </c>
      <c r="M83" s="74">
        <f t="shared" si="0"/>
        <v>5.5100000000000003E-2</v>
      </c>
      <c r="N83" s="89">
        <v>518</v>
      </c>
      <c r="O83" s="90" t="s">
        <v>64</v>
      </c>
      <c r="P83" s="74">
        <f t="shared" si="1"/>
        <v>5.1799999999999999E-2</v>
      </c>
    </row>
    <row r="84" spans="2:16">
      <c r="B84" s="89">
        <v>13</v>
      </c>
      <c r="C84" s="90" t="s">
        <v>63</v>
      </c>
      <c r="D84" s="118">
        <f t="shared" si="5"/>
        <v>3.2499999999999999E-3</v>
      </c>
      <c r="E84" s="91">
        <v>0.53820000000000001</v>
      </c>
      <c r="F84" s="92">
        <v>7.6060000000000003E-2</v>
      </c>
      <c r="G84" s="88">
        <f t="shared" si="3"/>
        <v>0.61426000000000003</v>
      </c>
      <c r="H84" s="89">
        <v>2063</v>
      </c>
      <c r="I84" s="90" t="s">
        <v>64</v>
      </c>
      <c r="J84" s="74">
        <f t="shared" si="4"/>
        <v>0.20630000000000001</v>
      </c>
      <c r="K84" s="89">
        <v>573</v>
      </c>
      <c r="L84" s="90" t="s">
        <v>64</v>
      </c>
      <c r="M84" s="74">
        <f t="shared" ref="M84:M147" si="6">K84/1000/10</f>
        <v>5.7299999999999997E-2</v>
      </c>
      <c r="N84" s="89">
        <v>545</v>
      </c>
      <c r="O84" s="90" t="s">
        <v>64</v>
      </c>
      <c r="P84" s="74">
        <f t="shared" ref="P84:P147" si="7">N84/1000/10</f>
        <v>5.4500000000000007E-2</v>
      </c>
    </row>
    <row r="85" spans="2:16">
      <c r="B85" s="89">
        <v>14</v>
      </c>
      <c r="C85" s="90" t="s">
        <v>63</v>
      </c>
      <c r="D85" s="118">
        <f t="shared" si="5"/>
        <v>3.5000000000000001E-3</v>
      </c>
      <c r="E85" s="91">
        <v>0.55889999999999995</v>
      </c>
      <c r="F85" s="92">
        <v>7.2599999999999998E-2</v>
      </c>
      <c r="G85" s="88">
        <f t="shared" ref="G85:G148" si="8">E85+F85</f>
        <v>0.63149999999999995</v>
      </c>
      <c r="H85" s="89">
        <v>2201</v>
      </c>
      <c r="I85" s="90" t="s">
        <v>64</v>
      </c>
      <c r="J85" s="74">
        <f t="shared" ref="J85:J107" si="9">H85/1000/10</f>
        <v>0.22010000000000002</v>
      </c>
      <c r="K85" s="89">
        <v>593</v>
      </c>
      <c r="L85" s="90" t="s">
        <v>64</v>
      </c>
      <c r="M85" s="74">
        <f t="shared" si="6"/>
        <v>5.9299999999999999E-2</v>
      </c>
      <c r="N85" s="89">
        <v>571</v>
      </c>
      <c r="O85" s="90" t="s">
        <v>64</v>
      </c>
      <c r="P85" s="74">
        <f t="shared" si="7"/>
        <v>5.7099999999999998E-2</v>
      </c>
    </row>
    <row r="86" spans="2:16">
      <c r="B86" s="89">
        <v>15</v>
      </c>
      <c r="C86" s="90" t="s">
        <v>63</v>
      </c>
      <c r="D86" s="118">
        <f t="shared" si="5"/>
        <v>3.7499999999999999E-3</v>
      </c>
      <c r="E86" s="91">
        <v>0.57879999999999998</v>
      </c>
      <c r="F86" s="92">
        <v>6.948E-2</v>
      </c>
      <c r="G86" s="88">
        <f t="shared" si="8"/>
        <v>0.64827999999999997</v>
      </c>
      <c r="H86" s="89">
        <v>2336</v>
      </c>
      <c r="I86" s="90" t="s">
        <v>64</v>
      </c>
      <c r="J86" s="74">
        <f t="shared" si="9"/>
        <v>0.23359999999999997</v>
      </c>
      <c r="K86" s="89">
        <v>612</v>
      </c>
      <c r="L86" s="90" t="s">
        <v>64</v>
      </c>
      <c r="M86" s="74">
        <f t="shared" si="6"/>
        <v>6.1199999999999997E-2</v>
      </c>
      <c r="N86" s="89">
        <v>595</v>
      </c>
      <c r="O86" s="90" t="s">
        <v>64</v>
      </c>
      <c r="P86" s="74">
        <f t="shared" si="7"/>
        <v>5.9499999999999997E-2</v>
      </c>
    </row>
    <row r="87" spans="2:16">
      <c r="B87" s="89">
        <v>16</v>
      </c>
      <c r="C87" s="90" t="s">
        <v>63</v>
      </c>
      <c r="D87" s="118">
        <f t="shared" si="5"/>
        <v>4.0000000000000001E-3</v>
      </c>
      <c r="E87" s="91">
        <v>0.59809999999999997</v>
      </c>
      <c r="F87" s="92">
        <v>6.6650000000000001E-2</v>
      </c>
      <c r="G87" s="88">
        <f t="shared" si="8"/>
        <v>0.66474999999999995</v>
      </c>
      <c r="H87" s="89">
        <v>2469</v>
      </c>
      <c r="I87" s="90" t="s">
        <v>64</v>
      </c>
      <c r="J87" s="74">
        <f t="shared" si="9"/>
        <v>0.24689999999999998</v>
      </c>
      <c r="K87" s="89">
        <v>630</v>
      </c>
      <c r="L87" s="90" t="s">
        <v>64</v>
      </c>
      <c r="M87" s="74">
        <f t="shared" si="6"/>
        <v>6.3E-2</v>
      </c>
      <c r="N87" s="89">
        <v>618</v>
      </c>
      <c r="O87" s="90" t="s">
        <v>64</v>
      </c>
      <c r="P87" s="74">
        <f t="shared" si="7"/>
        <v>6.1800000000000001E-2</v>
      </c>
    </row>
    <row r="88" spans="2:16">
      <c r="B88" s="89">
        <v>17</v>
      </c>
      <c r="C88" s="90" t="s">
        <v>63</v>
      </c>
      <c r="D88" s="118">
        <f t="shared" si="5"/>
        <v>4.2500000000000003E-3</v>
      </c>
      <c r="E88" s="91">
        <v>0.61680000000000001</v>
      </c>
      <c r="F88" s="92">
        <v>6.4079999999999998E-2</v>
      </c>
      <c r="G88" s="88">
        <f t="shared" si="8"/>
        <v>0.68088000000000004</v>
      </c>
      <c r="H88" s="89">
        <v>2599</v>
      </c>
      <c r="I88" s="90" t="s">
        <v>64</v>
      </c>
      <c r="J88" s="74">
        <f t="shared" si="9"/>
        <v>0.25990000000000002</v>
      </c>
      <c r="K88" s="89">
        <v>647</v>
      </c>
      <c r="L88" s="90" t="s">
        <v>64</v>
      </c>
      <c r="M88" s="74">
        <f t="shared" si="6"/>
        <v>6.4700000000000008E-2</v>
      </c>
      <c r="N88" s="89">
        <v>641</v>
      </c>
      <c r="O88" s="90" t="s">
        <v>64</v>
      </c>
      <c r="P88" s="74">
        <f t="shared" si="7"/>
        <v>6.4100000000000004E-2</v>
      </c>
    </row>
    <row r="89" spans="2:16">
      <c r="B89" s="89">
        <v>18</v>
      </c>
      <c r="C89" s="90" t="s">
        <v>63</v>
      </c>
      <c r="D89" s="118">
        <f t="shared" si="5"/>
        <v>4.4999999999999997E-3</v>
      </c>
      <c r="E89" s="91">
        <v>0.63490000000000002</v>
      </c>
      <c r="F89" s="92">
        <v>6.1719999999999997E-2</v>
      </c>
      <c r="G89" s="88">
        <f t="shared" si="8"/>
        <v>0.69662000000000002</v>
      </c>
      <c r="H89" s="89">
        <v>2726</v>
      </c>
      <c r="I89" s="90" t="s">
        <v>64</v>
      </c>
      <c r="J89" s="74">
        <f t="shared" si="9"/>
        <v>0.27260000000000001</v>
      </c>
      <c r="K89" s="89">
        <v>663</v>
      </c>
      <c r="L89" s="90" t="s">
        <v>64</v>
      </c>
      <c r="M89" s="74">
        <f t="shared" si="6"/>
        <v>6.6299999999999998E-2</v>
      </c>
      <c r="N89" s="89">
        <v>662</v>
      </c>
      <c r="O89" s="90" t="s">
        <v>64</v>
      </c>
      <c r="P89" s="74">
        <f t="shared" si="7"/>
        <v>6.6200000000000009E-2</v>
      </c>
    </row>
    <row r="90" spans="2:16">
      <c r="B90" s="89">
        <v>20</v>
      </c>
      <c r="C90" s="90" t="s">
        <v>63</v>
      </c>
      <c r="D90" s="118">
        <f t="shared" si="5"/>
        <v>5.0000000000000001E-3</v>
      </c>
      <c r="E90" s="91">
        <v>0.66959999999999997</v>
      </c>
      <c r="F90" s="92">
        <v>5.756E-2</v>
      </c>
      <c r="G90" s="88">
        <f t="shared" si="8"/>
        <v>0.72716000000000003</v>
      </c>
      <c r="H90" s="89">
        <v>2975</v>
      </c>
      <c r="I90" s="90" t="s">
        <v>64</v>
      </c>
      <c r="J90" s="74">
        <f t="shared" si="9"/>
        <v>0.29749999999999999</v>
      </c>
      <c r="K90" s="89">
        <v>692</v>
      </c>
      <c r="L90" s="90" t="s">
        <v>64</v>
      </c>
      <c r="M90" s="74">
        <f t="shared" si="6"/>
        <v>6.9199999999999998E-2</v>
      </c>
      <c r="N90" s="89">
        <v>702</v>
      </c>
      <c r="O90" s="90" t="s">
        <v>64</v>
      </c>
      <c r="P90" s="74">
        <f t="shared" si="7"/>
        <v>7.0199999999999999E-2</v>
      </c>
    </row>
    <row r="91" spans="2:16">
      <c r="B91" s="89">
        <v>22.5</v>
      </c>
      <c r="C91" s="90" t="s">
        <v>63</v>
      </c>
      <c r="D91" s="118">
        <f t="shared" si="5"/>
        <v>5.6249999999999998E-3</v>
      </c>
      <c r="E91" s="91">
        <v>0.71040000000000003</v>
      </c>
      <c r="F91" s="92">
        <v>5.3170000000000002E-2</v>
      </c>
      <c r="G91" s="88">
        <f t="shared" si="8"/>
        <v>0.76357000000000008</v>
      </c>
      <c r="H91" s="89">
        <v>3275</v>
      </c>
      <c r="I91" s="90" t="s">
        <v>64</v>
      </c>
      <c r="J91" s="74">
        <f t="shared" si="9"/>
        <v>0.32750000000000001</v>
      </c>
      <c r="K91" s="89">
        <v>725</v>
      </c>
      <c r="L91" s="90" t="s">
        <v>64</v>
      </c>
      <c r="M91" s="74">
        <f t="shared" si="6"/>
        <v>7.2499999999999995E-2</v>
      </c>
      <c r="N91" s="89">
        <v>747</v>
      </c>
      <c r="O91" s="90" t="s">
        <v>64</v>
      </c>
      <c r="P91" s="74">
        <f t="shared" si="7"/>
        <v>7.4700000000000003E-2</v>
      </c>
    </row>
    <row r="92" spans="2:16">
      <c r="B92" s="89">
        <v>25</v>
      </c>
      <c r="C92" s="90" t="s">
        <v>63</v>
      </c>
      <c r="D92" s="118">
        <f t="shared" si="5"/>
        <v>6.2500000000000003E-3</v>
      </c>
      <c r="E92" s="91">
        <v>0.74860000000000004</v>
      </c>
      <c r="F92" s="92">
        <v>4.947E-2</v>
      </c>
      <c r="G92" s="88">
        <f t="shared" si="8"/>
        <v>0.79807000000000006</v>
      </c>
      <c r="H92" s="89">
        <v>3563</v>
      </c>
      <c r="I92" s="90" t="s">
        <v>64</v>
      </c>
      <c r="J92" s="74">
        <f t="shared" si="9"/>
        <v>0.35630000000000001</v>
      </c>
      <c r="K92" s="89">
        <v>753</v>
      </c>
      <c r="L92" s="90" t="s">
        <v>64</v>
      </c>
      <c r="M92" s="74">
        <f t="shared" si="6"/>
        <v>7.5300000000000006E-2</v>
      </c>
      <c r="N92" s="89">
        <v>788</v>
      </c>
      <c r="O92" s="90" t="s">
        <v>64</v>
      </c>
      <c r="P92" s="74">
        <f t="shared" si="7"/>
        <v>7.8800000000000009E-2</v>
      </c>
    </row>
    <row r="93" spans="2:16">
      <c r="B93" s="89">
        <v>27.5</v>
      </c>
      <c r="C93" s="90" t="s">
        <v>63</v>
      </c>
      <c r="D93" s="118">
        <f t="shared" si="5"/>
        <v>6.875E-3</v>
      </c>
      <c r="E93" s="91">
        <v>0.78439999999999999</v>
      </c>
      <c r="F93" s="92">
        <v>4.632E-2</v>
      </c>
      <c r="G93" s="88">
        <f t="shared" si="8"/>
        <v>0.83072000000000001</v>
      </c>
      <c r="H93" s="89">
        <v>3842</v>
      </c>
      <c r="I93" s="90" t="s">
        <v>64</v>
      </c>
      <c r="J93" s="74">
        <f t="shared" si="9"/>
        <v>0.38419999999999999</v>
      </c>
      <c r="K93" s="89">
        <v>779</v>
      </c>
      <c r="L93" s="90" t="s">
        <v>64</v>
      </c>
      <c r="M93" s="74">
        <f t="shared" si="6"/>
        <v>7.7899999999999997E-2</v>
      </c>
      <c r="N93" s="89">
        <v>826</v>
      </c>
      <c r="O93" s="90" t="s">
        <v>64</v>
      </c>
      <c r="P93" s="74">
        <f t="shared" si="7"/>
        <v>8.2599999999999993E-2</v>
      </c>
    </row>
    <row r="94" spans="2:16">
      <c r="B94" s="89">
        <v>30</v>
      </c>
      <c r="C94" s="90" t="s">
        <v>63</v>
      </c>
      <c r="D94" s="118">
        <f t="shared" si="5"/>
        <v>7.4999999999999997E-3</v>
      </c>
      <c r="E94" s="91">
        <v>0.81810000000000005</v>
      </c>
      <c r="F94" s="92">
        <v>4.3580000000000001E-2</v>
      </c>
      <c r="G94" s="88">
        <f t="shared" si="8"/>
        <v>0.86168</v>
      </c>
      <c r="H94" s="89">
        <v>4111</v>
      </c>
      <c r="I94" s="90" t="s">
        <v>64</v>
      </c>
      <c r="J94" s="74">
        <f t="shared" si="9"/>
        <v>0.41109999999999997</v>
      </c>
      <c r="K94" s="89">
        <v>802</v>
      </c>
      <c r="L94" s="90" t="s">
        <v>64</v>
      </c>
      <c r="M94" s="74">
        <f t="shared" si="6"/>
        <v>8.0200000000000007E-2</v>
      </c>
      <c r="N94" s="89">
        <v>861</v>
      </c>
      <c r="O94" s="90" t="s">
        <v>64</v>
      </c>
      <c r="P94" s="74">
        <f t="shared" si="7"/>
        <v>8.6099999999999996E-2</v>
      </c>
    </row>
    <row r="95" spans="2:16">
      <c r="B95" s="89">
        <v>32.5</v>
      </c>
      <c r="C95" s="90" t="s">
        <v>63</v>
      </c>
      <c r="D95" s="118">
        <f t="shared" si="5"/>
        <v>8.1250000000000003E-3</v>
      </c>
      <c r="E95" s="91">
        <v>0.84970000000000001</v>
      </c>
      <c r="F95" s="92">
        <v>4.1189999999999997E-2</v>
      </c>
      <c r="G95" s="88">
        <f t="shared" si="8"/>
        <v>0.89088999999999996</v>
      </c>
      <c r="H95" s="89">
        <v>4373</v>
      </c>
      <c r="I95" s="90" t="s">
        <v>64</v>
      </c>
      <c r="J95" s="74">
        <f t="shared" si="9"/>
        <v>0.43730000000000002</v>
      </c>
      <c r="K95" s="89">
        <v>823</v>
      </c>
      <c r="L95" s="90" t="s">
        <v>64</v>
      </c>
      <c r="M95" s="74">
        <f t="shared" si="6"/>
        <v>8.2299999999999998E-2</v>
      </c>
      <c r="N95" s="89">
        <v>893</v>
      </c>
      <c r="O95" s="90" t="s">
        <v>64</v>
      </c>
      <c r="P95" s="74">
        <f t="shared" si="7"/>
        <v>8.9300000000000004E-2</v>
      </c>
    </row>
    <row r="96" spans="2:16">
      <c r="B96" s="89">
        <v>35</v>
      </c>
      <c r="C96" s="90" t="s">
        <v>63</v>
      </c>
      <c r="D96" s="118">
        <f t="shared" si="5"/>
        <v>8.7500000000000008E-3</v>
      </c>
      <c r="E96" s="91">
        <v>0.87949999999999995</v>
      </c>
      <c r="F96" s="92">
        <v>3.9070000000000001E-2</v>
      </c>
      <c r="G96" s="88">
        <f t="shared" si="8"/>
        <v>0.91857</v>
      </c>
      <c r="H96" s="89">
        <v>4628</v>
      </c>
      <c r="I96" s="90" t="s">
        <v>64</v>
      </c>
      <c r="J96" s="74">
        <f t="shared" si="9"/>
        <v>0.46279999999999999</v>
      </c>
      <c r="K96" s="89">
        <v>841</v>
      </c>
      <c r="L96" s="90" t="s">
        <v>64</v>
      </c>
      <c r="M96" s="74">
        <f t="shared" si="6"/>
        <v>8.4099999999999994E-2</v>
      </c>
      <c r="N96" s="89">
        <v>923</v>
      </c>
      <c r="O96" s="90" t="s">
        <v>64</v>
      </c>
      <c r="P96" s="74">
        <f t="shared" si="7"/>
        <v>9.2300000000000007E-2</v>
      </c>
    </row>
    <row r="97" spans="2:16">
      <c r="B97" s="89">
        <v>37.5</v>
      </c>
      <c r="C97" s="90" t="s">
        <v>63</v>
      </c>
      <c r="D97" s="118">
        <f t="shared" si="5"/>
        <v>9.3749999999999997E-3</v>
      </c>
      <c r="E97" s="91">
        <v>0.90759999999999996</v>
      </c>
      <c r="F97" s="92">
        <v>3.7190000000000001E-2</v>
      </c>
      <c r="G97" s="88">
        <f t="shared" si="8"/>
        <v>0.94479000000000002</v>
      </c>
      <c r="H97" s="89">
        <v>4876</v>
      </c>
      <c r="I97" s="90" t="s">
        <v>64</v>
      </c>
      <c r="J97" s="74">
        <f t="shared" si="9"/>
        <v>0.48760000000000003</v>
      </c>
      <c r="K97" s="89">
        <v>859</v>
      </c>
      <c r="L97" s="90" t="s">
        <v>64</v>
      </c>
      <c r="M97" s="74">
        <f t="shared" si="6"/>
        <v>8.5900000000000004E-2</v>
      </c>
      <c r="N97" s="89">
        <v>951</v>
      </c>
      <c r="O97" s="90" t="s">
        <v>64</v>
      </c>
      <c r="P97" s="74">
        <f t="shared" si="7"/>
        <v>9.509999999999999E-2</v>
      </c>
    </row>
    <row r="98" spans="2:16">
      <c r="B98" s="89">
        <v>40</v>
      </c>
      <c r="C98" s="90" t="s">
        <v>63</v>
      </c>
      <c r="D98" s="118">
        <f t="shared" si="5"/>
        <v>0.01</v>
      </c>
      <c r="E98" s="91">
        <v>0.93410000000000004</v>
      </c>
      <c r="F98" s="92">
        <v>3.5499999999999997E-2</v>
      </c>
      <c r="G98" s="88">
        <f t="shared" si="8"/>
        <v>0.96960000000000002</v>
      </c>
      <c r="H98" s="89">
        <v>5118</v>
      </c>
      <c r="I98" s="90" t="s">
        <v>64</v>
      </c>
      <c r="J98" s="74">
        <f t="shared" si="9"/>
        <v>0.51180000000000003</v>
      </c>
      <c r="K98" s="89">
        <v>875</v>
      </c>
      <c r="L98" s="90" t="s">
        <v>64</v>
      </c>
      <c r="M98" s="74">
        <f t="shared" si="6"/>
        <v>8.7499999999999994E-2</v>
      </c>
      <c r="N98" s="89">
        <v>978</v>
      </c>
      <c r="O98" s="90" t="s">
        <v>64</v>
      </c>
      <c r="P98" s="74">
        <f t="shared" si="7"/>
        <v>9.7799999999999998E-2</v>
      </c>
    </row>
    <row r="99" spans="2:16">
      <c r="B99" s="89">
        <v>45</v>
      </c>
      <c r="C99" s="90" t="s">
        <v>63</v>
      </c>
      <c r="D99" s="118">
        <f t="shared" si="5"/>
        <v>1.125E-2</v>
      </c>
      <c r="E99" s="91">
        <v>0.98280000000000001</v>
      </c>
      <c r="F99" s="92">
        <v>3.2579999999999998E-2</v>
      </c>
      <c r="G99" s="88">
        <f t="shared" si="8"/>
        <v>1.0153799999999999</v>
      </c>
      <c r="H99" s="89">
        <v>5588</v>
      </c>
      <c r="I99" s="90" t="s">
        <v>64</v>
      </c>
      <c r="J99" s="74">
        <f t="shared" si="9"/>
        <v>0.55879999999999996</v>
      </c>
      <c r="K99" s="89">
        <v>905</v>
      </c>
      <c r="L99" s="90" t="s">
        <v>64</v>
      </c>
      <c r="M99" s="74">
        <f t="shared" si="6"/>
        <v>9.0499999999999997E-2</v>
      </c>
      <c r="N99" s="89">
        <v>1026</v>
      </c>
      <c r="O99" s="90" t="s">
        <v>64</v>
      </c>
      <c r="P99" s="74">
        <f t="shared" si="7"/>
        <v>0.1026</v>
      </c>
    </row>
    <row r="100" spans="2:16">
      <c r="B100" s="89">
        <v>50</v>
      </c>
      <c r="C100" s="90" t="s">
        <v>63</v>
      </c>
      <c r="D100" s="118">
        <f t="shared" si="5"/>
        <v>1.2500000000000001E-2</v>
      </c>
      <c r="E100" s="91">
        <v>1.0269999999999999</v>
      </c>
      <c r="F100" s="92">
        <v>3.015E-2</v>
      </c>
      <c r="G100" s="88">
        <f t="shared" si="8"/>
        <v>1.0571499999999998</v>
      </c>
      <c r="H100" s="89">
        <v>6040</v>
      </c>
      <c r="I100" s="90" t="s">
        <v>64</v>
      </c>
      <c r="J100" s="74">
        <f t="shared" si="9"/>
        <v>0.60399999999999998</v>
      </c>
      <c r="K100" s="89">
        <v>931</v>
      </c>
      <c r="L100" s="90" t="s">
        <v>64</v>
      </c>
      <c r="M100" s="74">
        <f t="shared" si="6"/>
        <v>9.3100000000000002E-2</v>
      </c>
      <c r="N100" s="89">
        <v>1070</v>
      </c>
      <c r="O100" s="90" t="s">
        <v>64</v>
      </c>
      <c r="P100" s="74">
        <f t="shared" si="7"/>
        <v>0.10700000000000001</v>
      </c>
    </row>
    <row r="101" spans="2:16">
      <c r="B101" s="89">
        <v>55</v>
      </c>
      <c r="C101" s="90" t="s">
        <v>63</v>
      </c>
      <c r="D101" s="118">
        <f t="shared" si="5"/>
        <v>1.375E-2</v>
      </c>
      <c r="E101" s="91">
        <v>1.0669999999999999</v>
      </c>
      <c r="F101" s="92">
        <v>2.81E-2</v>
      </c>
      <c r="G101" s="88">
        <f t="shared" si="8"/>
        <v>1.0951</v>
      </c>
      <c r="H101" s="89">
        <v>6477</v>
      </c>
      <c r="I101" s="90" t="s">
        <v>64</v>
      </c>
      <c r="J101" s="74">
        <f t="shared" si="9"/>
        <v>0.64770000000000005</v>
      </c>
      <c r="K101" s="89">
        <v>955</v>
      </c>
      <c r="L101" s="90" t="s">
        <v>64</v>
      </c>
      <c r="M101" s="74">
        <f t="shared" si="6"/>
        <v>9.5500000000000002E-2</v>
      </c>
      <c r="N101" s="89">
        <v>1110</v>
      </c>
      <c r="O101" s="90" t="s">
        <v>64</v>
      </c>
      <c r="P101" s="74">
        <f t="shared" si="7"/>
        <v>0.11100000000000002</v>
      </c>
    </row>
    <row r="102" spans="2:16">
      <c r="B102" s="89">
        <v>60</v>
      </c>
      <c r="C102" s="90" t="s">
        <v>63</v>
      </c>
      <c r="D102" s="118">
        <f t="shared" si="5"/>
        <v>1.4999999999999999E-2</v>
      </c>
      <c r="E102" s="91">
        <v>1.105</v>
      </c>
      <c r="F102" s="92">
        <v>2.6329999999999999E-2</v>
      </c>
      <c r="G102" s="88">
        <f t="shared" si="8"/>
        <v>1.1313299999999999</v>
      </c>
      <c r="H102" s="89">
        <v>6900</v>
      </c>
      <c r="I102" s="90" t="s">
        <v>64</v>
      </c>
      <c r="J102" s="74">
        <f t="shared" si="9"/>
        <v>0.69000000000000006</v>
      </c>
      <c r="K102" s="89">
        <v>976</v>
      </c>
      <c r="L102" s="90" t="s">
        <v>64</v>
      </c>
      <c r="M102" s="74">
        <f t="shared" si="6"/>
        <v>9.7599999999999992E-2</v>
      </c>
      <c r="N102" s="89">
        <v>1146</v>
      </c>
      <c r="O102" s="90" t="s">
        <v>64</v>
      </c>
      <c r="P102" s="74">
        <f t="shared" si="7"/>
        <v>0.11459999999999999</v>
      </c>
    </row>
    <row r="103" spans="2:16">
      <c r="B103" s="89">
        <v>65</v>
      </c>
      <c r="C103" s="90" t="s">
        <v>63</v>
      </c>
      <c r="D103" s="118">
        <f t="shared" si="5"/>
        <v>1.6250000000000001E-2</v>
      </c>
      <c r="E103" s="91">
        <v>1.1419999999999999</v>
      </c>
      <c r="F103" s="92">
        <v>2.479E-2</v>
      </c>
      <c r="G103" s="88">
        <f t="shared" si="8"/>
        <v>1.16679</v>
      </c>
      <c r="H103" s="89">
        <v>7312</v>
      </c>
      <c r="I103" s="90" t="s">
        <v>64</v>
      </c>
      <c r="J103" s="74">
        <f t="shared" si="9"/>
        <v>0.73120000000000007</v>
      </c>
      <c r="K103" s="89">
        <v>995</v>
      </c>
      <c r="L103" s="90" t="s">
        <v>64</v>
      </c>
      <c r="M103" s="74">
        <f t="shared" si="6"/>
        <v>9.9500000000000005E-2</v>
      </c>
      <c r="N103" s="89">
        <v>1180</v>
      </c>
      <c r="O103" s="90" t="s">
        <v>64</v>
      </c>
      <c r="P103" s="74">
        <f t="shared" si="7"/>
        <v>0.11799999999999999</v>
      </c>
    </row>
    <row r="104" spans="2:16">
      <c r="B104" s="89">
        <v>70</v>
      </c>
      <c r="C104" s="90" t="s">
        <v>63</v>
      </c>
      <c r="D104" s="118">
        <f t="shared" si="5"/>
        <v>1.7500000000000002E-2</v>
      </c>
      <c r="E104" s="91">
        <v>1.1759999999999999</v>
      </c>
      <c r="F104" s="92">
        <v>2.3439999999999999E-2</v>
      </c>
      <c r="G104" s="88">
        <f t="shared" si="8"/>
        <v>1.1994399999999998</v>
      </c>
      <c r="H104" s="89">
        <v>7713</v>
      </c>
      <c r="I104" s="90" t="s">
        <v>64</v>
      </c>
      <c r="J104" s="76">
        <f t="shared" si="9"/>
        <v>0.77129999999999999</v>
      </c>
      <c r="K104" s="89">
        <v>1012</v>
      </c>
      <c r="L104" s="90" t="s">
        <v>64</v>
      </c>
      <c r="M104" s="74">
        <f t="shared" si="6"/>
        <v>0.1012</v>
      </c>
      <c r="N104" s="89">
        <v>1212</v>
      </c>
      <c r="O104" s="90" t="s">
        <v>64</v>
      </c>
      <c r="P104" s="74">
        <f t="shared" si="7"/>
        <v>0.1212</v>
      </c>
    </row>
    <row r="105" spans="2:16">
      <c r="B105" s="89">
        <v>80</v>
      </c>
      <c r="C105" s="90" t="s">
        <v>63</v>
      </c>
      <c r="D105" s="118">
        <f t="shared" si="5"/>
        <v>0.02</v>
      </c>
      <c r="E105" s="91">
        <v>1.2430000000000001</v>
      </c>
      <c r="F105" s="92">
        <v>2.1170000000000001E-2</v>
      </c>
      <c r="G105" s="88">
        <f t="shared" si="8"/>
        <v>1.26417</v>
      </c>
      <c r="H105" s="89">
        <v>8485</v>
      </c>
      <c r="I105" s="90" t="s">
        <v>64</v>
      </c>
      <c r="J105" s="76">
        <f t="shared" si="9"/>
        <v>0.84849999999999992</v>
      </c>
      <c r="K105" s="89">
        <v>1045</v>
      </c>
      <c r="L105" s="90" t="s">
        <v>64</v>
      </c>
      <c r="M105" s="74">
        <f t="shared" si="6"/>
        <v>0.1045</v>
      </c>
      <c r="N105" s="89">
        <v>1268</v>
      </c>
      <c r="O105" s="90" t="s">
        <v>64</v>
      </c>
      <c r="P105" s="74">
        <f t="shared" si="7"/>
        <v>0.1268</v>
      </c>
    </row>
    <row r="106" spans="2:16">
      <c r="B106" s="89">
        <v>90</v>
      </c>
      <c r="C106" s="90" t="s">
        <v>63</v>
      </c>
      <c r="D106" s="118">
        <f t="shared" si="5"/>
        <v>2.2499999999999999E-2</v>
      </c>
      <c r="E106" s="91">
        <v>1.3069999999999999</v>
      </c>
      <c r="F106" s="92">
        <v>1.934E-2</v>
      </c>
      <c r="G106" s="88">
        <f t="shared" si="8"/>
        <v>1.3263399999999999</v>
      </c>
      <c r="H106" s="89">
        <v>9223</v>
      </c>
      <c r="I106" s="90" t="s">
        <v>64</v>
      </c>
      <c r="J106" s="76">
        <f t="shared" si="9"/>
        <v>0.92230000000000012</v>
      </c>
      <c r="K106" s="89">
        <v>1074</v>
      </c>
      <c r="L106" s="90" t="s">
        <v>64</v>
      </c>
      <c r="M106" s="74">
        <f t="shared" si="6"/>
        <v>0.10740000000000001</v>
      </c>
      <c r="N106" s="89">
        <v>1318</v>
      </c>
      <c r="O106" s="90" t="s">
        <v>64</v>
      </c>
      <c r="P106" s="74">
        <f t="shared" si="7"/>
        <v>0.1318</v>
      </c>
    </row>
    <row r="107" spans="2:16">
      <c r="B107" s="89">
        <v>100</v>
      </c>
      <c r="C107" s="90" t="s">
        <v>63</v>
      </c>
      <c r="D107" s="74">
        <f t="shared" si="5"/>
        <v>2.5000000000000001E-2</v>
      </c>
      <c r="E107" s="91">
        <v>1.3680000000000001</v>
      </c>
      <c r="F107" s="92">
        <v>1.7819999999999999E-2</v>
      </c>
      <c r="G107" s="88">
        <f t="shared" si="8"/>
        <v>1.3858200000000001</v>
      </c>
      <c r="H107" s="89">
        <v>9928</v>
      </c>
      <c r="I107" s="90" t="s">
        <v>64</v>
      </c>
      <c r="J107" s="76">
        <f t="shared" si="9"/>
        <v>0.99280000000000013</v>
      </c>
      <c r="K107" s="89">
        <v>1098</v>
      </c>
      <c r="L107" s="90" t="s">
        <v>64</v>
      </c>
      <c r="M107" s="74">
        <f t="shared" si="6"/>
        <v>0.10980000000000001</v>
      </c>
      <c r="N107" s="89">
        <v>1363</v>
      </c>
      <c r="O107" s="90" t="s">
        <v>64</v>
      </c>
      <c r="P107" s="74">
        <f t="shared" si="7"/>
        <v>0.1363</v>
      </c>
    </row>
    <row r="108" spans="2:16">
      <c r="B108" s="89">
        <v>110</v>
      </c>
      <c r="C108" s="90" t="s">
        <v>63</v>
      </c>
      <c r="D108" s="74">
        <f t="shared" si="5"/>
        <v>2.75E-2</v>
      </c>
      <c r="E108" s="91">
        <v>1.4259999999999999</v>
      </c>
      <c r="F108" s="92">
        <v>1.6549999999999999E-2</v>
      </c>
      <c r="G108" s="88">
        <f t="shared" si="8"/>
        <v>1.44255</v>
      </c>
      <c r="H108" s="89">
        <v>1.06</v>
      </c>
      <c r="I108" s="93" t="s">
        <v>66</v>
      </c>
      <c r="J108" s="76">
        <f t="shared" ref="J108:J171" si="10">H108</f>
        <v>1.06</v>
      </c>
      <c r="K108" s="89">
        <v>1120</v>
      </c>
      <c r="L108" s="90" t="s">
        <v>64</v>
      </c>
      <c r="M108" s="74">
        <f t="shared" si="6"/>
        <v>0.11200000000000002</v>
      </c>
      <c r="N108" s="89">
        <v>1403</v>
      </c>
      <c r="O108" s="90" t="s">
        <v>64</v>
      </c>
      <c r="P108" s="74">
        <f t="shared" si="7"/>
        <v>0.14030000000000001</v>
      </c>
    </row>
    <row r="109" spans="2:16">
      <c r="B109" s="89">
        <v>120</v>
      </c>
      <c r="C109" s="90" t="s">
        <v>63</v>
      </c>
      <c r="D109" s="74">
        <f t="shared" si="5"/>
        <v>0.03</v>
      </c>
      <c r="E109" s="91">
        <v>1.482</v>
      </c>
      <c r="F109" s="92">
        <v>1.546E-2</v>
      </c>
      <c r="G109" s="88">
        <f t="shared" si="8"/>
        <v>1.49746</v>
      </c>
      <c r="H109" s="89">
        <v>1.1299999999999999</v>
      </c>
      <c r="I109" s="90" t="s">
        <v>66</v>
      </c>
      <c r="J109" s="76">
        <f t="shared" si="10"/>
        <v>1.1299999999999999</v>
      </c>
      <c r="K109" s="89">
        <v>1140</v>
      </c>
      <c r="L109" s="90" t="s">
        <v>64</v>
      </c>
      <c r="M109" s="74">
        <f t="shared" si="6"/>
        <v>0.11399999999999999</v>
      </c>
      <c r="N109" s="89">
        <v>1440</v>
      </c>
      <c r="O109" s="90" t="s">
        <v>64</v>
      </c>
      <c r="P109" s="74">
        <f t="shared" si="7"/>
        <v>0.14399999999999999</v>
      </c>
    </row>
    <row r="110" spans="2:16">
      <c r="B110" s="89">
        <v>130</v>
      </c>
      <c r="C110" s="90" t="s">
        <v>63</v>
      </c>
      <c r="D110" s="74">
        <f t="shared" si="5"/>
        <v>3.2500000000000001E-2</v>
      </c>
      <c r="E110" s="91">
        <v>1.534</v>
      </c>
      <c r="F110" s="92">
        <v>1.451E-2</v>
      </c>
      <c r="G110" s="88">
        <f t="shared" si="8"/>
        <v>1.5485100000000001</v>
      </c>
      <c r="H110" s="89">
        <v>1.19</v>
      </c>
      <c r="I110" s="90" t="s">
        <v>66</v>
      </c>
      <c r="J110" s="76">
        <f t="shared" si="10"/>
        <v>1.19</v>
      </c>
      <c r="K110" s="89">
        <v>1157</v>
      </c>
      <c r="L110" s="90" t="s">
        <v>64</v>
      </c>
      <c r="M110" s="74">
        <f t="shared" si="6"/>
        <v>0.1157</v>
      </c>
      <c r="N110" s="89">
        <v>1473</v>
      </c>
      <c r="O110" s="90" t="s">
        <v>64</v>
      </c>
      <c r="P110" s="74">
        <f t="shared" si="7"/>
        <v>0.14730000000000001</v>
      </c>
    </row>
    <row r="111" spans="2:16">
      <c r="B111" s="89">
        <v>140</v>
      </c>
      <c r="C111" s="90" t="s">
        <v>63</v>
      </c>
      <c r="D111" s="74">
        <f t="shared" si="5"/>
        <v>3.5000000000000003E-2</v>
      </c>
      <c r="E111" s="91">
        <v>1.5840000000000001</v>
      </c>
      <c r="F111" s="92">
        <v>1.3690000000000001E-2</v>
      </c>
      <c r="G111" s="88">
        <f t="shared" si="8"/>
        <v>1.5976900000000001</v>
      </c>
      <c r="H111" s="89">
        <v>1.25</v>
      </c>
      <c r="I111" s="90" t="s">
        <v>66</v>
      </c>
      <c r="J111" s="76">
        <f t="shared" si="10"/>
        <v>1.25</v>
      </c>
      <c r="K111" s="89">
        <v>1173</v>
      </c>
      <c r="L111" s="90" t="s">
        <v>64</v>
      </c>
      <c r="M111" s="74">
        <f t="shared" si="6"/>
        <v>0.1173</v>
      </c>
      <c r="N111" s="89">
        <v>1504</v>
      </c>
      <c r="O111" s="90" t="s">
        <v>64</v>
      </c>
      <c r="P111" s="74">
        <f t="shared" si="7"/>
        <v>0.15040000000000001</v>
      </c>
    </row>
    <row r="112" spans="2:16">
      <c r="B112" s="89">
        <v>150</v>
      </c>
      <c r="C112" s="90" t="s">
        <v>63</v>
      </c>
      <c r="D112" s="74">
        <f t="shared" si="5"/>
        <v>3.7499999999999999E-2</v>
      </c>
      <c r="E112" s="91">
        <v>1.6319999999999999</v>
      </c>
      <c r="F112" s="92">
        <v>1.2959999999999999E-2</v>
      </c>
      <c r="G112" s="88">
        <f t="shared" si="8"/>
        <v>1.64496</v>
      </c>
      <c r="H112" s="89">
        <v>1.31</v>
      </c>
      <c r="I112" s="90" t="s">
        <v>66</v>
      </c>
      <c r="J112" s="76">
        <f t="shared" si="10"/>
        <v>1.31</v>
      </c>
      <c r="K112" s="89">
        <v>1188</v>
      </c>
      <c r="L112" s="90" t="s">
        <v>64</v>
      </c>
      <c r="M112" s="74">
        <f t="shared" si="6"/>
        <v>0.11879999999999999</v>
      </c>
      <c r="N112" s="89">
        <v>1532</v>
      </c>
      <c r="O112" s="90" t="s">
        <v>64</v>
      </c>
      <c r="P112" s="74">
        <f t="shared" si="7"/>
        <v>0.1532</v>
      </c>
    </row>
    <row r="113" spans="1:16">
      <c r="B113" s="89">
        <v>160</v>
      </c>
      <c r="C113" s="90" t="s">
        <v>63</v>
      </c>
      <c r="D113" s="74">
        <f t="shared" si="5"/>
        <v>0.04</v>
      </c>
      <c r="E113" s="91">
        <v>1.6759999999999999</v>
      </c>
      <c r="F113" s="92">
        <v>1.231E-2</v>
      </c>
      <c r="G113" s="88">
        <f t="shared" si="8"/>
        <v>1.68831</v>
      </c>
      <c r="H113" s="89">
        <v>1.37</v>
      </c>
      <c r="I113" s="90" t="s">
        <v>66</v>
      </c>
      <c r="J113" s="76">
        <f t="shared" si="10"/>
        <v>1.37</v>
      </c>
      <c r="K113" s="89">
        <v>1201</v>
      </c>
      <c r="L113" s="90" t="s">
        <v>64</v>
      </c>
      <c r="M113" s="74">
        <f t="shared" si="6"/>
        <v>0.12010000000000001</v>
      </c>
      <c r="N113" s="89">
        <v>1559</v>
      </c>
      <c r="O113" s="90" t="s">
        <v>64</v>
      </c>
      <c r="P113" s="74">
        <f t="shared" si="7"/>
        <v>0.15589999999999998</v>
      </c>
    </row>
    <row r="114" spans="1:16">
      <c r="B114" s="89">
        <v>170</v>
      </c>
      <c r="C114" s="90" t="s">
        <v>63</v>
      </c>
      <c r="D114" s="74">
        <f t="shared" si="5"/>
        <v>4.2500000000000003E-2</v>
      </c>
      <c r="E114" s="91">
        <v>1.7190000000000001</v>
      </c>
      <c r="F114" s="92">
        <v>1.1730000000000001E-2</v>
      </c>
      <c r="G114" s="88">
        <f t="shared" si="8"/>
        <v>1.7307300000000001</v>
      </c>
      <c r="H114" s="89">
        <v>1.42</v>
      </c>
      <c r="I114" s="90" t="s">
        <v>66</v>
      </c>
      <c r="J114" s="76">
        <f t="shared" si="10"/>
        <v>1.42</v>
      </c>
      <c r="K114" s="89">
        <v>1214</v>
      </c>
      <c r="L114" s="90" t="s">
        <v>64</v>
      </c>
      <c r="M114" s="74">
        <f t="shared" si="6"/>
        <v>0.12139999999999999</v>
      </c>
      <c r="N114" s="89">
        <v>1584</v>
      </c>
      <c r="O114" s="90" t="s">
        <v>64</v>
      </c>
      <c r="P114" s="74">
        <f t="shared" si="7"/>
        <v>0.15840000000000001</v>
      </c>
    </row>
    <row r="115" spans="1:16">
      <c r="B115" s="89">
        <v>180</v>
      </c>
      <c r="C115" s="90" t="s">
        <v>63</v>
      </c>
      <c r="D115" s="74">
        <f t="shared" si="5"/>
        <v>4.4999999999999998E-2</v>
      </c>
      <c r="E115" s="91">
        <v>1.7589999999999999</v>
      </c>
      <c r="F115" s="92">
        <v>1.12E-2</v>
      </c>
      <c r="G115" s="88">
        <f t="shared" si="8"/>
        <v>1.7702</v>
      </c>
      <c r="H115" s="89">
        <v>1.48</v>
      </c>
      <c r="I115" s="90" t="s">
        <v>66</v>
      </c>
      <c r="J115" s="76">
        <f t="shared" si="10"/>
        <v>1.48</v>
      </c>
      <c r="K115" s="89">
        <v>1225</v>
      </c>
      <c r="L115" s="90" t="s">
        <v>64</v>
      </c>
      <c r="M115" s="74">
        <f t="shared" si="6"/>
        <v>0.12250000000000001</v>
      </c>
      <c r="N115" s="89">
        <v>1607</v>
      </c>
      <c r="O115" s="90" t="s">
        <v>64</v>
      </c>
      <c r="P115" s="74">
        <f t="shared" si="7"/>
        <v>0.16070000000000001</v>
      </c>
    </row>
    <row r="116" spans="1:16">
      <c r="B116" s="89">
        <v>200</v>
      </c>
      <c r="C116" s="90" t="s">
        <v>63</v>
      </c>
      <c r="D116" s="74">
        <f t="shared" si="5"/>
        <v>0.05</v>
      </c>
      <c r="E116" s="91">
        <v>1.833</v>
      </c>
      <c r="F116" s="92">
        <v>1.0290000000000001E-2</v>
      </c>
      <c r="G116" s="88">
        <f t="shared" si="8"/>
        <v>1.8432899999999999</v>
      </c>
      <c r="H116" s="89">
        <v>1.59</v>
      </c>
      <c r="I116" s="90" t="s">
        <v>66</v>
      </c>
      <c r="J116" s="76">
        <f t="shared" si="10"/>
        <v>1.59</v>
      </c>
      <c r="K116" s="89">
        <v>1251</v>
      </c>
      <c r="L116" s="90" t="s">
        <v>64</v>
      </c>
      <c r="M116" s="74">
        <f t="shared" si="6"/>
        <v>0.12509999999999999</v>
      </c>
      <c r="N116" s="89">
        <v>1650</v>
      </c>
      <c r="O116" s="90" t="s">
        <v>64</v>
      </c>
      <c r="P116" s="74">
        <f t="shared" si="7"/>
        <v>0.16499999999999998</v>
      </c>
    </row>
    <row r="117" spans="1:16">
      <c r="B117" s="89">
        <v>225</v>
      </c>
      <c r="C117" s="90" t="s">
        <v>63</v>
      </c>
      <c r="D117" s="74">
        <f t="shared" si="5"/>
        <v>5.6250000000000001E-2</v>
      </c>
      <c r="E117" s="91">
        <v>1.915</v>
      </c>
      <c r="F117" s="92">
        <v>9.358E-3</v>
      </c>
      <c r="G117" s="88">
        <f t="shared" si="8"/>
        <v>1.924358</v>
      </c>
      <c r="H117" s="89">
        <v>1.72</v>
      </c>
      <c r="I117" s="90" t="s">
        <v>66</v>
      </c>
      <c r="J117" s="76">
        <f t="shared" si="10"/>
        <v>1.72</v>
      </c>
      <c r="K117" s="89">
        <v>1281</v>
      </c>
      <c r="L117" s="90" t="s">
        <v>64</v>
      </c>
      <c r="M117" s="74">
        <f t="shared" si="6"/>
        <v>0.12809999999999999</v>
      </c>
      <c r="N117" s="89">
        <v>1697</v>
      </c>
      <c r="O117" s="90" t="s">
        <v>64</v>
      </c>
      <c r="P117" s="74">
        <f t="shared" si="7"/>
        <v>0.16970000000000002</v>
      </c>
    </row>
    <row r="118" spans="1:16">
      <c r="B118" s="89">
        <v>250</v>
      </c>
      <c r="C118" s="90" t="s">
        <v>63</v>
      </c>
      <c r="D118" s="74">
        <f t="shared" si="5"/>
        <v>6.25E-2</v>
      </c>
      <c r="E118" s="91">
        <v>1.986</v>
      </c>
      <c r="F118" s="92">
        <v>8.5900000000000004E-3</v>
      </c>
      <c r="G118" s="88">
        <f t="shared" si="8"/>
        <v>1.9945900000000001</v>
      </c>
      <c r="H118" s="89">
        <v>1.84</v>
      </c>
      <c r="I118" s="90" t="s">
        <v>66</v>
      </c>
      <c r="J118" s="76">
        <f t="shared" si="10"/>
        <v>1.84</v>
      </c>
      <c r="K118" s="89">
        <v>1308</v>
      </c>
      <c r="L118" s="90" t="s">
        <v>64</v>
      </c>
      <c r="M118" s="74">
        <f t="shared" si="6"/>
        <v>0.1308</v>
      </c>
      <c r="N118" s="89">
        <v>1740</v>
      </c>
      <c r="O118" s="90" t="s">
        <v>64</v>
      </c>
      <c r="P118" s="74">
        <f t="shared" si="7"/>
        <v>0.17399999999999999</v>
      </c>
    </row>
    <row r="119" spans="1:16">
      <c r="B119" s="89">
        <v>275</v>
      </c>
      <c r="C119" s="90" t="s">
        <v>63</v>
      </c>
      <c r="D119" s="74">
        <f t="shared" si="5"/>
        <v>6.8750000000000006E-2</v>
      </c>
      <c r="E119" s="91">
        <v>2.048</v>
      </c>
      <c r="F119" s="92">
        <v>7.9480000000000002E-3</v>
      </c>
      <c r="G119" s="88">
        <f t="shared" si="8"/>
        <v>2.0559479999999999</v>
      </c>
      <c r="H119" s="89">
        <v>1.96</v>
      </c>
      <c r="I119" s="90" t="s">
        <v>66</v>
      </c>
      <c r="J119" s="76">
        <f t="shared" si="10"/>
        <v>1.96</v>
      </c>
      <c r="K119" s="89">
        <v>1332</v>
      </c>
      <c r="L119" s="90" t="s">
        <v>64</v>
      </c>
      <c r="M119" s="74">
        <f t="shared" si="6"/>
        <v>0.13320000000000001</v>
      </c>
      <c r="N119" s="89">
        <v>1778</v>
      </c>
      <c r="O119" s="90" t="s">
        <v>64</v>
      </c>
      <c r="P119" s="74">
        <f t="shared" si="7"/>
        <v>0.17780000000000001</v>
      </c>
    </row>
    <row r="120" spans="1:16">
      <c r="B120" s="89">
        <v>300</v>
      </c>
      <c r="C120" s="90" t="s">
        <v>63</v>
      </c>
      <c r="D120" s="74">
        <f t="shared" ref="D120:D132" si="11">B120/1000/$C$5</f>
        <v>7.4999999999999997E-2</v>
      </c>
      <c r="E120" s="91">
        <v>2.101</v>
      </c>
      <c r="F120" s="92">
        <v>7.4009999999999996E-3</v>
      </c>
      <c r="G120" s="88">
        <f t="shared" si="8"/>
        <v>2.1084010000000002</v>
      </c>
      <c r="H120" s="89">
        <v>2.08</v>
      </c>
      <c r="I120" s="90" t="s">
        <v>66</v>
      </c>
      <c r="J120" s="76">
        <f t="shared" si="10"/>
        <v>2.08</v>
      </c>
      <c r="K120" s="89">
        <v>1354</v>
      </c>
      <c r="L120" s="90" t="s">
        <v>64</v>
      </c>
      <c r="M120" s="74">
        <f t="shared" si="6"/>
        <v>0.13540000000000002</v>
      </c>
      <c r="N120" s="89">
        <v>1813</v>
      </c>
      <c r="O120" s="90" t="s">
        <v>64</v>
      </c>
      <c r="P120" s="74">
        <f t="shared" si="7"/>
        <v>0.18129999999999999</v>
      </c>
    </row>
    <row r="121" spans="1:16">
      <c r="B121" s="89">
        <v>325</v>
      </c>
      <c r="C121" s="90" t="s">
        <v>63</v>
      </c>
      <c r="D121" s="74">
        <f t="shared" si="11"/>
        <v>8.1250000000000003E-2</v>
      </c>
      <c r="E121" s="91">
        <v>2.1469999999999998</v>
      </c>
      <c r="F121" s="92">
        <v>6.9300000000000004E-3</v>
      </c>
      <c r="G121" s="88">
        <f t="shared" si="8"/>
        <v>2.1539299999999999</v>
      </c>
      <c r="H121" s="89">
        <v>2.19</v>
      </c>
      <c r="I121" s="90" t="s">
        <v>66</v>
      </c>
      <c r="J121" s="76">
        <f t="shared" si="10"/>
        <v>2.19</v>
      </c>
      <c r="K121" s="89">
        <v>1375</v>
      </c>
      <c r="L121" s="90" t="s">
        <v>64</v>
      </c>
      <c r="M121" s="74">
        <f t="shared" si="6"/>
        <v>0.13750000000000001</v>
      </c>
      <c r="N121" s="89">
        <v>1845</v>
      </c>
      <c r="O121" s="90" t="s">
        <v>64</v>
      </c>
      <c r="P121" s="74">
        <f t="shared" si="7"/>
        <v>0.1845</v>
      </c>
    </row>
    <row r="122" spans="1:16">
      <c r="B122" s="89">
        <v>350</v>
      </c>
      <c r="C122" s="90" t="s">
        <v>63</v>
      </c>
      <c r="D122" s="74">
        <f t="shared" si="11"/>
        <v>8.7499999999999994E-2</v>
      </c>
      <c r="E122" s="91">
        <v>2.1850000000000001</v>
      </c>
      <c r="F122" s="92">
        <v>6.5189999999999996E-3</v>
      </c>
      <c r="G122" s="88">
        <f t="shared" si="8"/>
        <v>2.191519</v>
      </c>
      <c r="H122" s="89">
        <v>2.2999999999999998</v>
      </c>
      <c r="I122" s="90" t="s">
        <v>66</v>
      </c>
      <c r="J122" s="76">
        <f t="shared" si="10"/>
        <v>2.2999999999999998</v>
      </c>
      <c r="K122" s="89">
        <v>1394</v>
      </c>
      <c r="L122" s="90" t="s">
        <v>64</v>
      </c>
      <c r="M122" s="74">
        <f t="shared" si="6"/>
        <v>0.1394</v>
      </c>
      <c r="N122" s="89">
        <v>1875</v>
      </c>
      <c r="O122" s="90" t="s">
        <v>64</v>
      </c>
      <c r="P122" s="74">
        <f t="shared" si="7"/>
        <v>0.1875</v>
      </c>
    </row>
    <row r="123" spans="1:16">
      <c r="B123" s="89">
        <v>375</v>
      </c>
      <c r="C123" s="90" t="s">
        <v>63</v>
      </c>
      <c r="D123" s="74">
        <f t="shared" si="11"/>
        <v>9.375E-2</v>
      </c>
      <c r="E123" s="91">
        <v>2.218</v>
      </c>
      <c r="F123" s="92">
        <v>6.1580000000000003E-3</v>
      </c>
      <c r="G123" s="88">
        <f t="shared" si="8"/>
        <v>2.2241580000000001</v>
      </c>
      <c r="H123" s="89">
        <v>2.41</v>
      </c>
      <c r="I123" s="90" t="s">
        <v>66</v>
      </c>
      <c r="J123" s="76">
        <f t="shared" si="10"/>
        <v>2.41</v>
      </c>
      <c r="K123" s="89">
        <v>1411</v>
      </c>
      <c r="L123" s="90" t="s">
        <v>64</v>
      </c>
      <c r="M123" s="74">
        <f t="shared" si="6"/>
        <v>0.1411</v>
      </c>
      <c r="N123" s="89">
        <v>1904</v>
      </c>
      <c r="O123" s="90" t="s">
        <v>64</v>
      </c>
      <c r="P123" s="74">
        <f t="shared" si="7"/>
        <v>0.19039999999999999</v>
      </c>
    </row>
    <row r="124" spans="1:16">
      <c r="B124" s="89">
        <v>400</v>
      </c>
      <c r="C124" s="90" t="s">
        <v>63</v>
      </c>
      <c r="D124" s="74">
        <f t="shared" si="11"/>
        <v>0.1</v>
      </c>
      <c r="E124" s="91">
        <v>2.2450000000000001</v>
      </c>
      <c r="F124" s="92">
        <v>5.8370000000000002E-3</v>
      </c>
      <c r="G124" s="88">
        <f t="shared" si="8"/>
        <v>2.2508370000000002</v>
      </c>
      <c r="H124" s="89">
        <v>2.52</v>
      </c>
      <c r="I124" s="90" t="s">
        <v>66</v>
      </c>
      <c r="J124" s="76">
        <f t="shared" si="10"/>
        <v>2.52</v>
      </c>
      <c r="K124" s="89">
        <v>1428</v>
      </c>
      <c r="L124" s="90" t="s">
        <v>64</v>
      </c>
      <c r="M124" s="74">
        <f t="shared" si="6"/>
        <v>0.14279999999999998</v>
      </c>
      <c r="N124" s="89">
        <v>1930</v>
      </c>
      <c r="O124" s="90" t="s">
        <v>64</v>
      </c>
      <c r="P124" s="74">
        <f t="shared" si="7"/>
        <v>0.193</v>
      </c>
    </row>
    <row r="125" spans="1:16">
      <c r="B125" s="77">
        <v>450</v>
      </c>
      <c r="C125" s="79" t="s">
        <v>63</v>
      </c>
      <c r="D125" s="74">
        <f t="shared" si="11"/>
        <v>0.1125</v>
      </c>
      <c r="E125" s="91">
        <v>2.2839999999999998</v>
      </c>
      <c r="F125" s="92">
        <v>5.293E-3</v>
      </c>
      <c r="G125" s="88">
        <f t="shared" si="8"/>
        <v>2.2892929999999998</v>
      </c>
      <c r="H125" s="89">
        <v>2.73</v>
      </c>
      <c r="I125" s="90" t="s">
        <v>66</v>
      </c>
      <c r="J125" s="76">
        <f t="shared" si="10"/>
        <v>2.73</v>
      </c>
      <c r="K125" s="89">
        <v>1476</v>
      </c>
      <c r="L125" s="90" t="s">
        <v>64</v>
      </c>
      <c r="M125" s="74">
        <f t="shared" si="6"/>
        <v>0.14760000000000001</v>
      </c>
      <c r="N125" s="89">
        <v>1980</v>
      </c>
      <c r="O125" s="90" t="s">
        <v>64</v>
      </c>
      <c r="P125" s="74">
        <f t="shared" si="7"/>
        <v>0.19800000000000001</v>
      </c>
    </row>
    <row r="126" spans="1:16">
      <c r="B126" s="77">
        <v>500</v>
      </c>
      <c r="C126" s="79" t="s">
        <v>63</v>
      </c>
      <c r="D126" s="74">
        <f t="shared" si="11"/>
        <v>0.125</v>
      </c>
      <c r="E126" s="91">
        <v>2.3079999999999998</v>
      </c>
      <c r="F126" s="92">
        <v>4.8479999999999999E-3</v>
      </c>
      <c r="G126" s="88">
        <f t="shared" si="8"/>
        <v>2.3128479999999998</v>
      </c>
      <c r="H126" s="77">
        <v>2.95</v>
      </c>
      <c r="I126" s="79" t="s">
        <v>66</v>
      </c>
      <c r="J126" s="76">
        <f t="shared" si="10"/>
        <v>2.95</v>
      </c>
      <c r="K126" s="77">
        <v>1519</v>
      </c>
      <c r="L126" s="79" t="s">
        <v>64</v>
      </c>
      <c r="M126" s="74">
        <f t="shared" si="6"/>
        <v>0.15189999999999998</v>
      </c>
      <c r="N126" s="77">
        <v>2025</v>
      </c>
      <c r="O126" s="79" t="s">
        <v>64</v>
      </c>
      <c r="P126" s="74">
        <f t="shared" si="7"/>
        <v>0.20249999999999999</v>
      </c>
    </row>
    <row r="127" spans="1:16">
      <c r="B127" s="77">
        <v>550</v>
      </c>
      <c r="C127" s="79" t="s">
        <v>63</v>
      </c>
      <c r="D127" s="74">
        <f t="shared" si="11"/>
        <v>0.13750000000000001</v>
      </c>
      <c r="E127" s="91">
        <v>2.3180000000000001</v>
      </c>
      <c r="F127" s="92">
        <v>4.4759999999999999E-3</v>
      </c>
      <c r="G127" s="88">
        <f t="shared" si="8"/>
        <v>2.322476</v>
      </c>
      <c r="H127" s="77">
        <v>3.16</v>
      </c>
      <c r="I127" s="79" t="s">
        <v>66</v>
      </c>
      <c r="J127" s="76">
        <f t="shared" si="10"/>
        <v>3.16</v>
      </c>
      <c r="K127" s="77">
        <v>1561</v>
      </c>
      <c r="L127" s="79" t="s">
        <v>64</v>
      </c>
      <c r="M127" s="74">
        <f t="shared" si="6"/>
        <v>0.15609999999999999</v>
      </c>
      <c r="N127" s="77">
        <v>2068</v>
      </c>
      <c r="O127" s="79" t="s">
        <v>64</v>
      </c>
      <c r="P127" s="74">
        <f t="shared" si="7"/>
        <v>0.20680000000000001</v>
      </c>
    </row>
    <row r="128" spans="1:16">
      <c r="A128" s="94"/>
      <c r="B128" s="89">
        <v>600</v>
      </c>
      <c r="C128" s="90" t="s">
        <v>63</v>
      </c>
      <c r="D128" s="74">
        <f t="shared" si="11"/>
        <v>0.15</v>
      </c>
      <c r="E128" s="91">
        <v>2.3180000000000001</v>
      </c>
      <c r="F128" s="92">
        <v>4.1609999999999998E-3</v>
      </c>
      <c r="G128" s="88">
        <f t="shared" si="8"/>
        <v>2.3221609999999999</v>
      </c>
      <c r="H128" s="89">
        <v>3.37</v>
      </c>
      <c r="I128" s="90" t="s">
        <v>66</v>
      </c>
      <c r="J128" s="76">
        <f t="shared" si="10"/>
        <v>3.37</v>
      </c>
      <c r="K128" s="77">
        <v>1601</v>
      </c>
      <c r="L128" s="79" t="s">
        <v>64</v>
      </c>
      <c r="M128" s="74">
        <f t="shared" si="6"/>
        <v>0.16009999999999999</v>
      </c>
      <c r="N128" s="77">
        <v>2108</v>
      </c>
      <c r="O128" s="79" t="s">
        <v>64</v>
      </c>
      <c r="P128" s="74">
        <f t="shared" si="7"/>
        <v>0.21080000000000002</v>
      </c>
    </row>
    <row r="129" spans="1:16">
      <c r="A129" s="94"/>
      <c r="B129" s="89">
        <v>650</v>
      </c>
      <c r="C129" s="90" t="s">
        <v>63</v>
      </c>
      <c r="D129" s="74">
        <f t="shared" si="11"/>
        <v>0.16250000000000001</v>
      </c>
      <c r="E129" s="91">
        <v>2.31</v>
      </c>
      <c r="F129" s="92">
        <v>3.8899999999999998E-3</v>
      </c>
      <c r="G129" s="88">
        <f t="shared" si="8"/>
        <v>2.3138900000000002</v>
      </c>
      <c r="H129" s="89">
        <v>3.58</v>
      </c>
      <c r="I129" s="90" t="s">
        <v>66</v>
      </c>
      <c r="J129" s="76">
        <f t="shared" si="10"/>
        <v>3.58</v>
      </c>
      <c r="K129" s="77">
        <v>1639</v>
      </c>
      <c r="L129" s="79" t="s">
        <v>64</v>
      </c>
      <c r="M129" s="74">
        <f t="shared" si="6"/>
        <v>0.16389999999999999</v>
      </c>
      <c r="N129" s="77">
        <v>2146</v>
      </c>
      <c r="O129" s="79" t="s">
        <v>64</v>
      </c>
      <c r="P129" s="74">
        <f t="shared" si="7"/>
        <v>0.21459999999999999</v>
      </c>
    </row>
    <row r="130" spans="1:16">
      <c r="A130" s="94"/>
      <c r="B130" s="89">
        <v>700</v>
      </c>
      <c r="C130" s="90" t="s">
        <v>63</v>
      </c>
      <c r="D130" s="74">
        <f t="shared" si="11"/>
        <v>0.17499999999999999</v>
      </c>
      <c r="E130" s="91">
        <v>2.2959999999999998</v>
      </c>
      <c r="F130" s="92">
        <v>3.6540000000000001E-3</v>
      </c>
      <c r="G130" s="88">
        <f t="shared" si="8"/>
        <v>2.2996539999999999</v>
      </c>
      <c r="H130" s="89">
        <v>3.79</v>
      </c>
      <c r="I130" s="90" t="s">
        <v>66</v>
      </c>
      <c r="J130" s="76">
        <f t="shared" si="10"/>
        <v>3.79</v>
      </c>
      <c r="K130" s="77">
        <v>1677</v>
      </c>
      <c r="L130" s="79" t="s">
        <v>64</v>
      </c>
      <c r="M130" s="74">
        <f t="shared" si="6"/>
        <v>0.16770000000000002</v>
      </c>
      <c r="N130" s="77">
        <v>2183</v>
      </c>
      <c r="O130" s="79" t="s">
        <v>64</v>
      </c>
      <c r="P130" s="74">
        <f t="shared" si="7"/>
        <v>0.21829999999999999</v>
      </c>
    </row>
    <row r="131" spans="1:16">
      <c r="A131" s="94"/>
      <c r="B131" s="89">
        <v>800</v>
      </c>
      <c r="C131" s="90" t="s">
        <v>63</v>
      </c>
      <c r="D131" s="74">
        <f t="shared" si="11"/>
        <v>0.2</v>
      </c>
      <c r="E131" s="91">
        <v>2.254</v>
      </c>
      <c r="F131" s="92">
        <v>3.2629999999999998E-3</v>
      </c>
      <c r="G131" s="88">
        <f t="shared" si="8"/>
        <v>2.257263</v>
      </c>
      <c r="H131" s="89">
        <v>4.22</v>
      </c>
      <c r="I131" s="90" t="s">
        <v>66</v>
      </c>
      <c r="J131" s="76">
        <f t="shared" si="10"/>
        <v>4.22</v>
      </c>
      <c r="K131" s="77">
        <v>1802</v>
      </c>
      <c r="L131" s="79" t="s">
        <v>64</v>
      </c>
      <c r="M131" s="74">
        <f t="shared" si="6"/>
        <v>0.1802</v>
      </c>
      <c r="N131" s="77">
        <v>2255</v>
      </c>
      <c r="O131" s="79" t="s">
        <v>64</v>
      </c>
      <c r="P131" s="74">
        <f t="shared" si="7"/>
        <v>0.22549999999999998</v>
      </c>
    </row>
    <row r="132" spans="1:16">
      <c r="A132" s="94"/>
      <c r="B132" s="89">
        <v>900</v>
      </c>
      <c r="C132" s="90" t="s">
        <v>63</v>
      </c>
      <c r="D132" s="74">
        <f t="shared" si="11"/>
        <v>0.22500000000000001</v>
      </c>
      <c r="E132" s="91">
        <v>2.202</v>
      </c>
      <c r="F132" s="92">
        <v>2.9529999999999999E-3</v>
      </c>
      <c r="G132" s="88">
        <f t="shared" si="8"/>
        <v>2.2049530000000002</v>
      </c>
      <c r="H132" s="89">
        <v>4.6500000000000004</v>
      </c>
      <c r="I132" s="90" t="s">
        <v>66</v>
      </c>
      <c r="J132" s="76">
        <f t="shared" si="10"/>
        <v>4.6500000000000004</v>
      </c>
      <c r="K132" s="77">
        <v>1924</v>
      </c>
      <c r="L132" s="79" t="s">
        <v>64</v>
      </c>
      <c r="M132" s="74">
        <f t="shared" si="6"/>
        <v>0.19239999999999999</v>
      </c>
      <c r="N132" s="77">
        <v>2323</v>
      </c>
      <c r="O132" s="79" t="s">
        <v>64</v>
      </c>
      <c r="P132" s="74">
        <f t="shared" si="7"/>
        <v>0.23230000000000001</v>
      </c>
    </row>
    <row r="133" spans="1:16">
      <c r="A133" s="94"/>
      <c r="B133" s="89">
        <v>1</v>
      </c>
      <c r="C133" s="93" t="s">
        <v>65</v>
      </c>
      <c r="D133" s="74">
        <f t="shared" ref="D133:D196" si="12">B133/$C$5</f>
        <v>0.25</v>
      </c>
      <c r="E133" s="91">
        <v>2.145</v>
      </c>
      <c r="F133" s="92">
        <v>2.699E-3</v>
      </c>
      <c r="G133" s="88">
        <f t="shared" si="8"/>
        <v>2.1476989999999998</v>
      </c>
      <c r="H133" s="89">
        <v>5.0999999999999996</v>
      </c>
      <c r="I133" s="90" t="s">
        <v>66</v>
      </c>
      <c r="J133" s="76">
        <f t="shared" si="10"/>
        <v>5.0999999999999996</v>
      </c>
      <c r="K133" s="77">
        <v>2043</v>
      </c>
      <c r="L133" s="79" t="s">
        <v>64</v>
      </c>
      <c r="M133" s="74">
        <f t="shared" si="6"/>
        <v>0.20430000000000001</v>
      </c>
      <c r="N133" s="77">
        <v>2390</v>
      </c>
      <c r="O133" s="79" t="s">
        <v>64</v>
      </c>
      <c r="P133" s="74">
        <f t="shared" si="7"/>
        <v>0.23900000000000002</v>
      </c>
    </row>
    <row r="134" spans="1:16">
      <c r="A134" s="94"/>
      <c r="B134" s="89">
        <v>1.1000000000000001</v>
      </c>
      <c r="C134" s="90" t="s">
        <v>65</v>
      </c>
      <c r="D134" s="74">
        <f t="shared" si="12"/>
        <v>0.27500000000000002</v>
      </c>
      <c r="E134" s="91">
        <v>2.0870000000000002</v>
      </c>
      <c r="F134" s="92">
        <v>2.4880000000000002E-3</v>
      </c>
      <c r="G134" s="88">
        <f t="shared" si="8"/>
        <v>2.0894880000000002</v>
      </c>
      <c r="H134" s="89">
        <v>5.56</v>
      </c>
      <c r="I134" s="90" t="s">
        <v>66</v>
      </c>
      <c r="J134" s="76">
        <f t="shared" si="10"/>
        <v>5.56</v>
      </c>
      <c r="K134" s="77">
        <v>2160</v>
      </c>
      <c r="L134" s="79" t="s">
        <v>64</v>
      </c>
      <c r="M134" s="74">
        <f t="shared" si="6"/>
        <v>0.21600000000000003</v>
      </c>
      <c r="N134" s="77">
        <v>2457</v>
      </c>
      <c r="O134" s="79" t="s">
        <v>64</v>
      </c>
      <c r="P134" s="74">
        <f t="shared" si="7"/>
        <v>0.24569999999999997</v>
      </c>
    </row>
    <row r="135" spans="1:16">
      <c r="A135" s="94"/>
      <c r="B135" s="89">
        <v>1.2</v>
      </c>
      <c r="C135" s="90" t="s">
        <v>65</v>
      </c>
      <c r="D135" s="74">
        <f t="shared" si="12"/>
        <v>0.3</v>
      </c>
      <c r="E135" s="91">
        <v>2.0289999999999999</v>
      </c>
      <c r="F135" s="92">
        <v>2.31E-3</v>
      </c>
      <c r="G135" s="88">
        <f t="shared" si="8"/>
        <v>2.0313099999999999</v>
      </c>
      <c r="H135" s="89">
        <v>6.04</v>
      </c>
      <c r="I135" s="90" t="s">
        <v>66</v>
      </c>
      <c r="J135" s="76">
        <f t="shared" si="10"/>
        <v>6.04</v>
      </c>
      <c r="K135" s="77">
        <v>2278</v>
      </c>
      <c r="L135" s="79" t="s">
        <v>64</v>
      </c>
      <c r="M135" s="74">
        <f t="shared" si="6"/>
        <v>0.2278</v>
      </c>
      <c r="N135" s="77">
        <v>2523</v>
      </c>
      <c r="O135" s="79" t="s">
        <v>64</v>
      </c>
      <c r="P135" s="74">
        <f t="shared" si="7"/>
        <v>0.25230000000000002</v>
      </c>
    </row>
    <row r="136" spans="1:16">
      <c r="A136" s="94"/>
      <c r="B136" s="89">
        <v>1.3</v>
      </c>
      <c r="C136" s="90" t="s">
        <v>65</v>
      </c>
      <c r="D136" s="74">
        <f t="shared" si="12"/>
        <v>0.32500000000000001</v>
      </c>
      <c r="E136" s="91">
        <v>1.972</v>
      </c>
      <c r="F136" s="92">
        <v>2.1570000000000001E-3</v>
      </c>
      <c r="G136" s="88">
        <f t="shared" si="8"/>
        <v>1.9741569999999999</v>
      </c>
      <c r="H136" s="89">
        <v>6.53</v>
      </c>
      <c r="I136" s="90" t="s">
        <v>66</v>
      </c>
      <c r="J136" s="76">
        <f t="shared" si="10"/>
        <v>6.53</v>
      </c>
      <c r="K136" s="77">
        <v>2396</v>
      </c>
      <c r="L136" s="79" t="s">
        <v>64</v>
      </c>
      <c r="M136" s="74">
        <f t="shared" si="6"/>
        <v>0.23959999999999998</v>
      </c>
      <c r="N136" s="77">
        <v>2590</v>
      </c>
      <c r="O136" s="79" t="s">
        <v>64</v>
      </c>
      <c r="P136" s="74">
        <f t="shared" si="7"/>
        <v>0.25900000000000001</v>
      </c>
    </row>
    <row r="137" spans="1:16">
      <c r="A137" s="94"/>
      <c r="B137" s="89">
        <v>1.4</v>
      </c>
      <c r="C137" s="90" t="s">
        <v>65</v>
      </c>
      <c r="D137" s="74">
        <f t="shared" si="12"/>
        <v>0.35</v>
      </c>
      <c r="E137" s="91">
        <v>1.9179999999999999</v>
      </c>
      <c r="F137" s="92">
        <v>2.0240000000000002E-3</v>
      </c>
      <c r="G137" s="88">
        <f t="shared" si="8"/>
        <v>1.920024</v>
      </c>
      <c r="H137" s="89">
        <v>7.03</v>
      </c>
      <c r="I137" s="90" t="s">
        <v>66</v>
      </c>
      <c r="J137" s="76">
        <f t="shared" si="10"/>
        <v>7.03</v>
      </c>
      <c r="K137" s="77">
        <v>2515</v>
      </c>
      <c r="L137" s="79" t="s">
        <v>64</v>
      </c>
      <c r="M137" s="74">
        <f t="shared" si="6"/>
        <v>0.2515</v>
      </c>
      <c r="N137" s="77">
        <v>2657</v>
      </c>
      <c r="O137" s="79" t="s">
        <v>64</v>
      </c>
      <c r="P137" s="74">
        <f t="shared" si="7"/>
        <v>0.26569999999999999</v>
      </c>
    </row>
    <row r="138" spans="1:16">
      <c r="A138" s="94"/>
      <c r="B138" s="89">
        <v>1.5</v>
      </c>
      <c r="C138" s="90" t="s">
        <v>65</v>
      </c>
      <c r="D138" s="74">
        <f t="shared" si="12"/>
        <v>0.375</v>
      </c>
      <c r="E138" s="91">
        <v>1.8660000000000001</v>
      </c>
      <c r="F138" s="92">
        <v>1.9070000000000001E-3</v>
      </c>
      <c r="G138" s="88">
        <f t="shared" si="8"/>
        <v>1.8679070000000002</v>
      </c>
      <c r="H138" s="89">
        <v>7.54</v>
      </c>
      <c r="I138" s="90" t="s">
        <v>66</v>
      </c>
      <c r="J138" s="76">
        <f t="shared" si="10"/>
        <v>7.54</v>
      </c>
      <c r="K138" s="77">
        <v>2634</v>
      </c>
      <c r="L138" s="79" t="s">
        <v>64</v>
      </c>
      <c r="M138" s="74">
        <f t="shared" si="6"/>
        <v>0.26339999999999997</v>
      </c>
      <c r="N138" s="77">
        <v>2726</v>
      </c>
      <c r="O138" s="79" t="s">
        <v>64</v>
      </c>
      <c r="P138" s="74">
        <f t="shared" si="7"/>
        <v>0.27260000000000001</v>
      </c>
    </row>
    <row r="139" spans="1:16">
      <c r="A139" s="94"/>
      <c r="B139" s="89">
        <v>1.6</v>
      </c>
      <c r="C139" s="90" t="s">
        <v>65</v>
      </c>
      <c r="D139" s="74">
        <f t="shared" si="12"/>
        <v>0.4</v>
      </c>
      <c r="E139" s="91">
        <v>1.8160000000000001</v>
      </c>
      <c r="F139" s="92">
        <v>1.804E-3</v>
      </c>
      <c r="G139" s="88">
        <f t="shared" si="8"/>
        <v>1.817804</v>
      </c>
      <c r="H139" s="89">
        <v>8.07</v>
      </c>
      <c r="I139" s="90" t="s">
        <v>66</v>
      </c>
      <c r="J139" s="76">
        <f t="shared" si="10"/>
        <v>8.07</v>
      </c>
      <c r="K139" s="77">
        <v>2754</v>
      </c>
      <c r="L139" s="79" t="s">
        <v>64</v>
      </c>
      <c r="M139" s="74">
        <f t="shared" si="6"/>
        <v>0.27539999999999998</v>
      </c>
      <c r="N139" s="77">
        <v>2795</v>
      </c>
      <c r="O139" s="79" t="s">
        <v>64</v>
      </c>
      <c r="P139" s="74">
        <f t="shared" si="7"/>
        <v>0.27949999999999997</v>
      </c>
    </row>
    <row r="140" spans="1:16">
      <c r="A140" s="94"/>
      <c r="B140" s="89">
        <v>1.7</v>
      </c>
      <c r="C140" s="95" t="s">
        <v>65</v>
      </c>
      <c r="D140" s="74">
        <f t="shared" si="12"/>
        <v>0.42499999999999999</v>
      </c>
      <c r="E140" s="91">
        <v>1.768</v>
      </c>
      <c r="F140" s="92">
        <v>1.712E-3</v>
      </c>
      <c r="G140" s="88">
        <f t="shared" si="8"/>
        <v>1.769712</v>
      </c>
      <c r="H140" s="89">
        <v>8.6199999999999992</v>
      </c>
      <c r="I140" s="90" t="s">
        <v>66</v>
      </c>
      <c r="J140" s="76">
        <f t="shared" si="10"/>
        <v>8.6199999999999992</v>
      </c>
      <c r="K140" s="77">
        <v>2876</v>
      </c>
      <c r="L140" s="79" t="s">
        <v>64</v>
      </c>
      <c r="M140" s="74">
        <f t="shared" si="6"/>
        <v>0.28759999999999997</v>
      </c>
      <c r="N140" s="77">
        <v>2865</v>
      </c>
      <c r="O140" s="79" t="s">
        <v>64</v>
      </c>
      <c r="P140" s="74">
        <f t="shared" si="7"/>
        <v>0.28650000000000003</v>
      </c>
    </row>
    <row r="141" spans="1:16">
      <c r="B141" s="89">
        <v>1.8</v>
      </c>
      <c r="C141" s="79" t="s">
        <v>65</v>
      </c>
      <c r="D141" s="74">
        <f t="shared" si="12"/>
        <v>0.45</v>
      </c>
      <c r="E141" s="91">
        <v>1.7230000000000001</v>
      </c>
      <c r="F141" s="92">
        <v>1.629E-3</v>
      </c>
      <c r="G141" s="88">
        <f t="shared" si="8"/>
        <v>1.7246290000000002</v>
      </c>
      <c r="H141" s="77">
        <v>9.18</v>
      </c>
      <c r="I141" s="79" t="s">
        <v>66</v>
      </c>
      <c r="J141" s="76">
        <f t="shared" si="10"/>
        <v>9.18</v>
      </c>
      <c r="K141" s="77">
        <v>2998</v>
      </c>
      <c r="L141" s="79" t="s">
        <v>64</v>
      </c>
      <c r="M141" s="74">
        <f t="shared" si="6"/>
        <v>0.29980000000000001</v>
      </c>
      <c r="N141" s="77">
        <v>2937</v>
      </c>
      <c r="O141" s="79" t="s">
        <v>64</v>
      </c>
      <c r="P141" s="74">
        <f t="shared" si="7"/>
        <v>0.29369999999999996</v>
      </c>
    </row>
    <row r="142" spans="1:16">
      <c r="B142" s="89">
        <v>2</v>
      </c>
      <c r="C142" s="79" t="s">
        <v>65</v>
      </c>
      <c r="D142" s="74">
        <f t="shared" si="12"/>
        <v>0.5</v>
      </c>
      <c r="E142" s="91">
        <v>1.6379999999999999</v>
      </c>
      <c r="F142" s="92">
        <v>1.487E-3</v>
      </c>
      <c r="G142" s="88">
        <f t="shared" si="8"/>
        <v>1.6394869999999999</v>
      </c>
      <c r="H142" s="77">
        <v>10.34</v>
      </c>
      <c r="I142" s="79" t="s">
        <v>66</v>
      </c>
      <c r="J142" s="76">
        <f t="shared" si="10"/>
        <v>10.34</v>
      </c>
      <c r="K142" s="77">
        <v>3449</v>
      </c>
      <c r="L142" s="79" t="s">
        <v>64</v>
      </c>
      <c r="M142" s="74">
        <f t="shared" si="6"/>
        <v>0.34489999999999998</v>
      </c>
      <c r="N142" s="77">
        <v>3085</v>
      </c>
      <c r="O142" s="79" t="s">
        <v>64</v>
      </c>
      <c r="P142" s="74">
        <f t="shared" si="7"/>
        <v>0.3085</v>
      </c>
    </row>
    <row r="143" spans="1:16">
      <c r="B143" s="89">
        <v>2.25</v>
      </c>
      <c r="C143" s="79" t="s">
        <v>65</v>
      </c>
      <c r="D143" s="74">
        <f t="shared" si="12"/>
        <v>0.5625</v>
      </c>
      <c r="E143" s="91">
        <v>1.542</v>
      </c>
      <c r="F143" s="92">
        <v>1.343E-3</v>
      </c>
      <c r="G143" s="88">
        <f t="shared" si="8"/>
        <v>1.5433430000000001</v>
      </c>
      <c r="H143" s="77">
        <v>11.87</v>
      </c>
      <c r="I143" s="79" t="s">
        <v>66</v>
      </c>
      <c r="J143" s="76">
        <f t="shared" si="10"/>
        <v>11.87</v>
      </c>
      <c r="K143" s="77">
        <v>4110</v>
      </c>
      <c r="L143" s="79" t="s">
        <v>64</v>
      </c>
      <c r="M143" s="74">
        <f t="shared" si="6"/>
        <v>0.41100000000000003</v>
      </c>
      <c r="N143" s="77">
        <v>3280</v>
      </c>
      <c r="O143" s="79" t="s">
        <v>64</v>
      </c>
      <c r="P143" s="74">
        <f t="shared" si="7"/>
        <v>0.32799999999999996</v>
      </c>
    </row>
    <row r="144" spans="1:16">
      <c r="B144" s="89">
        <v>2.5</v>
      </c>
      <c r="C144" s="79" t="s">
        <v>65</v>
      </c>
      <c r="D144" s="74">
        <f t="shared" si="12"/>
        <v>0.625</v>
      </c>
      <c r="E144" s="91">
        <v>1.456</v>
      </c>
      <c r="F144" s="92">
        <v>1.225E-3</v>
      </c>
      <c r="G144" s="88">
        <f t="shared" si="8"/>
        <v>1.457225</v>
      </c>
      <c r="H144" s="77">
        <v>13.5</v>
      </c>
      <c r="I144" s="79" t="s">
        <v>66</v>
      </c>
      <c r="J144" s="76">
        <f t="shared" si="10"/>
        <v>13.5</v>
      </c>
      <c r="K144" s="77">
        <v>4744</v>
      </c>
      <c r="L144" s="79" t="s">
        <v>64</v>
      </c>
      <c r="M144" s="74">
        <f t="shared" si="6"/>
        <v>0.47439999999999999</v>
      </c>
      <c r="N144" s="77">
        <v>3485</v>
      </c>
      <c r="O144" s="79" t="s">
        <v>64</v>
      </c>
      <c r="P144" s="74">
        <f t="shared" si="7"/>
        <v>0.34849999999999998</v>
      </c>
    </row>
    <row r="145" spans="2:16">
      <c r="B145" s="89">
        <v>2.75</v>
      </c>
      <c r="C145" s="79" t="s">
        <v>65</v>
      </c>
      <c r="D145" s="74">
        <f t="shared" si="12"/>
        <v>0.6875</v>
      </c>
      <c r="E145" s="91">
        <v>1.379</v>
      </c>
      <c r="F145" s="92">
        <v>1.127E-3</v>
      </c>
      <c r="G145" s="88">
        <f t="shared" si="8"/>
        <v>1.3801270000000001</v>
      </c>
      <c r="H145" s="77">
        <v>15.23</v>
      </c>
      <c r="I145" s="79" t="s">
        <v>66</v>
      </c>
      <c r="J145" s="76">
        <f t="shared" si="10"/>
        <v>15.23</v>
      </c>
      <c r="K145" s="77">
        <v>5367</v>
      </c>
      <c r="L145" s="79" t="s">
        <v>64</v>
      </c>
      <c r="M145" s="74">
        <f t="shared" si="6"/>
        <v>0.53669999999999995</v>
      </c>
      <c r="N145" s="77">
        <v>3701</v>
      </c>
      <c r="O145" s="79" t="s">
        <v>64</v>
      </c>
      <c r="P145" s="74">
        <f t="shared" si="7"/>
        <v>0.37009999999999998</v>
      </c>
    </row>
    <row r="146" spans="2:16">
      <c r="B146" s="89">
        <v>3</v>
      </c>
      <c r="C146" s="79" t="s">
        <v>65</v>
      </c>
      <c r="D146" s="74">
        <f t="shared" si="12"/>
        <v>0.75</v>
      </c>
      <c r="E146" s="91">
        <v>1.3089999999999999</v>
      </c>
      <c r="F146" s="92">
        <v>1.0449999999999999E-3</v>
      </c>
      <c r="G146" s="88">
        <f t="shared" si="8"/>
        <v>1.3100449999999999</v>
      </c>
      <c r="H146" s="77">
        <v>17.04</v>
      </c>
      <c r="I146" s="79" t="s">
        <v>66</v>
      </c>
      <c r="J146" s="76">
        <f t="shared" si="10"/>
        <v>17.04</v>
      </c>
      <c r="K146" s="77">
        <v>5984</v>
      </c>
      <c r="L146" s="79" t="s">
        <v>64</v>
      </c>
      <c r="M146" s="74">
        <f t="shared" si="6"/>
        <v>0.59840000000000004</v>
      </c>
      <c r="N146" s="77">
        <v>3930</v>
      </c>
      <c r="O146" s="79" t="s">
        <v>64</v>
      </c>
      <c r="P146" s="74">
        <f t="shared" si="7"/>
        <v>0.39300000000000002</v>
      </c>
    </row>
    <row r="147" spans="2:16">
      <c r="B147" s="89">
        <v>3.25</v>
      </c>
      <c r="C147" s="79" t="s">
        <v>65</v>
      </c>
      <c r="D147" s="74">
        <f t="shared" si="12"/>
        <v>0.8125</v>
      </c>
      <c r="E147" s="91">
        <v>1.2450000000000001</v>
      </c>
      <c r="F147" s="92">
        <v>9.7429999999999999E-4</v>
      </c>
      <c r="G147" s="88">
        <f t="shared" si="8"/>
        <v>1.2459743000000001</v>
      </c>
      <c r="H147" s="77">
        <v>18.95</v>
      </c>
      <c r="I147" s="79" t="s">
        <v>66</v>
      </c>
      <c r="J147" s="76">
        <f t="shared" si="10"/>
        <v>18.95</v>
      </c>
      <c r="K147" s="77">
        <v>6601</v>
      </c>
      <c r="L147" s="79" t="s">
        <v>64</v>
      </c>
      <c r="M147" s="74">
        <f t="shared" si="6"/>
        <v>0.66010000000000002</v>
      </c>
      <c r="N147" s="77">
        <v>4171</v>
      </c>
      <c r="O147" s="79" t="s">
        <v>64</v>
      </c>
      <c r="P147" s="74">
        <f t="shared" si="7"/>
        <v>0.41710000000000003</v>
      </c>
    </row>
    <row r="148" spans="2:16">
      <c r="B148" s="89">
        <v>3.5</v>
      </c>
      <c r="C148" s="79" t="s">
        <v>65</v>
      </c>
      <c r="D148" s="74">
        <f t="shared" si="12"/>
        <v>0.875</v>
      </c>
      <c r="E148" s="91">
        <v>1.1879999999999999</v>
      </c>
      <c r="F148" s="92">
        <v>9.1310000000000002E-4</v>
      </c>
      <c r="G148" s="88">
        <f t="shared" si="8"/>
        <v>1.1889130999999999</v>
      </c>
      <c r="H148" s="77">
        <v>20.96</v>
      </c>
      <c r="I148" s="79" t="s">
        <v>66</v>
      </c>
      <c r="J148" s="76">
        <f t="shared" si="10"/>
        <v>20.96</v>
      </c>
      <c r="K148" s="77">
        <v>7222</v>
      </c>
      <c r="L148" s="79" t="s">
        <v>64</v>
      </c>
      <c r="M148" s="74">
        <f t="shared" ref="M148:M150" si="13">K148/1000/10</f>
        <v>0.72220000000000006</v>
      </c>
      <c r="N148" s="77">
        <v>4424</v>
      </c>
      <c r="O148" s="79" t="s">
        <v>64</v>
      </c>
      <c r="P148" s="74">
        <f t="shared" ref="P148:P156" si="14">N148/1000/10</f>
        <v>0.44240000000000002</v>
      </c>
    </row>
    <row r="149" spans="2:16">
      <c r="B149" s="89">
        <v>3.75</v>
      </c>
      <c r="C149" s="79" t="s">
        <v>65</v>
      </c>
      <c r="D149" s="74">
        <f t="shared" si="12"/>
        <v>0.9375</v>
      </c>
      <c r="E149" s="91">
        <v>1.135</v>
      </c>
      <c r="F149" s="92">
        <v>8.5950000000000002E-4</v>
      </c>
      <c r="G149" s="88">
        <f t="shared" ref="G149:G212" si="15">E149+F149</f>
        <v>1.1358595</v>
      </c>
      <c r="H149" s="77">
        <v>23.06</v>
      </c>
      <c r="I149" s="79" t="s">
        <v>66</v>
      </c>
      <c r="J149" s="76">
        <f t="shared" si="10"/>
        <v>23.06</v>
      </c>
      <c r="K149" s="77">
        <v>7846</v>
      </c>
      <c r="L149" s="79" t="s">
        <v>64</v>
      </c>
      <c r="M149" s="74">
        <f t="shared" si="13"/>
        <v>0.78459999999999996</v>
      </c>
      <c r="N149" s="77">
        <v>4690</v>
      </c>
      <c r="O149" s="79" t="s">
        <v>64</v>
      </c>
      <c r="P149" s="74">
        <f t="shared" si="14"/>
        <v>0.46900000000000003</v>
      </c>
    </row>
    <row r="150" spans="2:16">
      <c r="B150" s="89">
        <v>4</v>
      </c>
      <c r="C150" s="79" t="s">
        <v>65</v>
      </c>
      <c r="D150" s="74">
        <f t="shared" si="12"/>
        <v>1</v>
      </c>
      <c r="E150" s="91">
        <v>1.087</v>
      </c>
      <c r="F150" s="92">
        <v>8.1220000000000001E-4</v>
      </c>
      <c r="G150" s="88">
        <f t="shared" si="15"/>
        <v>1.0878121999999999</v>
      </c>
      <c r="H150" s="77">
        <v>25.26</v>
      </c>
      <c r="I150" s="79" t="s">
        <v>66</v>
      </c>
      <c r="J150" s="76">
        <f t="shared" si="10"/>
        <v>25.26</v>
      </c>
      <c r="K150" s="77">
        <v>8477</v>
      </c>
      <c r="L150" s="79" t="s">
        <v>64</v>
      </c>
      <c r="M150" s="74">
        <f t="shared" si="13"/>
        <v>0.84770000000000001</v>
      </c>
      <c r="N150" s="77">
        <v>4969</v>
      </c>
      <c r="O150" s="79" t="s">
        <v>64</v>
      </c>
      <c r="P150" s="74">
        <f t="shared" si="14"/>
        <v>0.49690000000000001</v>
      </c>
    </row>
    <row r="151" spans="2:16">
      <c r="B151" s="89">
        <v>4.5</v>
      </c>
      <c r="C151" s="79" t="s">
        <v>65</v>
      </c>
      <c r="D151" s="74">
        <f t="shared" si="12"/>
        <v>1.125</v>
      </c>
      <c r="E151" s="91">
        <v>1.002</v>
      </c>
      <c r="F151" s="92">
        <v>7.3229999999999996E-4</v>
      </c>
      <c r="G151" s="88">
        <f t="shared" si="15"/>
        <v>1.0027322999999999</v>
      </c>
      <c r="H151" s="77">
        <v>29.94</v>
      </c>
      <c r="I151" s="79" t="s">
        <v>66</v>
      </c>
      <c r="J151" s="76">
        <f t="shared" si="10"/>
        <v>29.94</v>
      </c>
      <c r="K151" s="77">
        <v>1.08</v>
      </c>
      <c r="L151" s="78" t="s">
        <v>66</v>
      </c>
      <c r="M151" s="74">
        <f t="shared" ref="M151:M157" si="16">K151</f>
        <v>1.08</v>
      </c>
      <c r="N151" s="77">
        <v>5564</v>
      </c>
      <c r="O151" s="79" t="s">
        <v>64</v>
      </c>
      <c r="P151" s="74">
        <f t="shared" si="14"/>
        <v>0.55640000000000001</v>
      </c>
    </row>
    <row r="152" spans="2:16">
      <c r="B152" s="89">
        <v>5</v>
      </c>
      <c r="C152" s="79" t="s">
        <v>65</v>
      </c>
      <c r="D152" s="74">
        <f t="shared" si="12"/>
        <v>1.25</v>
      </c>
      <c r="E152" s="91">
        <v>0.93020000000000003</v>
      </c>
      <c r="F152" s="92">
        <v>6.6739999999999996E-4</v>
      </c>
      <c r="G152" s="88">
        <f t="shared" si="15"/>
        <v>0.93086740000000001</v>
      </c>
      <c r="H152" s="77">
        <v>35</v>
      </c>
      <c r="I152" s="79" t="s">
        <v>66</v>
      </c>
      <c r="J152" s="76">
        <f t="shared" si="10"/>
        <v>35</v>
      </c>
      <c r="K152" s="77">
        <v>1.3</v>
      </c>
      <c r="L152" s="79" t="s">
        <v>66</v>
      </c>
      <c r="M152" s="74">
        <f t="shared" si="16"/>
        <v>1.3</v>
      </c>
      <c r="N152" s="77">
        <v>6210</v>
      </c>
      <c r="O152" s="79" t="s">
        <v>64</v>
      </c>
      <c r="P152" s="74">
        <f t="shared" si="14"/>
        <v>0.621</v>
      </c>
    </row>
    <row r="153" spans="2:16">
      <c r="B153" s="89">
        <v>5.5</v>
      </c>
      <c r="C153" s="79" t="s">
        <v>65</v>
      </c>
      <c r="D153" s="74">
        <f t="shared" si="12"/>
        <v>1.375</v>
      </c>
      <c r="E153" s="91">
        <v>0.86809999999999998</v>
      </c>
      <c r="F153" s="92">
        <v>6.135E-4</v>
      </c>
      <c r="G153" s="88">
        <f t="shared" si="15"/>
        <v>0.86871350000000003</v>
      </c>
      <c r="H153" s="77">
        <v>40.43</v>
      </c>
      <c r="I153" s="79" t="s">
        <v>66</v>
      </c>
      <c r="J153" s="76">
        <f t="shared" si="10"/>
        <v>40.43</v>
      </c>
      <c r="K153" s="77">
        <v>1.52</v>
      </c>
      <c r="L153" s="79" t="s">
        <v>66</v>
      </c>
      <c r="M153" s="74">
        <f t="shared" si="16"/>
        <v>1.52</v>
      </c>
      <c r="N153" s="77">
        <v>6905</v>
      </c>
      <c r="O153" s="79" t="s">
        <v>64</v>
      </c>
      <c r="P153" s="74">
        <f t="shared" si="14"/>
        <v>0.6905</v>
      </c>
    </row>
    <row r="154" spans="2:16">
      <c r="B154" s="89">
        <v>6</v>
      </c>
      <c r="C154" s="79" t="s">
        <v>65</v>
      </c>
      <c r="D154" s="74">
        <f t="shared" si="12"/>
        <v>1.5</v>
      </c>
      <c r="E154" s="91">
        <v>0.81420000000000003</v>
      </c>
      <c r="F154" s="92">
        <v>5.6809999999999999E-4</v>
      </c>
      <c r="G154" s="88">
        <f t="shared" si="15"/>
        <v>0.8147681</v>
      </c>
      <c r="H154" s="77">
        <v>46.24</v>
      </c>
      <c r="I154" s="79" t="s">
        <v>66</v>
      </c>
      <c r="J154" s="76">
        <f t="shared" si="10"/>
        <v>46.24</v>
      </c>
      <c r="K154" s="77">
        <v>1.74</v>
      </c>
      <c r="L154" s="79" t="s">
        <v>66</v>
      </c>
      <c r="M154" s="74">
        <f t="shared" si="16"/>
        <v>1.74</v>
      </c>
      <c r="N154" s="77">
        <v>7650</v>
      </c>
      <c r="O154" s="79" t="s">
        <v>64</v>
      </c>
      <c r="P154" s="74">
        <f t="shared" si="14"/>
        <v>0.76500000000000001</v>
      </c>
    </row>
    <row r="155" spans="2:16">
      <c r="B155" s="89">
        <v>6.5</v>
      </c>
      <c r="C155" s="79" t="s">
        <v>65</v>
      </c>
      <c r="D155" s="74">
        <f t="shared" si="12"/>
        <v>1.625</v>
      </c>
      <c r="E155" s="91">
        <v>0.76680000000000004</v>
      </c>
      <c r="F155" s="92">
        <v>5.2930000000000002E-4</v>
      </c>
      <c r="G155" s="88">
        <f t="shared" si="15"/>
        <v>0.76732929999999999</v>
      </c>
      <c r="H155" s="77">
        <v>52.43</v>
      </c>
      <c r="I155" s="79" t="s">
        <v>66</v>
      </c>
      <c r="J155" s="76">
        <f t="shared" si="10"/>
        <v>52.43</v>
      </c>
      <c r="K155" s="77">
        <v>1.95</v>
      </c>
      <c r="L155" s="79" t="s">
        <v>66</v>
      </c>
      <c r="M155" s="74">
        <f t="shared" si="16"/>
        <v>1.95</v>
      </c>
      <c r="N155" s="77">
        <v>8444</v>
      </c>
      <c r="O155" s="79" t="s">
        <v>64</v>
      </c>
      <c r="P155" s="74">
        <f t="shared" si="14"/>
        <v>0.84440000000000004</v>
      </c>
    </row>
    <row r="156" spans="2:16">
      <c r="B156" s="89">
        <v>7</v>
      </c>
      <c r="C156" s="79" t="s">
        <v>65</v>
      </c>
      <c r="D156" s="74">
        <f t="shared" si="12"/>
        <v>1.75</v>
      </c>
      <c r="E156" s="91">
        <v>0.72499999999999998</v>
      </c>
      <c r="F156" s="92">
        <v>4.9569999999999996E-4</v>
      </c>
      <c r="G156" s="88">
        <f t="shared" si="15"/>
        <v>0.72549569999999997</v>
      </c>
      <c r="H156" s="77">
        <v>58.98</v>
      </c>
      <c r="I156" s="79" t="s">
        <v>66</v>
      </c>
      <c r="J156" s="76">
        <f t="shared" si="10"/>
        <v>58.98</v>
      </c>
      <c r="K156" s="77">
        <v>2.17</v>
      </c>
      <c r="L156" s="79" t="s">
        <v>66</v>
      </c>
      <c r="M156" s="74">
        <f t="shared" si="16"/>
        <v>2.17</v>
      </c>
      <c r="N156" s="77">
        <v>9285</v>
      </c>
      <c r="O156" s="79" t="s">
        <v>64</v>
      </c>
      <c r="P156" s="74">
        <f t="shared" si="14"/>
        <v>0.92849999999999999</v>
      </c>
    </row>
    <row r="157" spans="2:16">
      <c r="B157" s="89">
        <v>8</v>
      </c>
      <c r="C157" s="79" t="s">
        <v>65</v>
      </c>
      <c r="D157" s="74">
        <f t="shared" si="12"/>
        <v>2</v>
      </c>
      <c r="E157" s="91">
        <v>0.6542</v>
      </c>
      <c r="F157" s="92">
        <v>4.4030000000000002E-4</v>
      </c>
      <c r="G157" s="88">
        <f t="shared" si="15"/>
        <v>0.65464029999999995</v>
      </c>
      <c r="H157" s="77">
        <v>73.16</v>
      </c>
      <c r="I157" s="79" t="s">
        <v>66</v>
      </c>
      <c r="J157" s="76">
        <f t="shared" si="10"/>
        <v>73.16</v>
      </c>
      <c r="K157" s="77">
        <v>2.97</v>
      </c>
      <c r="L157" s="79" t="s">
        <v>66</v>
      </c>
      <c r="M157" s="74">
        <f t="shared" si="16"/>
        <v>2.97</v>
      </c>
      <c r="N157" s="77">
        <v>1.1100000000000001</v>
      </c>
      <c r="O157" s="78" t="s">
        <v>66</v>
      </c>
      <c r="P157" s="74">
        <f t="shared" ref="P157:P168" si="17">N157</f>
        <v>1.1100000000000001</v>
      </c>
    </row>
    <row r="158" spans="2:16">
      <c r="B158" s="89">
        <v>9</v>
      </c>
      <c r="C158" s="79" t="s">
        <v>65</v>
      </c>
      <c r="D158" s="74">
        <f t="shared" si="12"/>
        <v>2.25</v>
      </c>
      <c r="E158" s="91">
        <v>0.60680000000000001</v>
      </c>
      <c r="F158" s="92">
        <v>3.9649999999999999E-4</v>
      </c>
      <c r="G158" s="88">
        <f t="shared" si="15"/>
        <v>0.60719650000000003</v>
      </c>
      <c r="H158" s="77">
        <v>88.67</v>
      </c>
      <c r="I158" s="79" t="s">
        <v>66</v>
      </c>
      <c r="J158" s="76">
        <f t="shared" si="10"/>
        <v>88.67</v>
      </c>
      <c r="K158" s="77">
        <v>3.71</v>
      </c>
      <c r="L158" s="79" t="s">
        <v>66</v>
      </c>
      <c r="M158" s="76">
        <f t="shared" ref="M158:M160" si="18">K158</f>
        <v>3.71</v>
      </c>
      <c r="N158" s="77">
        <v>1.31</v>
      </c>
      <c r="O158" s="79" t="s">
        <v>66</v>
      </c>
      <c r="P158" s="74">
        <f t="shared" si="17"/>
        <v>1.31</v>
      </c>
    </row>
    <row r="159" spans="2:16">
      <c r="B159" s="89">
        <v>10</v>
      </c>
      <c r="C159" s="79" t="s">
        <v>65</v>
      </c>
      <c r="D159" s="74">
        <f t="shared" si="12"/>
        <v>2.5</v>
      </c>
      <c r="E159" s="91">
        <v>0.56020000000000003</v>
      </c>
      <c r="F159" s="92">
        <v>3.6099999999999999E-4</v>
      </c>
      <c r="G159" s="88">
        <f t="shared" si="15"/>
        <v>0.56056099999999998</v>
      </c>
      <c r="H159" s="77">
        <v>105.42</v>
      </c>
      <c r="I159" s="79" t="s">
        <v>66</v>
      </c>
      <c r="J159" s="76">
        <f t="shared" si="10"/>
        <v>105.42</v>
      </c>
      <c r="K159" s="77">
        <v>4.42</v>
      </c>
      <c r="L159" s="79" t="s">
        <v>66</v>
      </c>
      <c r="M159" s="76">
        <f t="shared" si="18"/>
        <v>4.42</v>
      </c>
      <c r="N159" s="77">
        <v>1.53</v>
      </c>
      <c r="O159" s="79" t="s">
        <v>66</v>
      </c>
      <c r="P159" s="74">
        <f t="shared" si="17"/>
        <v>1.53</v>
      </c>
    </row>
    <row r="160" spans="2:16">
      <c r="B160" s="89">
        <v>11</v>
      </c>
      <c r="C160" s="79" t="s">
        <v>65</v>
      </c>
      <c r="D160" s="74">
        <f t="shared" si="12"/>
        <v>2.75</v>
      </c>
      <c r="E160" s="91">
        <v>0.51990000000000003</v>
      </c>
      <c r="F160" s="92">
        <v>3.3159999999999998E-4</v>
      </c>
      <c r="G160" s="88">
        <f t="shared" si="15"/>
        <v>0.52023160000000002</v>
      </c>
      <c r="H160" s="77">
        <v>123.53</v>
      </c>
      <c r="I160" s="79" t="s">
        <v>66</v>
      </c>
      <c r="J160" s="76">
        <f t="shared" si="10"/>
        <v>123.53</v>
      </c>
      <c r="K160" s="77">
        <v>5.12</v>
      </c>
      <c r="L160" s="79" t="s">
        <v>66</v>
      </c>
      <c r="M160" s="76">
        <f t="shared" si="18"/>
        <v>5.12</v>
      </c>
      <c r="N160" s="77">
        <v>1.76</v>
      </c>
      <c r="O160" s="79" t="s">
        <v>66</v>
      </c>
      <c r="P160" s="74">
        <f t="shared" si="17"/>
        <v>1.76</v>
      </c>
    </row>
    <row r="161" spans="2:16">
      <c r="B161" s="89">
        <v>12</v>
      </c>
      <c r="C161" s="79" t="s">
        <v>65</v>
      </c>
      <c r="D161" s="74">
        <f t="shared" si="12"/>
        <v>3</v>
      </c>
      <c r="E161" s="91">
        <v>0.48549999999999999</v>
      </c>
      <c r="F161" s="92">
        <v>3.0679999999999998E-4</v>
      </c>
      <c r="G161" s="88">
        <f t="shared" si="15"/>
        <v>0.48580679999999998</v>
      </c>
      <c r="H161" s="77">
        <v>142.97999999999999</v>
      </c>
      <c r="I161" s="79" t="s">
        <v>66</v>
      </c>
      <c r="J161" s="76">
        <f t="shared" si="10"/>
        <v>142.97999999999999</v>
      </c>
      <c r="K161" s="77">
        <v>5.83</v>
      </c>
      <c r="L161" s="79" t="s">
        <v>66</v>
      </c>
      <c r="M161" s="76">
        <f t="shared" ref="M161:M194" si="19">K161</f>
        <v>5.83</v>
      </c>
      <c r="N161" s="77">
        <v>2</v>
      </c>
      <c r="O161" s="79" t="s">
        <v>66</v>
      </c>
      <c r="P161" s="74">
        <f t="shared" si="17"/>
        <v>2</v>
      </c>
    </row>
    <row r="162" spans="2:16">
      <c r="B162" s="89">
        <v>13</v>
      </c>
      <c r="C162" s="79" t="s">
        <v>65</v>
      </c>
      <c r="D162" s="74">
        <f t="shared" si="12"/>
        <v>3.25</v>
      </c>
      <c r="E162" s="91">
        <v>0.45579999999999998</v>
      </c>
      <c r="F162" s="92">
        <v>2.8570000000000001E-4</v>
      </c>
      <c r="G162" s="88">
        <f t="shared" si="15"/>
        <v>0.45608569999999998</v>
      </c>
      <c r="H162" s="77">
        <v>163.74</v>
      </c>
      <c r="I162" s="79" t="s">
        <v>66</v>
      </c>
      <c r="J162" s="76">
        <f t="shared" si="10"/>
        <v>163.74</v>
      </c>
      <c r="K162" s="77">
        <v>6.55</v>
      </c>
      <c r="L162" s="79" t="s">
        <v>66</v>
      </c>
      <c r="M162" s="76">
        <f t="shared" si="19"/>
        <v>6.55</v>
      </c>
      <c r="N162" s="77">
        <v>2.27</v>
      </c>
      <c r="O162" s="79" t="s">
        <v>66</v>
      </c>
      <c r="P162" s="74">
        <f t="shared" si="17"/>
        <v>2.27</v>
      </c>
    </row>
    <row r="163" spans="2:16">
      <c r="B163" s="89">
        <v>14</v>
      </c>
      <c r="C163" s="79" t="s">
        <v>65</v>
      </c>
      <c r="D163" s="74">
        <f t="shared" si="12"/>
        <v>3.5</v>
      </c>
      <c r="E163" s="91">
        <v>0.4299</v>
      </c>
      <c r="F163" s="92">
        <v>2.6729999999999999E-4</v>
      </c>
      <c r="G163" s="88">
        <f t="shared" si="15"/>
        <v>0.43016730000000003</v>
      </c>
      <c r="H163" s="77">
        <v>185.81</v>
      </c>
      <c r="I163" s="79" t="s">
        <v>66</v>
      </c>
      <c r="J163" s="76">
        <f t="shared" si="10"/>
        <v>185.81</v>
      </c>
      <c r="K163" s="77">
        <v>7.28</v>
      </c>
      <c r="L163" s="79" t="s">
        <v>66</v>
      </c>
      <c r="M163" s="76">
        <f t="shared" si="19"/>
        <v>7.28</v>
      </c>
      <c r="N163" s="77">
        <v>2.54</v>
      </c>
      <c r="O163" s="79" t="s">
        <v>66</v>
      </c>
      <c r="P163" s="74">
        <f t="shared" si="17"/>
        <v>2.54</v>
      </c>
    </row>
    <row r="164" spans="2:16">
      <c r="B164" s="89">
        <v>15</v>
      </c>
      <c r="C164" s="79" t="s">
        <v>65</v>
      </c>
      <c r="D164" s="74">
        <f t="shared" si="12"/>
        <v>3.75</v>
      </c>
      <c r="E164" s="91">
        <v>0.40710000000000002</v>
      </c>
      <c r="F164" s="92">
        <v>2.5129999999999998E-4</v>
      </c>
      <c r="G164" s="88">
        <f t="shared" si="15"/>
        <v>0.40735130000000003</v>
      </c>
      <c r="H164" s="77">
        <v>209.16</v>
      </c>
      <c r="I164" s="79" t="s">
        <v>66</v>
      </c>
      <c r="J164" s="76">
        <f t="shared" si="10"/>
        <v>209.16</v>
      </c>
      <c r="K164" s="77">
        <v>8.01</v>
      </c>
      <c r="L164" s="79" t="s">
        <v>66</v>
      </c>
      <c r="M164" s="76">
        <f t="shared" si="19"/>
        <v>8.01</v>
      </c>
      <c r="N164" s="77">
        <v>2.84</v>
      </c>
      <c r="O164" s="79" t="s">
        <v>66</v>
      </c>
      <c r="P164" s="74">
        <f t="shared" si="17"/>
        <v>2.84</v>
      </c>
    </row>
    <row r="165" spans="2:16">
      <c r="B165" s="89">
        <v>16</v>
      </c>
      <c r="C165" s="79" t="s">
        <v>65</v>
      </c>
      <c r="D165" s="74">
        <f t="shared" si="12"/>
        <v>4</v>
      </c>
      <c r="E165" s="91">
        <v>0.38679999999999998</v>
      </c>
      <c r="F165" s="92">
        <v>2.3719999999999999E-4</v>
      </c>
      <c r="G165" s="88">
        <f t="shared" si="15"/>
        <v>0.38703719999999997</v>
      </c>
      <c r="H165" s="77">
        <v>233.78</v>
      </c>
      <c r="I165" s="79" t="s">
        <v>66</v>
      </c>
      <c r="J165" s="76">
        <f t="shared" si="10"/>
        <v>233.78</v>
      </c>
      <c r="K165" s="77">
        <v>8.76</v>
      </c>
      <c r="L165" s="79" t="s">
        <v>66</v>
      </c>
      <c r="M165" s="76">
        <f t="shared" si="19"/>
        <v>8.76</v>
      </c>
      <c r="N165" s="77">
        <v>3.15</v>
      </c>
      <c r="O165" s="79" t="s">
        <v>66</v>
      </c>
      <c r="P165" s="74">
        <f t="shared" si="17"/>
        <v>3.15</v>
      </c>
    </row>
    <row r="166" spans="2:16">
      <c r="B166" s="89">
        <v>17</v>
      </c>
      <c r="C166" s="79" t="s">
        <v>65</v>
      </c>
      <c r="D166" s="74">
        <f t="shared" si="12"/>
        <v>4.25</v>
      </c>
      <c r="E166" s="91">
        <v>0.36859999999999998</v>
      </c>
      <c r="F166" s="92">
        <v>2.2469999999999999E-4</v>
      </c>
      <c r="G166" s="88">
        <f t="shared" si="15"/>
        <v>0.36882470000000001</v>
      </c>
      <c r="H166" s="77">
        <v>259.66000000000003</v>
      </c>
      <c r="I166" s="79" t="s">
        <v>66</v>
      </c>
      <c r="J166" s="76">
        <f t="shared" si="10"/>
        <v>259.66000000000003</v>
      </c>
      <c r="K166" s="77">
        <v>9.52</v>
      </c>
      <c r="L166" s="79" t="s">
        <v>66</v>
      </c>
      <c r="M166" s="76">
        <f t="shared" si="19"/>
        <v>9.52</v>
      </c>
      <c r="N166" s="77">
        <v>3.47</v>
      </c>
      <c r="O166" s="79" t="s">
        <v>66</v>
      </c>
      <c r="P166" s="74">
        <f t="shared" si="17"/>
        <v>3.47</v>
      </c>
    </row>
    <row r="167" spans="2:16">
      <c r="B167" s="89">
        <v>18</v>
      </c>
      <c r="C167" s="79" t="s">
        <v>65</v>
      </c>
      <c r="D167" s="74">
        <f t="shared" si="12"/>
        <v>4.5</v>
      </c>
      <c r="E167" s="91">
        <v>0.35220000000000001</v>
      </c>
      <c r="F167" s="92">
        <v>2.1340000000000001E-4</v>
      </c>
      <c r="G167" s="88">
        <f t="shared" si="15"/>
        <v>0.35241339999999999</v>
      </c>
      <c r="H167" s="77">
        <v>286.77</v>
      </c>
      <c r="I167" s="79" t="s">
        <v>66</v>
      </c>
      <c r="J167" s="76">
        <f t="shared" si="10"/>
        <v>286.77</v>
      </c>
      <c r="K167" s="77">
        <v>10.29</v>
      </c>
      <c r="L167" s="79" t="s">
        <v>66</v>
      </c>
      <c r="M167" s="76">
        <f t="shared" si="19"/>
        <v>10.29</v>
      </c>
      <c r="N167" s="77">
        <v>3.81</v>
      </c>
      <c r="O167" s="79" t="s">
        <v>66</v>
      </c>
      <c r="P167" s="74">
        <f t="shared" si="17"/>
        <v>3.81</v>
      </c>
    </row>
    <row r="168" spans="2:16">
      <c r="B168" s="89">
        <v>20</v>
      </c>
      <c r="C168" s="79" t="s">
        <v>65</v>
      </c>
      <c r="D168" s="74">
        <f t="shared" si="12"/>
        <v>5</v>
      </c>
      <c r="E168" s="91">
        <v>0.32369999999999999</v>
      </c>
      <c r="F168" s="92">
        <v>1.942E-4</v>
      </c>
      <c r="G168" s="88">
        <f t="shared" si="15"/>
        <v>0.32389419999999997</v>
      </c>
      <c r="H168" s="77">
        <v>344.65</v>
      </c>
      <c r="I168" s="79" t="s">
        <v>66</v>
      </c>
      <c r="J168" s="76">
        <f t="shared" si="10"/>
        <v>344.65</v>
      </c>
      <c r="K168" s="77">
        <v>13.2</v>
      </c>
      <c r="L168" s="79" t="s">
        <v>66</v>
      </c>
      <c r="M168" s="76">
        <f t="shared" si="19"/>
        <v>13.2</v>
      </c>
      <c r="N168" s="77">
        <v>4.53</v>
      </c>
      <c r="O168" s="79" t="s">
        <v>66</v>
      </c>
      <c r="P168" s="74">
        <f t="shared" si="17"/>
        <v>4.53</v>
      </c>
    </row>
    <row r="169" spans="2:16">
      <c r="B169" s="89">
        <v>22.5</v>
      </c>
      <c r="C169" s="79" t="s">
        <v>65</v>
      </c>
      <c r="D169" s="74">
        <f t="shared" si="12"/>
        <v>5.625</v>
      </c>
      <c r="E169" s="91">
        <v>0.29459999999999997</v>
      </c>
      <c r="F169" s="92">
        <v>1.7459999999999999E-4</v>
      </c>
      <c r="G169" s="88">
        <f t="shared" si="15"/>
        <v>0.2947746</v>
      </c>
      <c r="H169" s="77">
        <v>423.76</v>
      </c>
      <c r="I169" s="79" t="s">
        <v>66</v>
      </c>
      <c r="J169" s="76">
        <f t="shared" si="10"/>
        <v>423.76</v>
      </c>
      <c r="K169" s="77">
        <v>17.37</v>
      </c>
      <c r="L169" s="79" t="s">
        <v>66</v>
      </c>
      <c r="M169" s="76">
        <f t="shared" si="19"/>
        <v>17.37</v>
      </c>
      <c r="N169" s="77">
        <v>5.51</v>
      </c>
      <c r="O169" s="79" t="s">
        <v>66</v>
      </c>
      <c r="P169" s="74">
        <f t="shared" ref="P169:P174" si="20">N169</f>
        <v>5.51</v>
      </c>
    </row>
    <row r="170" spans="2:16">
      <c r="B170" s="89">
        <v>25</v>
      </c>
      <c r="C170" s="79" t="s">
        <v>65</v>
      </c>
      <c r="D170" s="74">
        <f t="shared" si="12"/>
        <v>6.25</v>
      </c>
      <c r="E170" s="91">
        <v>0.27060000000000001</v>
      </c>
      <c r="F170" s="92">
        <v>1.5880000000000001E-4</v>
      </c>
      <c r="G170" s="88">
        <f t="shared" si="15"/>
        <v>0.27075880000000002</v>
      </c>
      <c r="H170" s="77">
        <v>510.28</v>
      </c>
      <c r="I170" s="79" t="s">
        <v>66</v>
      </c>
      <c r="J170" s="76">
        <f t="shared" si="10"/>
        <v>510.28</v>
      </c>
      <c r="K170" s="77">
        <v>21.31</v>
      </c>
      <c r="L170" s="79" t="s">
        <v>66</v>
      </c>
      <c r="M170" s="76">
        <f t="shared" si="19"/>
        <v>21.31</v>
      </c>
      <c r="N170" s="77">
        <v>6.58</v>
      </c>
      <c r="O170" s="79" t="s">
        <v>66</v>
      </c>
      <c r="P170" s="74">
        <f t="shared" si="20"/>
        <v>6.58</v>
      </c>
    </row>
    <row r="171" spans="2:16">
      <c r="B171" s="89">
        <v>27.5</v>
      </c>
      <c r="C171" s="79" t="s">
        <v>65</v>
      </c>
      <c r="D171" s="74">
        <f t="shared" si="12"/>
        <v>6.875</v>
      </c>
      <c r="E171" s="91">
        <v>0.25059999999999999</v>
      </c>
      <c r="F171" s="92">
        <v>1.4579999999999999E-4</v>
      </c>
      <c r="G171" s="88">
        <f t="shared" si="15"/>
        <v>0.25074579999999996</v>
      </c>
      <c r="H171" s="77">
        <v>604.09</v>
      </c>
      <c r="I171" s="79" t="s">
        <v>66</v>
      </c>
      <c r="J171" s="76">
        <f t="shared" si="10"/>
        <v>604.09</v>
      </c>
      <c r="K171" s="77">
        <v>25.18</v>
      </c>
      <c r="L171" s="79" t="s">
        <v>66</v>
      </c>
      <c r="M171" s="76">
        <f t="shared" si="19"/>
        <v>25.18</v>
      </c>
      <c r="N171" s="77">
        <v>7.73</v>
      </c>
      <c r="O171" s="79" t="s">
        <v>66</v>
      </c>
      <c r="P171" s="74">
        <f t="shared" si="20"/>
        <v>7.73</v>
      </c>
    </row>
    <row r="172" spans="2:16">
      <c r="B172" s="89">
        <v>30</v>
      </c>
      <c r="C172" s="79" t="s">
        <v>65</v>
      </c>
      <c r="D172" s="74">
        <f t="shared" si="12"/>
        <v>7.5</v>
      </c>
      <c r="E172" s="91">
        <v>0.23350000000000001</v>
      </c>
      <c r="F172" s="92">
        <v>1.348E-4</v>
      </c>
      <c r="G172" s="88">
        <f t="shared" si="15"/>
        <v>0.2336348</v>
      </c>
      <c r="H172" s="77">
        <v>705.07</v>
      </c>
      <c r="I172" s="79" t="s">
        <v>66</v>
      </c>
      <c r="J172" s="76">
        <f t="shared" ref="J172:J174" si="21">H172</f>
        <v>705.07</v>
      </c>
      <c r="K172" s="77">
        <v>29.02</v>
      </c>
      <c r="L172" s="79" t="s">
        <v>66</v>
      </c>
      <c r="M172" s="76">
        <f t="shared" si="19"/>
        <v>29.02</v>
      </c>
      <c r="N172" s="77">
        <v>8.9700000000000006</v>
      </c>
      <c r="O172" s="79" t="s">
        <v>66</v>
      </c>
      <c r="P172" s="74">
        <f t="shared" si="20"/>
        <v>8.9700000000000006</v>
      </c>
    </row>
    <row r="173" spans="2:16">
      <c r="B173" s="89">
        <v>32.5</v>
      </c>
      <c r="C173" s="79" t="s">
        <v>65</v>
      </c>
      <c r="D173" s="74">
        <f t="shared" si="12"/>
        <v>8.125</v>
      </c>
      <c r="E173" s="91">
        <v>0.21879999999999999</v>
      </c>
      <c r="F173" s="92">
        <v>1.2540000000000001E-4</v>
      </c>
      <c r="G173" s="88">
        <f t="shared" si="15"/>
        <v>0.21892539999999999</v>
      </c>
      <c r="H173" s="77">
        <v>813.12</v>
      </c>
      <c r="I173" s="79" t="s">
        <v>66</v>
      </c>
      <c r="J173" s="76">
        <f t="shared" si="21"/>
        <v>813.12</v>
      </c>
      <c r="K173" s="77">
        <v>32.880000000000003</v>
      </c>
      <c r="L173" s="79" t="s">
        <v>66</v>
      </c>
      <c r="M173" s="76">
        <f t="shared" si="19"/>
        <v>32.880000000000003</v>
      </c>
      <c r="N173" s="77">
        <v>10.29</v>
      </c>
      <c r="O173" s="79" t="s">
        <v>66</v>
      </c>
      <c r="P173" s="74">
        <f t="shared" si="20"/>
        <v>10.29</v>
      </c>
    </row>
    <row r="174" spans="2:16">
      <c r="B174" s="89">
        <v>35</v>
      </c>
      <c r="C174" s="79" t="s">
        <v>65</v>
      </c>
      <c r="D174" s="74">
        <f t="shared" si="12"/>
        <v>8.75</v>
      </c>
      <c r="E174" s="91">
        <v>0.20610000000000001</v>
      </c>
      <c r="F174" s="92">
        <v>1.172E-4</v>
      </c>
      <c r="G174" s="88">
        <f t="shared" si="15"/>
        <v>0.20621720000000002</v>
      </c>
      <c r="H174" s="77">
        <v>928.15</v>
      </c>
      <c r="I174" s="79" t="s">
        <v>66</v>
      </c>
      <c r="J174" s="76">
        <f t="shared" si="21"/>
        <v>928.15</v>
      </c>
      <c r="K174" s="77">
        <v>36.78</v>
      </c>
      <c r="L174" s="79" t="s">
        <v>66</v>
      </c>
      <c r="M174" s="76">
        <f t="shared" si="19"/>
        <v>36.78</v>
      </c>
      <c r="N174" s="77">
        <v>11.69</v>
      </c>
      <c r="O174" s="79" t="s">
        <v>66</v>
      </c>
      <c r="P174" s="74">
        <f t="shared" si="20"/>
        <v>11.69</v>
      </c>
    </row>
    <row r="175" spans="2:16">
      <c r="B175" s="89">
        <v>37.5</v>
      </c>
      <c r="C175" s="79" t="s">
        <v>65</v>
      </c>
      <c r="D175" s="74">
        <f t="shared" si="12"/>
        <v>9.375</v>
      </c>
      <c r="E175" s="91">
        <v>0.1948</v>
      </c>
      <c r="F175" s="92">
        <v>1.1010000000000001E-4</v>
      </c>
      <c r="G175" s="88">
        <f t="shared" si="15"/>
        <v>0.1949101</v>
      </c>
      <c r="H175" s="77">
        <v>1.05</v>
      </c>
      <c r="I175" s="78" t="s">
        <v>12</v>
      </c>
      <c r="J175" s="76">
        <f t="shared" ref="J175:J182" si="22">H175*1000</f>
        <v>1050</v>
      </c>
      <c r="K175" s="77">
        <v>40.71</v>
      </c>
      <c r="L175" s="79" t="s">
        <v>66</v>
      </c>
      <c r="M175" s="76">
        <f t="shared" si="19"/>
        <v>40.71</v>
      </c>
      <c r="N175" s="77">
        <v>13.17</v>
      </c>
      <c r="O175" s="79" t="s">
        <v>66</v>
      </c>
      <c r="P175" s="76">
        <f t="shared" ref="P175:P202" si="23">N175</f>
        <v>13.17</v>
      </c>
    </row>
    <row r="176" spans="2:16">
      <c r="B176" s="89">
        <v>40</v>
      </c>
      <c r="C176" s="79" t="s">
        <v>65</v>
      </c>
      <c r="D176" s="74">
        <f t="shared" si="12"/>
        <v>10</v>
      </c>
      <c r="E176" s="91">
        <v>0.18479999999999999</v>
      </c>
      <c r="F176" s="92">
        <v>1.039E-4</v>
      </c>
      <c r="G176" s="88">
        <f t="shared" si="15"/>
        <v>0.18490389999999998</v>
      </c>
      <c r="H176" s="77">
        <v>1.18</v>
      </c>
      <c r="I176" s="79" t="s">
        <v>12</v>
      </c>
      <c r="J176" s="76">
        <f t="shared" si="22"/>
        <v>1180</v>
      </c>
      <c r="K176" s="77">
        <v>44.7</v>
      </c>
      <c r="L176" s="79" t="s">
        <v>66</v>
      </c>
      <c r="M176" s="76">
        <f t="shared" si="19"/>
        <v>44.7</v>
      </c>
      <c r="N176" s="77">
        <v>14.72</v>
      </c>
      <c r="O176" s="79" t="s">
        <v>66</v>
      </c>
      <c r="P176" s="76">
        <f t="shared" si="23"/>
        <v>14.72</v>
      </c>
    </row>
    <row r="177" spans="1:16">
      <c r="A177" s="4"/>
      <c r="B177" s="89">
        <v>45</v>
      </c>
      <c r="C177" s="79" t="s">
        <v>65</v>
      </c>
      <c r="D177" s="74">
        <f t="shared" si="12"/>
        <v>11.25</v>
      </c>
      <c r="E177" s="91">
        <v>0.16789999999999999</v>
      </c>
      <c r="F177" s="92">
        <v>9.3380000000000004E-5</v>
      </c>
      <c r="G177" s="88">
        <f t="shared" si="15"/>
        <v>0.16799338</v>
      </c>
      <c r="H177" s="77">
        <v>1.46</v>
      </c>
      <c r="I177" s="79" t="s">
        <v>12</v>
      </c>
      <c r="J177" s="76">
        <f t="shared" si="22"/>
        <v>1460</v>
      </c>
      <c r="K177" s="77">
        <v>59.67</v>
      </c>
      <c r="L177" s="79" t="s">
        <v>66</v>
      </c>
      <c r="M177" s="76">
        <f t="shared" si="19"/>
        <v>59.67</v>
      </c>
      <c r="N177" s="77">
        <v>18.07</v>
      </c>
      <c r="O177" s="79" t="s">
        <v>66</v>
      </c>
      <c r="P177" s="76">
        <f t="shared" si="23"/>
        <v>18.07</v>
      </c>
    </row>
    <row r="178" spans="1:16">
      <c r="B178" s="77">
        <v>50</v>
      </c>
      <c r="C178" s="79" t="s">
        <v>65</v>
      </c>
      <c r="D178" s="74">
        <f t="shared" si="12"/>
        <v>12.5</v>
      </c>
      <c r="E178" s="91">
        <v>0.154</v>
      </c>
      <c r="F178" s="92">
        <v>8.4870000000000006E-5</v>
      </c>
      <c r="G178" s="88">
        <f t="shared" si="15"/>
        <v>0.15408486999999998</v>
      </c>
      <c r="H178" s="77">
        <v>1.76</v>
      </c>
      <c r="I178" s="79" t="s">
        <v>12</v>
      </c>
      <c r="J178" s="76">
        <f t="shared" si="22"/>
        <v>1760</v>
      </c>
      <c r="K178" s="77">
        <v>73.75</v>
      </c>
      <c r="L178" s="79" t="s">
        <v>66</v>
      </c>
      <c r="M178" s="76">
        <f t="shared" si="19"/>
        <v>73.75</v>
      </c>
      <c r="N178" s="77">
        <v>21.72</v>
      </c>
      <c r="O178" s="79" t="s">
        <v>66</v>
      </c>
      <c r="P178" s="76">
        <f t="shared" si="23"/>
        <v>21.72</v>
      </c>
    </row>
    <row r="179" spans="1:16">
      <c r="B179" s="89">
        <v>55</v>
      </c>
      <c r="C179" s="90" t="s">
        <v>65</v>
      </c>
      <c r="D179" s="74">
        <f t="shared" si="12"/>
        <v>13.75</v>
      </c>
      <c r="E179" s="91">
        <v>0.1424</v>
      </c>
      <c r="F179" s="92">
        <v>7.784E-5</v>
      </c>
      <c r="G179" s="88">
        <f t="shared" si="15"/>
        <v>0.14247783999999999</v>
      </c>
      <c r="H179" s="77">
        <v>2.09</v>
      </c>
      <c r="I179" s="79" t="s">
        <v>12</v>
      </c>
      <c r="J179" s="76">
        <f t="shared" si="22"/>
        <v>2090</v>
      </c>
      <c r="K179" s="77">
        <v>87.49</v>
      </c>
      <c r="L179" s="79" t="s">
        <v>66</v>
      </c>
      <c r="M179" s="76">
        <f t="shared" si="19"/>
        <v>87.49</v>
      </c>
      <c r="N179" s="77">
        <v>25.66</v>
      </c>
      <c r="O179" s="79" t="s">
        <v>66</v>
      </c>
      <c r="P179" s="76">
        <f t="shared" si="23"/>
        <v>25.66</v>
      </c>
    </row>
    <row r="180" spans="1:16">
      <c r="B180" s="89">
        <v>60</v>
      </c>
      <c r="C180" s="90" t="s">
        <v>65</v>
      </c>
      <c r="D180" s="74">
        <f t="shared" si="12"/>
        <v>15</v>
      </c>
      <c r="E180" s="91">
        <v>0.1326</v>
      </c>
      <c r="F180" s="92">
        <v>7.1920000000000003E-5</v>
      </c>
      <c r="G180" s="88">
        <f t="shared" si="15"/>
        <v>0.13267192</v>
      </c>
      <c r="H180" s="77">
        <v>2.4500000000000002</v>
      </c>
      <c r="I180" s="79" t="s">
        <v>12</v>
      </c>
      <c r="J180" s="76">
        <f t="shared" si="22"/>
        <v>2450</v>
      </c>
      <c r="K180" s="77">
        <v>101.14</v>
      </c>
      <c r="L180" s="79" t="s">
        <v>66</v>
      </c>
      <c r="M180" s="76">
        <f t="shared" si="19"/>
        <v>101.14</v>
      </c>
      <c r="N180" s="77">
        <v>29.89</v>
      </c>
      <c r="O180" s="79" t="s">
        <v>66</v>
      </c>
      <c r="P180" s="76">
        <f t="shared" si="23"/>
        <v>29.89</v>
      </c>
    </row>
    <row r="181" spans="1:16">
      <c r="B181" s="89">
        <v>65</v>
      </c>
      <c r="C181" s="90" t="s">
        <v>65</v>
      </c>
      <c r="D181" s="74">
        <f t="shared" si="12"/>
        <v>16.25</v>
      </c>
      <c r="E181" s="91">
        <v>0.1242</v>
      </c>
      <c r="F181" s="92">
        <v>6.6870000000000002E-5</v>
      </c>
      <c r="G181" s="88">
        <f t="shared" si="15"/>
        <v>0.12426687</v>
      </c>
      <c r="H181" s="77">
        <v>2.83</v>
      </c>
      <c r="I181" s="79" t="s">
        <v>12</v>
      </c>
      <c r="J181" s="76">
        <f t="shared" si="22"/>
        <v>2830</v>
      </c>
      <c r="K181" s="77">
        <v>114.84</v>
      </c>
      <c r="L181" s="79" t="s">
        <v>66</v>
      </c>
      <c r="M181" s="76">
        <f t="shared" si="19"/>
        <v>114.84</v>
      </c>
      <c r="N181" s="77">
        <v>34.409999999999997</v>
      </c>
      <c r="O181" s="79" t="s">
        <v>66</v>
      </c>
      <c r="P181" s="76">
        <f t="shared" si="23"/>
        <v>34.409999999999997</v>
      </c>
    </row>
    <row r="182" spans="1:16">
      <c r="B182" s="89">
        <v>70</v>
      </c>
      <c r="C182" s="90" t="s">
        <v>65</v>
      </c>
      <c r="D182" s="74">
        <f t="shared" si="12"/>
        <v>17.5</v>
      </c>
      <c r="E182" s="91">
        <v>0.1169</v>
      </c>
      <c r="F182" s="92">
        <v>6.2509999999999996E-5</v>
      </c>
      <c r="G182" s="88">
        <f t="shared" si="15"/>
        <v>0.11696251000000001</v>
      </c>
      <c r="H182" s="77">
        <v>3.23</v>
      </c>
      <c r="I182" s="79" t="s">
        <v>12</v>
      </c>
      <c r="J182" s="76">
        <f t="shared" si="22"/>
        <v>3230</v>
      </c>
      <c r="K182" s="77">
        <v>128.63999999999999</v>
      </c>
      <c r="L182" s="79" t="s">
        <v>66</v>
      </c>
      <c r="M182" s="76">
        <f t="shared" si="19"/>
        <v>128.63999999999999</v>
      </c>
      <c r="N182" s="77">
        <v>39.21</v>
      </c>
      <c r="O182" s="79" t="s">
        <v>66</v>
      </c>
      <c r="P182" s="76">
        <f t="shared" si="23"/>
        <v>39.21</v>
      </c>
    </row>
    <row r="183" spans="1:16">
      <c r="B183" s="89">
        <v>80</v>
      </c>
      <c r="C183" s="90" t="s">
        <v>65</v>
      </c>
      <c r="D183" s="74">
        <f t="shared" si="12"/>
        <v>20</v>
      </c>
      <c r="E183" s="91">
        <v>0.1047</v>
      </c>
      <c r="F183" s="92">
        <v>5.5349999999999997E-5</v>
      </c>
      <c r="G183" s="88">
        <f t="shared" si="15"/>
        <v>0.10475535</v>
      </c>
      <c r="H183" s="77">
        <v>4.12</v>
      </c>
      <c r="I183" s="79" t="s">
        <v>12</v>
      </c>
      <c r="J183" s="76">
        <f t="shared" ref="J183:J190" si="24">H183*1000</f>
        <v>4120</v>
      </c>
      <c r="K183" s="77">
        <v>179.86</v>
      </c>
      <c r="L183" s="79" t="s">
        <v>66</v>
      </c>
      <c r="M183" s="76">
        <f t="shared" si="19"/>
        <v>179.86</v>
      </c>
      <c r="N183" s="77">
        <v>49.63</v>
      </c>
      <c r="O183" s="79" t="s">
        <v>66</v>
      </c>
      <c r="P183" s="76">
        <f t="shared" si="23"/>
        <v>49.63</v>
      </c>
    </row>
    <row r="184" spans="1:16">
      <c r="B184" s="89">
        <v>90</v>
      </c>
      <c r="C184" s="90" t="s">
        <v>65</v>
      </c>
      <c r="D184" s="74">
        <f t="shared" si="12"/>
        <v>22.5</v>
      </c>
      <c r="E184" s="91">
        <v>9.5070000000000002E-2</v>
      </c>
      <c r="F184" s="92">
        <v>4.9709999999999997E-5</v>
      </c>
      <c r="G184" s="88">
        <f t="shared" si="15"/>
        <v>9.5119709999999996E-2</v>
      </c>
      <c r="H184" s="77">
        <v>5.09</v>
      </c>
      <c r="I184" s="79" t="s">
        <v>12</v>
      </c>
      <c r="J184" s="76">
        <f t="shared" si="24"/>
        <v>5090</v>
      </c>
      <c r="K184" s="77">
        <v>227.58</v>
      </c>
      <c r="L184" s="79" t="s">
        <v>66</v>
      </c>
      <c r="M184" s="76">
        <f t="shared" si="19"/>
        <v>227.58</v>
      </c>
      <c r="N184" s="77">
        <v>61.12</v>
      </c>
      <c r="O184" s="79" t="s">
        <v>66</v>
      </c>
      <c r="P184" s="76">
        <f t="shared" si="23"/>
        <v>61.12</v>
      </c>
    </row>
    <row r="185" spans="1:16">
      <c r="B185" s="89">
        <v>100</v>
      </c>
      <c r="C185" s="90" t="s">
        <v>65</v>
      </c>
      <c r="D185" s="74">
        <f t="shared" si="12"/>
        <v>25</v>
      </c>
      <c r="E185" s="91">
        <v>8.72E-2</v>
      </c>
      <c r="F185" s="92">
        <v>4.5160000000000001E-5</v>
      </c>
      <c r="G185" s="88">
        <f t="shared" si="15"/>
        <v>8.7245160000000002E-2</v>
      </c>
      <c r="H185" s="77">
        <v>6.17</v>
      </c>
      <c r="I185" s="79" t="s">
        <v>12</v>
      </c>
      <c r="J185" s="76">
        <f t="shared" si="24"/>
        <v>6170</v>
      </c>
      <c r="K185" s="77">
        <v>274.14999999999998</v>
      </c>
      <c r="L185" s="79" t="s">
        <v>66</v>
      </c>
      <c r="M185" s="76">
        <f t="shared" si="19"/>
        <v>274.14999999999998</v>
      </c>
      <c r="N185" s="77">
        <v>73.650000000000006</v>
      </c>
      <c r="O185" s="79" t="s">
        <v>66</v>
      </c>
      <c r="P185" s="76">
        <f t="shared" si="23"/>
        <v>73.650000000000006</v>
      </c>
    </row>
    <row r="186" spans="1:16">
      <c r="B186" s="89">
        <v>110</v>
      </c>
      <c r="C186" s="90" t="s">
        <v>65</v>
      </c>
      <c r="D186" s="74">
        <f t="shared" si="12"/>
        <v>27.5</v>
      </c>
      <c r="E186" s="91">
        <v>8.0659999999999996E-2</v>
      </c>
      <c r="F186" s="92">
        <v>4.1390000000000002E-5</v>
      </c>
      <c r="G186" s="88">
        <f t="shared" si="15"/>
        <v>8.0701389999999998E-2</v>
      </c>
      <c r="H186" s="77">
        <v>7.33</v>
      </c>
      <c r="I186" s="79" t="s">
        <v>12</v>
      </c>
      <c r="J186" s="80">
        <f t="shared" si="24"/>
        <v>7330</v>
      </c>
      <c r="K186" s="77">
        <v>320.52</v>
      </c>
      <c r="L186" s="79" t="s">
        <v>66</v>
      </c>
      <c r="M186" s="76">
        <f t="shared" si="19"/>
        <v>320.52</v>
      </c>
      <c r="N186" s="77">
        <v>87.2</v>
      </c>
      <c r="O186" s="79" t="s">
        <v>66</v>
      </c>
      <c r="P186" s="76">
        <f t="shared" si="23"/>
        <v>87.2</v>
      </c>
    </row>
    <row r="187" spans="1:16">
      <c r="B187" s="89">
        <v>120</v>
      </c>
      <c r="C187" s="90" t="s">
        <v>65</v>
      </c>
      <c r="D187" s="74">
        <f t="shared" si="12"/>
        <v>30</v>
      </c>
      <c r="E187" s="91">
        <v>7.5120000000000006E-2</v>
      </c>
      <c r="F187" s="92">
        <v>3.8229999999999998E-5</v>
      </c>
      <c r="G187" s="88">
        <f t="shared" si="15"/>
        <v>7.5158230000000006E-2</v>
      </c>
      <c r="H187" s="77">
        <v>8.59</v>
      </c>
      <c r="I187" s="79" t="s">
        <v>12</v>
      </c>
      <c r="J187" s="80">
        <f t="shared" si="24"/>
        <v>8590</v>
      </c>
      <c r="K187" s="77">
        <v>367.12</v>
      </c>
      <c r="L187" s="79" t="s">
        <v>66</v>
      </c>
      <c r="M187" s="76">
        <f t="shared" si="19"/>
        <v>367.12</v>
      </c>
      <c r="N187" s="77">
        <v>101.74</v>
      </c>
      <c r="O187" s="79" t="s">
        <v>66</v>
      </c>
      <c r="P187" s="76">
        <f t="shared" si="23"/>
        <v>101.74</v>
      </c>
    </row>
    <row r="188" spans="1:16">
      <c r="B188" s="89">
        <v>130</v>
      </c>
      <c r="C188" s="90" t="s">
        <v>65</v>
      </c>
      <c r="D188" s="74">
        <f t="shared" si="12"/>
        <v>32.5</v>
      </c>
      <c r="E188" s="91">
        <v>7.0370000000000002E-2</v>
      </c>
      <c r="F188" s="92">
        <v>3.553E-5</v>
      </c>
      <c r="G188" s="88">
        <f t="shared" si="15"/>
        <v>7.0405530000000008E-2</v>
      </c>
      <c r="H188" s="77">
        <v>9.93</v>
      </c>
      <c r="I188" s="79" t="s">
        <v>12</v>
      </c>
      <c r="J188" s="80">
        <f t="shared" si="24"/>
        <v>9930</v>
      </c>
      <c r="K188" s="77">
        <v>414.18</v>
      </c>
      <c r="L188" s="79" t="s">
        <v>66</v>
      </c>
      <c r="M188" s="76">
        <f t="shared" si="19"/>
        <v>414.18</v>
      </c>
      <c r="N188" s="77">
        <v>117.25</v>
      </c>
      <c r="O188" s="79" t="s">
        <v>66</v>
      </c>
      <c r="P188" s="76">
        <f t="shared" si="23"/>
        <v>117.25</v>
      </c>
    </row>
    <row r="189" spans="1:16">
      <c r="B189" s="89">
        <v>140</v>
      </c>
      <c r="C189" s="90" t="s">
        <v>65</v>
      </c>
      <c r="D189" s="74">
        <f t="shared" si="12"/>
        <v>35</v>
      </c>
      <c r="E189" s="91">
        <v>6.6259999999999999E-2</v>
      </c>
      <c r="F189" s="92">
        <v>3.3200000000000001E-5</v>
      </c>
      <c r="G189" s="88">
        <f t="shared" si="15"/>
        <v>6.6293199999999997E-2</v>
      </c>
      <c r="H189" s="77">
        <v>11.36</v>
      </c>
      <c r="I189" s="79" t="s">
        <v>12</v>
      </c>
      <c r="J189" s="80">
        <f t="shared" si="24"/>
        <v>11360</v>
      </c>
      <c r="K189" s="77">
        <v>461.82</v>
      </c>
      <c r="L189" s="79" t="s">
        <v>66</v>
      </c>
      <c r="M189" s="76">
        <f t="shared" si="19"/>
        <v>461.82</v>
      </c>
      <c r="N189" s="77">
        <v>133.71</v>
      </c>
      <c r="O189" s="79" t="s">
        <v>66</v>
      </c>
      <c r="P189" s="76">
        <f t="shared" si="23"/>
        <v>133.71</v>
      </c>
    </row>
    <row r="190" spans="1:16">
      <c r="B190" s="89">
        <v>150</v>
      </c>
      <c r="C190" s="90" t="s">
        <v>65</v>
      </c>
      <c r="D190" s="74">
        <f t="shared" si="12"/>
        <v>37.5</v>
      </c>
      <c r="E190" s="91">
        <v>6.2649999999999997E-2</v>
      </c>
      <c r="F190" s="92">
        <v>3.1170000000000001E-5</v>
      </c>
      <c r="G190" s="88">
        <f t="shared" si="15"/>
        <v>6.2681169999999994E-2</v>
      </c>
      <c r="H190" s="77">
        <v>12.88</v>
      </c>
      <c r="I190" s="79" t="s">
        <v>12</v>
      </c>
      <c r="J190" s="80">
        <f t="shared" si="24"/>
        <v>12880</v>
      </c>
      <c r="K190" s="77">
        <v>510.1</v>
      </c>
      <c r="L190" s="79" t="s">
        <v>66</v>
      </c>
      <c r="M190" s="76">
        <f t="shared" si="19"/>
        <v>510.1</v>
      </c>
      <c r="N190" s="77">
        <v>151.1</v>
      </c>
      <c r="O190" s="79" t="s">
        <v>66</v>
      </c>
      <c r="P190" s="76">
        <f t="shared" si="23"/>
        <v>151.1</v>
      </c>
    </row>
    <row r="191" spans="1:16">
      <c r="B191" s="89">
        <v>160</v>
      </c>
      <c r="C191" s="90" t="s">
        <v>65</v>
      </c>
      <c r="D191" s="74">
        <f t="shared" si="12"/>
        <v>40</v>
      </c>
      <c r="E191" s="91">
        <v>5.9459999999999999E-2</v>
      </c>
      <c r="F191" s="92">
        <v>2.938E-5</v>
      </c>
      <c r="G191" s="88">
        <f t="shared" si="15"/>
        <v>5.9489380000000001E-2</v>
      </c>
      <c r="H191" s="77">
        <v>14.48</v>
      </c>
      <c r="I191" s="79" t="s">
        <v>12</v>
      </c>
      <c r="J191" s="80">
        <f t="shared" ref="J191:J219" si="25">H191*1000</f>
        <v>14480</v>
      </c>
      <c r="K191" s="77">
        <v>559.07000000000005</v>
      </c>
      <c r="L191" s="79" t="s">
        <v>66</v>
      </c>
      <c r="M191" s="76">
        <f t="shared" si="19"/>
        <v>559.07000000000005</v>
      </c>
      <c r="N191" s="77">
        <v>169.39</v>
      </c>
      <c r="O191" s="79" t="s">
        <v>66</v>
      </c>
      <c r="P191" s="76">
        <f t="shared" si="23"/>
        <v>169.39</v>
      </c>
    </row>
    <row r="192" spans="1:16">
      <c r="B192" s="89">
        <v>170</v>
      </c>
      <c r="C192" s="90" t="s">
        <v>65</v>
      </c>
      <c r="D192" s="74">
        <f t="shared" si="12"/>
        <v>42.5</v>
      </c>
      <c r="E192" s="91">
        <v>5.6619999999999997E-2</v>
      </c>
      <c r="F192" s="92">
        <v>2.779E-5</v>
      </c>
      <c r="G192" s="88">
        <f t="shared" si="15"/>
        <v>5.6647789999999996E-2</v>
      </c>
      <c r="H192" s="77">
        <v>16.170000000000002</v>
      </c>
      <c r="I192" s="79" t="s">
        <v>12</v>
      </c>
      <c r="J192" s="80">
        <f t="shared" si="25"/>
        <v>16170.000000000002</v>
      </c>
      <c r="K192" s="77">
        <v>608.72</v>
      </c>
      <c r="L192" s="79" t="s">
        <v>66</v>
      </c>
      <c r="M192" s="76">
        <f t="shared" si="19"/>
        <v>608.72</v>
      </c>
      <c r="N192" s="77">
        <v>188.59</v>
      </c>
      <c r="O192" s="79" t="s">
        <v>66</v>
      </c>
      <c r="P192" s="76">
        <f t="shared" si="23"/>
        <v>188.59</v>
      </c>
    </row>
    <row r="193" spans="2:16">
      <c r="B193" s="89">
        <v>180</v>
      </c>
      <c r="C193" s="90" t="s">
        <v>65</v>
      </c>
      <c r="D193" s="74">
        <f t="shared" si="12"/>
        <v>45</v>
      </c>
      <c r="E193" s="91">
        <v>5.407E-2</v>
      </c>
      <c r="F193" s="92">
        <v>2.637E-5</v>
      </c>
      <c r="G193" s="88">
        <f t="shared" si="15"/>
        <v>5.4096369999999998E-2</v>
      </c>
      <c r="H193" s="77">
        <v>17.93</v>
      </c>
      <c r="I193" s="79" t="s">
        <v>12</v>
      </c>
      <c r="J193" s="80">
        <f t="shared" si="25"/>
        <v>17930</v>
      </c>
      <c r="K193" s="77">
        <v>659.07</v>
      </c>
      <c r="L193" s="79" t="s">
        <v>66</v>
      </c>
      <c r="M193" s="76">
        <f t="shared" si="19"/>
        <v>659.07</v>
      </c>
      <c r="N193" s="77">
        <v>208.66</v>
      </c>
      <c r="O193" s="79" t="s">
        <v>66</v>
      </c>
      <c r="P193" s="76">
        <f t="shared" si="23"/>
        <v>208.66</v>
      </c>
    </row>
    <row r="194" spans="2:16">
      <c r="B194" s="89">
        <v>200</v>
      </c>
      <c r="C194" s="90" t="s">
        <v>65</v>
      </c>
      <c r="D194" s="74">
        <f t="shared" si="12"/>
        <v>50</v>
      </c>
      <c r="E194" s="91">
        <v>4.9689999999999998E-2</v>
      </c>
      <c r="F194" s="92">
        <v>2.3940000000000001E-5</v>
      </c>
      <c r="G194" s="88">
        <f t="shared" si="15"/>
        <v>4.9713939999999998E-2</v>
      </c>
      <c r="H194" s="77">
        <v>21.7</v>
      </c>
      <c r="I194" s="79" t="s">
        <v>12</v>
      </c>
      <c r="J194" s="80">
        <f t="shared" si="25"/>
        <v>21700</v>
      </c>
      <c r="K194" s="77">
        <v>849.94</v>
      </c>
      <c r="L194" s="79" t="s">
        <v>66</v>
      </c>
      <c r="M194" s="76">
        <f t="shared" si="19"/>
        <v>849.94</v>
      </c>
      <c r="N194" s="77">
        <v>251.4</v>
      </c>
      <c r="O194" s="79" t="s">
        <v>66</v>
      </c>
      <c r="P194" s="76">
        <f t="shared" si="23"/>
        <v>251.4</v>
      </c>
    </row>
    <row r="195" spans="2:16">
      <c r="B195" s="89">
        <v>225</v>
      </c>
      <c r="C195" s="90" t="s">
        <v>65</v>
      </c>
      <c r="D195" s="74">
        <f t="shared" si="12"/>
        <v>56.25</v>
      </c>
      <c r="E195" s="91">
        <v>4.5240000000000002E-2</v>
      </c>
      <c r="F195" s="92">
        <v>2.1480000000000001E-5</v>
      </c>
      <c r="G195" s="88">
        <f t="shared" si="15"/>
        <v>4.526148E-2</v>
      </c>
      <c r="H195" s="77">
        <v>26.86</v>
      </c>
      <c r="I195" s="79" t="s">
        <v>12</v>
      </c>
      <c r="J195" s="80">
        <f t="shared" si="25"/>
        <v>26860</v>
      </c>
      <c r="K195" s="77">
        <v>1.1200000000000001</v>
      </c>
      <c r="L195" s="78" t="s">
        <v>12</v>
      </c>
      <c r="M195" s="76">
        <f t="shared" ref="M195:M201" si="26">K195*1000</f>
        <v>1120</v>
      </c>
      <c r="N195" s="77">
        <v>309.5</v>
      </c>
      <c r="O195" s="79" t="s">
        <v>66</v>
      </c>
      <c r="P195" s="76">
        <f t="shared" si="23"/>
        <v>309.5</v>
      </c>
    </row>
    <row r="196" spans="2:16">
      <c r="B196" s="89">
        <v>250</v>
      </c>
      <c r="C196" s="90" t="s">
        <v>65</v>
      </c>
      <c r="D196" s="74">
        <f t="shared" si="12"/>
        <v>62.5</v>
      </c>
      <c r="E196" s="91">
        <v>4.1619999999999997E-2</v>
      </c>
      <c r="F196" s="92">
        <v>1.95E-5</v>
      </c>
      <c r="G196" s="88">
        <f t="shared" si="15"/>
        <v>4.1639499999999996E-2</v>
      </c>
      <c r="H196" s="77">
        <v>32.49</v>
      </c>
      <c r="I196" s="79" t="s">
        <v>12</v>
      </c>
      <c r="J196" s="80">
        <f t="shared" si="25"/>
        <v>32490.000000000004</v>
      </c>
      <c r="K196" s="77">
        <v>1.38</v>
      </c>
      <c r="L196" s="79" t="s">
        <v>12</v>
      </c>
      <c r="M196" s="76">
        <f t="shared" si="26"/>
        <v>1380</v>
      </c>
      <c r="N196" s="77">
        <v>372.61</v>
      </c>
      <c r="O196" s="79" t="s">
        <v>66</v>
      </c>
      <c r="P196" s="76">
        <f t="shared" si="23"/>
        <v>372.61</v>
      </c>
    </row>
    <row r="197" spans="2:16">
      <c r="B197" s="89">
        <v>275</v>
      </c>
      <c r="C197" s="90" t="s">
        <v>65</v>
      </c>
      <c r="D197" s="74">
        <f t="shared" ref="D197:D210" si="27">B197/$C$5</f>
        <v>68.75</v>
      </c>
      <c r="E197" s="91">
        <v>3.8629999999999998E-2</v>
      </c>
      <c r="F197" s="92">
        <v>1.7859999999999998E-5</v>
      </c>
      <c r="G197" s="88">
        <f t="shared" si="15"/>
        <v>3.8647859999999999E-2</v>
      </c>
      <c r="H197" s="77">
        <v>38.58</v>
      </c>
      <c r="I197" s="79" t="s">
        <v>12</v>
      </c>
      <c r="J197" s="80">
        <f t="shared" si="25"/>
        <v>38580</v>
      </c>
      <c r="K197" s="77">
        <v>1.63</v>
      </c>
      <c r="L197" s="79" t="s">
        <v>12</v>
      </c>
      <c r="M197" s="76">
        <f t="shared" si="26"/>
        <v>1630</v>
      </c>
      <c r="N197" s="77">
        <v>440.52</v>
      </c>
      <c r="O197" s="79" t="s">
        <v>66</v>
      </c>
      <c r="P197" s="76">
        <f t="shared" si="23"/>
        <v>440.52</v>
      </c>
    </row>
    <row r="198" spans="2:16">
      <c r="B198" s="89">
        <v>300</v>
      </c>
      <c r="C198" s="90" t="s">
        <v>65</v>
      </c>
      <c r="D198" s="74">
        <f t="shared" si="27"/>
        <v>75</v>
      </c>
      <c r="E198" s="91">
        <v>3.61E-2</v>
      </c>
      <c r="F198" s="92">
        <v>1.649E-5</v>
      </c>
      <c r="G198" s="88">
        <f t="shared" si="15"/>
        <v>3.6116490000000001E-2</v>
      </c>
      <c r="H198" s="77">
        <v>45.12</v>
      </c>
      <c r="I198" s="79" t="s">
        <v>12</v>
      </c>
      <c r="J198" s="80">
        <f t="shared" si="25"/>
        <v>45120</v>
      </c>
      <c r="K198" s="77">
        <v>1.88</v>
      </c>
      <c r="L198" s="79" t="s">
        <v>12</v>
      </c>
      <c r="M198" s="76">
        <f t="shared" si="26"/>
        <v>1880</v>
      </c>
      <c r="N198" s="77">
        <v>513.04999999999995</v>
      </c>
      <c r="O198" s="79" t="s">
        <v>66</v>
      </c>
      <c r="P198" s="76">
        <f t="shared" si="23"/>
        <v>513.04999999999995</v>
      </c>
    </row>
    <row r="199" spans="2:16">
      <c r="B199" s="89">
        <v>325</v>
      </c>
      <c r="C199" s="90" t="s">
        <v>65</v>
      </c>
      <c r="D199" s="74">
        <f t="shared" si="27"/>
        <v>81.25</v>
      </c>
      <c r="E199" s="91">
        <v>3.3939999999999998E-2</v>
      </c>
      <c r="F199" s="92">
        <v>1.5319999999999999E-5</v>
      </c>
      <c r="G199" s="88">
        <f t="shared" si="15"/>
        <v>3.3955319999999997E-2</v>
      </c>
      <c r="H199" s="77">
        <v>52.1</v>
      </c>
      <c r="I199" s="79" t="s">
        <v>12</v>
      </c>
      <c r="J199" s="80">
        <f t="shared" si="25"/>
        <v>52100</v>
      </c>
      <c r="K199" s="77">
        <v>2.12</v>
      </c>
      <c r="L199" s="79" t="s">
        <v>12</v>
      </c>
      <c r="M199" s="76">
        <f t="shared" si="26"/>
        <v>2120</v>
      </c>
      <c r="N199" s="77">
        <v>590.04</v>
      </c>
      <c r="O199" s="79" t="s">
        <v>66</v>
      </c>
      <c r="P199" s="76">
        <f t="shared" si="23"/>
        <v>590.04</v>
      </c>
    </row>
    <row r="200" spans="2:16">
      <c r="B200" s="89">
        <v>350</v>
      </c>
      <c r="C200" s="90" t="s">
        <v>65</v>
      </c>
      <c r="D200" s="74">
        <f t="shared" si="27"/>
        <v>87.5</v>
      </c>
      <c r="E200" s="91">
        <v>3.2070000000000001E-2</v>
      </c>
      <c r="F200" s="92">
        <v>1.431E-5</v>
      </c>
      <c r="G200" s="88">
        <f t="shared" si="15"/>
        <v>3.2084309999999998E-2</v>
      </c>
      <c r="H200" s="77">
        <v>59.51</v>
      </c>
      <c r="I200" s="79" t="s">
        <v>12</v>
      </c>
      <c r="J200" s="80">
        <f t="shared" si="25"/>
        <v>59510</v>
      </c>
      <c r="K200" s="77">
        <v>2.37</v>
      </c>
      <c r="L200" s="79" t="s">
        <v>12</v>
      </c>
      <c r="M200" s="76">
        <f t="shared" si="26"/>
        <v>2370</v>
      </c>
      <c r="N200" s="77">
        <v>671.33</v>
      </c>
      <c r="O200" s="79" t="s">
        <v>66</v>
      </c>
      <c r="P200" s="76">
        <f t="shared" si="23"/>
        <v>671.33</v>
      </c>
    </row>
    <row r="201" spans="2:16">
      <c r="B201" s="89">
        <v>375</v>
      </c>
      <c r="C201" s="90" t="s">
        <v>65</v>
      </c>
      <c r="D201" s="74">
        <f t="shared" si="27"/>
        <v>93.75</v>
      </c>
      <c r="E201" s="91">
        <v>3.0439999999999998E-2</v>
      </c>
      <c r="F201" s="92">
        <v>1.342E-5</v>
      </c>
      <c r="G201" s="88">
        <f t="shared" si="15"/>
        <v>3.0453419999999998E-2</v>
      </c>
      <c r="H201" s="77">
        <v>67.33</v>
      </c>
      <c r="I201" s="79" t="s">
        <v>12</v>
      </c>
      <c r="J201" s="80">
        <f t="shared" si="25"/>
        <v>67330</v>
      </c>
      <c r="K201" s="77">
        <v>2.62</v>
      </c>
      <c r="L201" s="79" t="s">
        <v>12</v>
      </c>
      <c r="M201" s="76">
        <f t="shared" si="26"/>
        <v>2620</v>
      </c>
      <c r="N201" s="77">
        <v>756.77</v>
      </c>
      <c r="O201" s="79" t="s">
        <v>66</v>
      </c>
      <c r="P201" s="76">
        <f t="shared" si="23"/>
        <v>756.77</v>
      </c>
    </row>
    <row r="202" spans="2:16">
      <c r="B202" s="89">
        <v>400</v>
      </c>
      <c r="C202" s="90" t="s">
        <v>65</v>
      </c>
      <c r="D202" s="74">
        <f t="shared" si="27"/>
        <v>100</v>
      </c>
      <c r="E202" s="91">
        <v>2.9000000000000001E-2</v>
      </c>
      <c r="F202" s="92">
        <v>1.2649999999999999E-5</v>
      </c>
      <c r="G202" s="88">
        <f t="shared" si="15"/>
        <v>2.9012650000000001E-2</v>
      </c>
      <c r="H202" s="77">
        <v>75.55</v>
      </c>
      <c r="I202" s="79" t="s">
        <v>12</v>
      </c>
      <c r="J202" s="80">
        <f t="shared" si="25"/>
        <v>75550</v>
      </c>
      <c r="K202" s="77">
        <v>2.87</v>
      </c>
      <c r="L202" s="79" t="s">
        <v>12</v>
      </c>
      <c r="M202" s="76">
        <f t="shared" ref="M202:M204" si="28">K202*1000</f>
        <v>2870</v>
      </c>
      <c r="N202" s="77">
        <v>846.21</v>
      </c>
      <c r="O202" s="79" t="s">
        <v>66</v>
      </c>
      <c r="P202" s="76">
        <f t="shared" si="23"/>
        <v>846.21</v>
      </c>
    </row>
    <row r="203" spans="2:16">
      <c r="B203" s="89">
        <v>450</v>
      </c>
      <c r="C203" s="90" t="s">
        <v>65</v>
      </c>
      <c r="D203" s="74">
        <f t="shared" si="27"/>
        <v>112.5</v>
      </c>
      <c r="E203" s="91">
        <v>2.657E-2</v>
      </c>
      <c r="F203" s="92">
        <v>1.135E-5</v>
      </c>
      <c r="G203" s="88">
        <f t="shared" si="15"/>
        <v>2.658135E-2</v>
      </c>
      <c r="H203" s="77">
        <v>93.16</v>
      </c>
      <c r="I203" s="79" t="s">
        <v>12</v>
      </c>
      <c r="J203" s="80">
        <f t="shared" si="25"/>
        <v>93160</v>
      </c>
      <c r="K203" s="77">
        <v>3.81</v>
      </c>
      <c r="L203" s="79" t="s">
        <v>12</v>
      </c>
      <c r="M203" s="76">
        <f t="shared" si="28"/>
        <v>3810</v>
      </c>
      <c r="N203" s="77">
        <v>1.04</v>
      </c>
      <c r="O203" s="78" t="s">
        <v>12</v>
      </c>
      <c r="P203" s="80">
        <f t="shared" ref="P203:P215" si="29">N203*1000</f>
        <v>1040</v>
      </c>
    </row>
    <row r="204" spans="2:16">
      <c r="B204" s="89">
        <v>500</v>
      </c>
      <c r="C204" s="90" t="s">
        <v>65</v>
      </c>
      <c r="D204" s="74">
        <f t="shared" si="27"/>
        <v>125</v>
      </c>
      <c r="E204" s="91">
        <v>2.461E-2</v>
      </c>
      <c r="F204" s="92">
        <v>1.029E-5</v>
      </c>
      <c r="G204" s="88">
        <f t="shared" si="15"/>
        <v>2.462029E-2</v>
      </c>
      <c r="H204" s="77">
        <v>112.27</v>
      </c>
      <c r="I204" s="79" t="s">
        <v>12</v>
      </c>
      <c r="J204" s="80">
        <f t="shared" si="25"/>
        <v>112270</v>
      </c>
      <c r="K204" s="77">
        <v>4.68</v>
      </c>
      <c r="L204" s="79" t="s">
        <v>12</v>
      </c>
      <c r="M204" s="76">
        <f t="shared" si="28"/>
        <v>4680</v>
      </c>
      <c r="N204" s="77">
        <v>1.24</v>
      </c>
      <c r="O204" s="79" t="s">
        <v>12</v>
      </c>
      <c r="P204" s="80">
        <f t="shared" si="29"/>
        <v>1240</v>
      </c>
    </row>
    <row r="205" spans="2:16">
      <c r="B205" s="89">
        <v>550</v>
      </c>
      <c r="C205" s="90" t="s">
        <v>65</v>
      </c>
      <c r="D205" s="74">
        <f t="shared" si="27"/>
        <v>137.5</v>
      </c>
      <c r="E205" s="91">
        <v>2.298E-2</v>
      </c>
      <c r="F205" s="92">
        <v>9.4259999999999992E-6</v>
      </c>
      <c r="G205" s="88">
        <f t="shared" si="15"/>
        <v>2.2989426E-2</v>
      </c>
      <c r="H205" s="77">
        <v>132.82</v>
      </c>
      <c r="I205" s="79" t="s">
        <v>12</v>
      </c>
      <c r="J205" s="80">
        <f t="shared" si="25"/>
        <v>132820</v>
      </c>
      <c r="K205" s="77">
        <v>5.52</v>
      </c>
      <c r="L205" s="79" t="s">
        <v>12</v>
      </c>
      <c r="M205" s="76">
        <f t="shared" ref="M205:M208" si="30">K205*1000</f>
        <v>5520</v>
      </c>
      <c r="N205" s="77">
        <v>1.46</v>
      </c>
      <c r="O205" s="79" t="s">
        <v>12</v>
      </c>
      <c r="P205" s="80">
        <f t="shared" si="29"/>
        <v>1460</v>
      </c>
    </row>
    <row r="206" spans="2:16">
      <c r="B206" s="89">
        <v>600</v>
      </c>
      <c r="C206" s="90" t="s">
        <v>65</v>
      </c>
      <c r="D206" s="74">
        <f t="shared" si="27"/>
        <v>150</v>
      </c>
      <c r="E206" s="91">
        <v>2.162E-2</v>
      </c>
      <c r="F206" s="92">
        <v>8.6969999999999999E-6</v>
      </c>
      <c r="G206" s="88">
        <f t="shared" si="15"/>
        <v>2.1628696999999999E-2</v>
      </c>
      <c r="H206" s="77">
        <v>154.74</v>
      </c>
      <c r="I206" s="79" t="s">
        <v>12</v>
      </c>
      <c r="J206" s="80">
        <f t="shared" si="25"/>
        <v>154740</v>
      </c>
      <c r="K206" s="77">
        <v>6.34</v>
      </c>
      <c r="L206" s="79" t="s">
        <v>12</v>
      </c>
      <c r="M206" s="76">
        <f t="shared" si="30"/>
        <v>6340</v>
      </c>
      <c r="N206" s="77">
        <v>1.69</v>
      </c>
      <c r="O206" s="79" t="s">
        <v>12</v>
      </c>
      <c r="P206" s="80">
        <f t="shared" si="29"/>
        <v>1690</v>
      </c>
    </row>
    <row r="207" spans="2:16">
      <c r="B207" s="89">
        <v>650</v>
      </c>
      <c r="C207" s="90" t="s">
        <v>65</v>
      </c>
      <c r="D207" s="74">
        <f t="shared" si="27"/>
        <v>162.5</v>
      </c>
      <c r="E207" s="91">
        <v>2.0459999999999999E-2</v>
      </c>
      <c r="F207" s="92">
        <v>8.0760000000000003E-6</v>
      </c>
      <c r="G207" s="88">
        <f t="shared" si="15"/>
        <v>2.0468075999999998E-2</v>
      </c>
      <c r="H207" s="77">
        <v>177.97</v>
      </c>
      <c r="I207" s="79" t="s">
        <v>12</v>
      </c>
      <c r="J207" s="80">
        <f t="shared" si="25"/>
        <v>177970</v>
      </c>
      <c r="K207" s="77">
        <v>7.15</v>
      </c>
      <c r="L207" s="79" t="s">
        <v>12</v>
      </c>
      <c r="M207" s="76">
        <f t="shared" si="30"/>
        <v>7150</v>
      </c>
      <c r="N207" s="77">
        <v>1.93</v>
      </c>
      <c r="O207" s="79" t="s">
        <v>12</v>
      </c>
      <c r="P207" s="80">
        <f t="shared" si="29"/>
        <v>1930</v>
      </c>
    </row>
    <row r="208" spans="2:16">
      <c r="B208" s="89">
        <v>700</v>
      </c>
      <c r="C208" s="90" t="s">
        <v>65</v>
      </c>
      <c r="D208" s="74">
        <f t="shared" si="27"/>
        <v>175</v>
      </c>
      <c r="E208" s="91">
        <v>1.9460000000000002E-2</v>
      </c>
      <c r="F208" s="92">
        <v>7.5410000000000003E-6</v>
      </c>
      <c r="G208" s="88">
        <f t="shared" si="15"/>
        <v>1.9467541000000001E-2</v>
      </c>
      <c r="H208" s="77">
        <v>202.46</v>
      </c>
      <c r="I208" s="79" t="s">
        <v>12</v>
      </c>
      <c r="J208" s="80">
        <f t="shared" si="25"/>
        <v>202460</v>
      </c>
      <c r="K208" s="77">
        <v>7.95</v>
      </c>
      <c r="L208" s="79" t="s">
        <v>12</v>
      </c>
      <c r="M208" s="76">
        <f t="shared" si="30"/>
        <v>7950</v>
      </c>
      <c r="N208" s="77">
        <v>2.19</v>
      </c>
      <c r="O208" s="79" t="s">
        <v>12</v>
      </c>
      <c r="P208" s="80">
        <f t="shared" si="29"/>
        <v>2190</v>
      </c>
    </row>
    <row r="209" spans="2:16">
      <c r="B209" s="89">
        <v>800</v>
      </c>
      <c r="C209" s="90" t="s">
        <v>65</v>
      </c>
      <c r="D209" s="74">
        <f t="shared" si="27"/>
        <v>200</v>
      </c>
      <c r="E209" s="91">
        <v>1.7809999999999999E-2</v>
      </c>
      <c r="F209" s="92">
        <v>6.6640000000000001E-6</v>
      </c>
      <c r="G209" s="88">
        <f t="shared" si="15"/>
        <v>1.7816663999999999E-2</v>
      </c>
      <c r="H209" s="77">
        <v>254.96</v>
      </c>
      <c r="I209" s="79" t="s">
        <v>12</v>
      </c>
      <c r="J209" s="80">
        <f t="shared" si="25"/>
        <v>254960</v>
      </c>
      <c r="K209" s="77">
        <v>10.9</v>
      </c>
      <c r="L209" s="79" t="s">
        <v>12</v>
      </c>
      <c r="M209" s="80">
        <f t="shared" ref="M209:M216" si="31">K209*1000</f>
        <v>10900</v>
      </c>
      <c r="N209" s="77">
        <v>2.73</v>
      </c>
      <c r="O209" s="79" t="s">
        <v>12</v>
      </c>
      <c r="P209" s="80">
        <f t="shared" si="29"/>
        <v>2730</v>
      </c>
    </row>
    <row r="210" spans="2:16">
      <c r="B210" s="89">
        <v>900</v>
      </c>
      <c r="C210" s="90" t="s">
        <v>65</v>
      </c>
      <c r="D210" s="74">
        <f t="shared" si="27"/>
        <v>225</v>
      </c>
      <c r="E210" s="91">
        <v>1.653E-2</v>
      </c>
      <c r="F210" s="92">
        <v>5.9750000000000004E-6</v>
      </c>
      <c r="G210" s="88">
        <f t="shared" si="15"/>
        <v>1.6535974999999998E-2</v>
      </c>
      <c r="H210" s="77">
        <v>311.93</v>
      </c>
      <c r="I210" s="79" t="s">
        <v>12</v>
      </c>
      <c r="J210" s="80">
        <f t="shared" si="25"/>
        <v>311930</v>
      </c>
      <c r="K210" s="77">
        <v>13.57</v>
      </c>
      <c r="L210" s="79" t="s">
        <v>12</v>
      </c>
      <c r="M210" s="80">
        <f t="shared" si="31"/>
        <v>13570</v>
      </c>
      <c r="N210" s="77">
        <v>3.31</v>
      </c>
      <c r="O210" s="79" t="s">
        <v>12</v>
      </c>
      <c r="P210" s="80">
        <f t="shared" si="29"/>
        <v>3310</v>
      </c>
    </row>
    <row r="211" spans="2:16">
      <c r="B211" s="89">
        <v>1</v>
      </c>
      <c r="C211" s="93" t="s">
        <v>67</v>
      </c>
      <c r="D211" s="74">
        <f t="shared" ref="D211:D228" si="32">B211*1000/$C$5</f>
        <v>250</v>
      </c>
      <c r="E211" s="91">
        <v>1.549E-2</v>
      </c>
      <c r="F211" s="92">
        <v>5.4179999999999996E-6</v>
      </c>
      <c r="G211" s="88">
        <f t="shared" si="15"/>
        <v>1.5495418E-2</v>
      </c>
      <c r="H211" s="77">
        <v>373.01</v>
      </c>
      <c r="I211" s="79" t="s">
        <v>12</v>
      </c>
      <c r="J211" s="80">
        <f t="shared" si="25"/>
        <v>373010</v>
      </c>
      <c r="K211" s="77">
        <v>16.11</v>
      </c>
      <c r="L211" s="79" t="s">
        <v>12</v>
      </c>
      <c r="M211" s="80">
        <f t="shared" si="31"/>
        <v>16110</v>
      </c>
      <c r="N211" s="77">
        <v>3.92</v>
      </c>
      <c r="O211" s="79" t="s">
        <v>12</v>
      </c>
      <c r="P211" s="80">
        <f t="shared" si="29"/>
        <v>3920</v>
      </c>
    </row>
    <row r="212" spans="2:16">
      <c r="B212" s="89">
        <v>1.1000000000000001</v>
      </c>
      <c r="C212" s="90" t="s">
        <v>67</v>
      </c>
      <c r="D212" s="74">
        <f t="shared" si="32"/>
        <v>275</v>
      </c>
      <c r="E212" s="91">
        <v>1.464E-2</v>
      </c>
      <c r="F212" s="92">
        <v>4.9599999999999999E-6</v>
      </c>
      <c r="G212" s="88">
        <f t="shared" si="15"/>
        <v>1.464496E-2</v>
      </c>
      <c r="H212" s="77">
        <v>437.91</v>
      </c>
      <c r="I212" s="79" t="s">
        <v>12</v>
      </c>
      <c r="J212" s="187">
        <f t="shared" si="25"/>
        <v>437910</v>
      </c>
      <c r="K212" s="77">
        <v>18.559999999999999</v>
      </c>
      <c r="L212" s="79" t="s">
        <v>12</v>
      </c>
      <c r="M212" s="80">
        <f t="shared" si="31"/>
        <v>18560</v>
      </c>
      <c r="N212" s="77">
        <v>4.5599999999999996</v>
      </c>
      <c r="O212" s="79" t="s">
        <v>12</v>
      </c>
      <c r="P212" s="80">
        <f t="shared" si="29"/>
        <v>4560</v>
      </c>
    </row>
    <row r="213" spans="2:16">
      <c r="B213" s="89">
        <v>1.2</v>
      </c>
      <c r="C213" s="90" t="s">
        <v>67</v>
      </c>
      <c r="D213" s="74">
        <f t="shared" si="32"/>
        <v>300</v>
      </c>
      <c r="E213" s="91">
        <v>1.393E-2</v>
      </c>
      <c r="F213" s="92">
        <v>4.5750000000000002E-6</v>
      </c>
      <c r="G213" s="88">
        <f t="shared" ref="G213:G228" si="33">E213+F213</f>
        <v>1.3934574999999999E-2</v>
      </c>
      <c r="H213" s="77">
        <v>506.35</v>
      </c>
      <c r="I213" s="79" t="s">
        <v>12</v>
      </c>
      <c r="J213" s="187">
        <f t="shared" si="25"/>
        <v>506350</v>
      </c>
      <c r="K213" s="77">
        <v>20.96</v>
      </c>
      <c r="L213" s="79" t="s">
        <v>12</v>
      </c>
      <c r="M213" s="80">
        <f t="shared" si="31"/>
        <v>20960</v>
      </c>
      <c r="N213" s="77">
        <v>5.23</v>
      </c>
      <c r="O213" s="79" t="s">
        <v>12</v>
      </c>
      <c r="P213" s="80">
        <f t="shared" si="29"/>
        <v>5230</v>
      </c>
    </row>
    <row r="214" spans="2:16">
      <c r="B214" s="89">
        <v>1.3</v>
      </c>
      <c r="C214" s="90" t="s">
        <v>67</v>
      </c>
      <c r="D214" s="74">
        <f t="shared" si="32"/>
        <v>325</v>
      </c>
      <c r="E214" s="91">
        <v>1.333E-2</v>
      </c>
      <c r="F214" s="92">
        <v>4.2470000000000002E-6</v>
      </c>
      <c r="G214" s="88">
        <f t="shared" si="33"/>
        <v>1.3334247E-2</v>
      </c>
      <c r="H214" s="77">
        <v>578.07000000000005</v>
      </c>
      <c r="I214" s="79" t="s">
        <v>12</v>
      </c>
      <c r="J214" s="187">
        <f t="shared" si="25"/>
        <v>578070</v>
      </c>
      <c r="K214" s="77">
        <v>23.31</v>
      </c>
      <c r="L214" s="79" t="s">
        <v>12</v>
      </c>
      <c r="M214" s="80">
        <f t="shared" si="31"/>
        <v>23310</v>
      </c>
      <c r="N214" s="77">
        <v>5.92</v>
      </c>
      <c r="O214" s="79" t="s">
        <v>12</v>
      </c>
      <c r="P214" s="80">
        <f t="shared" si="29"/>
        <v>5920</v>
      </c>
    </row>
    <row r="215" spans="2:16">
      <c r="B215" s="89">
        <v>1.4</v>
      </c>
      <c r="C215" s="90" t="s">
        <v>67</v>
      </c>
      <c r="D215" s="74">
        <f t="shared" si="32"/>
        <v>350</v>
      </c>
      <c r="E215" s="91">
        <v>1.281E-2</v>
      </c>
      <c r="F215" s="92">
        <v>3.9639999999999997E-6</v>
      </c>
      <c r="G215" s="88">
        <f t="shared" si="33"/>
        <v>1.2813964000000001E-2</v>
      </c>
      <c r="H215" s="77">
        <v>652.87</v>
      </c>
      <c r="I215" s="79" t="s">
        <v>12</v>
      </c>
      <c r="J215" s="187">
        <f t="shared" si="25"/>
        <v>652870</v>
      </c>
      <c r="K215" s="77">
        <v>25.62</v>
      </c>
      <c r="L215" s="79" t="s">
        <v>12</v>
      </c>
      <c r="M215" s="80">
        <f t="shared" si="31"/>
        <v>25620</v>
      </c>
      <c r="N215" s="77">
        <v>6.63</v>
      </c>
      <c r="O215" s="79" t="s">
        <v>12</v>
      </c>
      <c r="P215" s="80">
        <f t="shared" si="29"/>
        <v>6630</v>
      </c>
    </row>
    <row r="216" spans="2:16">
      <c r="B216" s="89">
        <v>1.5</v>
      </c>
      <c r="C216" s="90" t="s">
        <v>67</v>
      </c>
      <c r="D216" s="74">
        <f t="shared" si="32"/>
        <v>375</v>
      </c>
      <c r="E216" s="91">
        <v>1.2359999999999999E-2</v>
      </c>
      <c r="F216" s="92">
        <v>3.7179999999999998E-6</v>
      </c>
      <c r="G216" s="88">
        <f t="shared" si="33"/>
        <v>1.2363717999999999E-2</v>
      </c>
      <c r="H216" s="77">
        <v>730.51</v>
      </c>
      <c r="I216" s="79" t="s">
        <v>12</v>
      </c>
      <c r="J216" s="187">
        <f t="shared" si="25"/>
        <v>730510</v>
      </c>
      <c r="K216" s="77">
        <v>27.9</v>
      </c>
      <c r="L216" s="79" t="s">
        <v>12</v>
      </c>
      <c r="M216" s="80">
        <f t="shared" si="31"/>
        <v>27900</v>
      </c>
      <c r="N216" s="77">
        <v>7.36</v>
      </c>
      <c r="O216" s="79" t="s">
        <v>12</v>
      </c>
      <c r="P216" s="80">
        <f t="shared" ref="P216:P219" si="34">N216*1000</f>
        <v>7360</v>
      </c>
    </row>
    <row r="217" spans="2:16">
      <c r="B217" s="89">
        <v>1.6</v>
      </c>
      <c r="C217" s="90" t="s">
        <v>67</v>
      </c>
      <c r="D217" s="74">
        <f t="shared" si="32"/>
        <v>400</v>
      </c>
      <c r="E217" s="91">
        <v>1.197E-2</v>
      </c>
      <c r="F217" s="92">
        <v>3.5020000000000001E-6</v>
      </c>
      <c r="G217" s="88">
        <f t="shared" si="33"/>
        <v>1.1973502E-2</v>
      </c>
      <c r="H217" s="77">
        <v>810.83</v>
      </c>
      <c r="I217" s="79" t="s">
        <v>12</v>
      </c>
      <c r="J217" s="187">
        <f t="shared" si="25"/>
        <v>810830</v>
      </c>
      <c r="K217" s="77">
        <v>30.15</v>
      </c>
      <c r="L217" s="79" t="s">
        <v>12</v>
      </c>
      <c r="M217" s="80">
        <f>K217*1000</f>
        <v>30150</v>
      </c>
      <c r="N217" s="77">
        <v>8.11</v>
      </c>
      <c r="O217" s="79" t="s">
        <v>12</v>
      </c>
      <c r="P217" s="80">
        <f t="shared" si="34"/>
        <v>8109.9999999999991</v>
      </c>
    </row>
    <row r="218" spans="2:16">
      <c r="B218" s="89">
        <v>1.7</v>
      </c>
      <c r="C218" s="90" t="s">
        <v>67</v>
      </c>
      <c r="D218" s="74">
        <f t="shared" si="32"/>
        <v>425</v>
      </c>
      <c r="E218" s="91">
        <v>1.163E-2</v>
      </c>
      <c r="F218" s="92">
        <v>3.3100000000000001E-6</v>
      </c>
      <c r="G218" s="88">
        <f t="shared" si="33"/>
        <v>1.1633309999999999E-2</v>
      </c>
      <c r="H218" s="77">
        <v>893.64</v>
      </c>
      <c r="I218" s="79" t="s">
        <v>12</v>
      </c>
      <c r="J218" s="187">
        <f t="shared" si="25"/>
        <v>893640</v>
      </c>
      <c r="K218" s="77">
        <v>32.369999999999997</v>
      </c>
      <c r="L218" s="79" t="s">
        <v>12</v>
      </c>
      <c r="M218" s="80">
        <f t="shared" ref="M218:M228" si="35">K218*1000</f>
        <v>32369.999999999996</v>
      </c>
      <c r="N218" s="77">
        <v>8.8699999999999992</v>
      </c>
      <c r="O218" s="79" t="s">
        <v>12</v>
      </c>
      <c r="P218" s="80">
        <f t="shared" si="34"/>
        <v>8870</v>
      </c>
    </row>
    <row r="219" spans="2:16">
      <c r="B219" s="89">
        <v>1.8</v>
      </c>
      <c r="C219" s="90" t="s">
        <v>67</v>
      </c>
      <c r="D219" s="74">
        <f t="shared" si="32"/>
        <v>450</v>
      </c>
      <c r="E219" s="91">
        <v>1.133E-2</v>
      </c>
      <c r="F219" s="92">
        <v>3.1379999999999999E-6</v>
      </c>
      <c r="G219" s="88">
        <f t="shared" si="33"/>
        <v>1.1333138E-2</v>
      </c>
      <c r="H219" s="77">
        <v>978.78</v>
      </c>
      <c r="I219" s="79" t="s">
        <v>12</v>
      </c>
      <c r="J219" s="187">
        <f t="shared" si="25"/>
        <v>978780</v>
      </c>
      <c r="K219" s="77">
        <v>34.56</v>
      </c>
      <c r="L219" s="79" t="s">
        <v>12</v>
      </c>
      <c r="M219" s="80">
        <f t="shared" si="35"/>
        <v>34560</v>
      </c>
      <c r="N219" s="77">
        <v>9.64</v>
      </c>
      <c r="O219" s="79" t="s">
        <v>12</v>
      </c>
      <c r="P219" s="80">
        <f t="shared" si="34"/>
        <v>9640</v>
      </c>
    </row>
    <row r="220" spans="2:16">
      <c r="B220" s="89">
        <v>2</v>
      </c>
      <c r="C220" s="90" t="s">
        <v>67</v>
      </c>
      <c r="D220" s="74">
        <f t="shared" si="32"/>
        <v>500</v>
      </c>
      <c r="E220" s="91">
        <v>1.081E-2</v>
      </c>
      <c r="F220" s="92">
        <v>2.8449999999999999E-6</v>
      </c>
      <c r="G220" s="88">
        <f t="shared" si="33"/>
        <v>1.0812845E-2</v>
      </c>
      <c r="H220" s="77">
        <v>1.1599999999999999</v>
      </c>
      <c r="I220" s="78" t="s">
        <v>90</v>
      </c>
      <c r="J220" s="187">
        <f t="shared" ref="J220:J227" si="36">H220*1000000</f>
        <v>1160000</v>
      </c>
      <c r="K220" s="77">
        <v>42.7</v>
      </c>
      <c r="L220" s="79" t="s">
        <v>12</v>
      </c>
      <c r="M220" s="80">
        <f t="shared" si="35"/>
        <v>42700</v>
      </c>
      <c r="N220" s="77">
        <v>11.22</v>
      </c>
      <c r="O220" s="79" t="s">
        <v>12</v>
      </c>
      <c r="P220" s="80">
        <f>N220*1000</f>
        <v>11220</v>
      </c>
    </row>
    <row r="221" spans="2:16">
      <c r="B221" s="89">
        <v>2.25</v>
      </c>
      <c r="C221" s="90" t="s">
        <v>67</v>
      </c>
      <c r="D221" s="74">
        <f t="shared" si="32"/>
        <v>562.5</v>
      </c>
      <c r="E221" s="91">
        <v>1.03E-2</v>
      </c>
      <c r="F221" s="92">
        <v>2.5490000000000001E-6</v>
      </c>
      <c r="G221" s="88">
        <f t="shared" si="33"/>
        <v>1.0302548999999999E-2</v>
      </c>
      <c r="H221" s="77">
        <v>1.39</v>
      </c>
      <c r="I221" s="79" t="s">
        <v>90</v>
      </c>
      <c r="J221" s="187">
        <f t="shared" si="36"/>
        <v>1390000</v>
      </c>
      <c r="K221" s="77">
        <v>53.86</v>
      </c>
      <c r="L221" s="79" t="s">
        <v>12</v>
      </c>
      <c r="M221" s="80">
        <f t="shared" si="35"/>
        <v>53860</v>
      </c>
      <c r="N221" s="77">
        <v>13.25</v>
      </c>
      <c r="O221" s="79" t="s">
        <v>12</v>
      </c>
      <c r="P221" s="80">
        <f t="shared" ref="P221:P228" si="37">N221*1000</f>
        <v>13250</v>
      </c>
    </row>
    <row r="222" spans="2:16">
      <c r="B222" s="89">
        <v>2.5</v>
      </c>
      <c r="C222" s="90" t="s">
        <v>67</v>
      </c>
      <c r="D222" s="74">
        <f t="shared" si="32"/>
        <v>625</v>
      </c>
      <c r="E222" s="91">
        <v>9.9050000000000006E-3</v>
      </c>
      <c r="F222" s="92">
        <v>2.311E-6</v>
      </c>
      <c r="G222" s="88">
        <f t="shared" si="33"/>
        <v>9.9073110000000002E-3</v>
      </c>
      <c r="H222" s="77">
        <v>1.63</v>
      </c>
      <c r="I222" s="79" t="s">
        <v>90</v>
      </c>
      <c r="J222" s="187">
        <f t="shared" si="36"/>
        <v>1630000</v>
      </c>
      <c r="K222" s="77">
        <v>63.86</v>
      </c>
      <c r="L222" s="79" t="s">
        <v>12</v>
      </c>
      <c r="M222" s="80">
        <f t="shared" si="35"/>
        <v>63860</v>
      </c>
      <c r="N222" s="77">
        <v>15.31</v>
      </c>
      <c r="O222" s="79" t="s">
        <v>12</v>
      </c>
      <c r="P222" s="80">
        <f t="shared" si="37"/>
        <v>15310</v>
      </c>
    </row>
    <row r="223" spans="2:16">
      <c r="B223" s="89">
        <v>2.75</v>
      </c>
      <c r="C223" s="90" t="s">
        <v>67</v>
      </c>
      <c r="D223" s="74">
        <f t="shared" si="32"/>
        <v>687.5</v>
      </c>
      <c r="E223" s="91">
        <v>9.5840000000000005E-3</v>
      </c>
      <c r="F223" s="92">
        <v>2.114E-6</v>
      </c>
      <c r="G223" s="88">
        <f t="shared" si="33"/>
        <v>9.5861139999999997E-3</v>
      </c>
      <c r="H223" s="77">
        <v>1.88</v>
      </c>
      <c r="I223" s="79" t="s">
        <v>90</v>
      </c>
      <c r="J223" s="187">
        <f t="shared" si="36"/>
        <v>1880000</v>
      </c>
      <c r="K223" s="77">
        <v>73.11</v>
      </c>
      <c r="L223" s="79" t="s">
        <v>12</v>
      </c>
      <c r="M223" s="80">
        <f t="shared" si="35"/>
        <v>73110</v>
      </c>
      <c r="N223" s="77">
        <v>17.399999999999999</v>
      </c>
      <c r="O223" s="79" t="s">
        <v>12</v>
      </c>
      <c r="P223" s="80">
        <f t="shared" si="37"/>
        <v>17400</v>
      </c>
    </row>
    <row r="224" spans="2:16">
      <c r="B224" s="89">
        <v>3</v>
      </c>
      <c r="C224" s="90" t="s">
        <v>67</v>
      </c>
      <c r="D224" s="74">
        <f t="shared" si="32"/>
        <v>750</v>
      </c>
      <c r="E224" s="91">
        <v>9.3220000000000004E-3</v>
      </c>
      <c r="F224" s="92">
        <v>1.95E-6</v>
      </c>
      <c r="G224" s="88">
        <f t="shared" si="33"/>
        <v>9.323950000000001E-3</v>
      </c>
      <c r="H224" s="77">
        <v>2.14</v>
      </c>
      <c r="I224" s="79" t="s">
        <v>90</v>
      </c>
      <c r="J224" s="187">
        <f t="shared" si="36"/>
        <v>2140000</v>
      </c>
      <c r="K224" s="77">
        <v>81.8</v>
      </c>
      <c r="L224" s="79" t="s">
        <v>12</v>
      </c>
      <c r="M224" s="80">
        <f t="shared" si="35"/>
        <v>81800</v>
      </c>
      <c r="N224" s="77">
        <v>19.5</v>
      </c>
      <c r="O224" s="79" t="s">
        <v>12</v>
      </c>
      <c r="P224" s="80">
        <f t="shared" si="37"/>
        <v>19500</v>
      </c>
    </row>
    <row r="225" spans="1:16">
      <c r="B225" s="89">
        <v>3.25</v>
      </c>
      <c r="C225" s="90" t="s">
        <v>67</v>
      </c>
      <c r="D225" s="74">
        <f t="shared" si="32"/>
        <v>812.5</v>
      </c>
      <c r="E225" s="91">
        <v>9.1050000000000002E-3</v>
      </c>
      <c r="F225" s="92">
        <v>1.809E-6</v>
      </c>
      <c r="G225" s="88">
        <f t="shared" si="33"/>
        <v>9.1068090000000004E-3</v>
      </c>
      <c r="H225" s="77">
        <v>2.4</v>
      </c>
      <c r="I225" s="79" t="s">
        <v>90</v>
      </c>
      <c r="J225" s="187">
        <f t="shared" si="36"/>
        <v>2400000</v>
      </c>
      <c r="K225" s="77">
        <v>90.04</v>
      </c>
      <c r="L225" s="79" t="s">
        <v>12</v>
      </c>
      <c r="M225" s="80">
        <f t="shared" si="35"/>
        <v>90040</v>
      </c>
      <c r="N225" s="77">
        <v>21.61</v>
      </c>
      <c r="O225" s="79" t="s">
        <v>12</v>
      </c>
      <c r="P225" s="80">
        <f t="shared" si="37"/>
        <v>21610</v>
      </c>
    </row>
    <row r="226" spans="1:16">
      <c r="B226" s="89">
        <v>3.5</v>
      </c>
      <c r="C226" s="90" t="s">
        <v>67</v>
      </c>
      <c r="D226" s="74">
        <f t="shared" si="32"/>
        <v>875</v>
      </c>
      <c r="E226" s="91">
        <v>8.9239999999999996E-3</v>
      </c>
      <c r="F226" s="92">
        <v>1.688E-6</v>
      </c>
      <c r="G226" s="88">
        <f t="shared" si="33"/>
        <v>8.9256879999999993E-3</v>
      </c>
      <c r="H226" s="77">
        <v>2.67</v>
      </c>
      <c r="I226" s="79" t="s">
        <v>90</v>
      </c>
      <c r="J226" s="187">
        <f t="shared" si="36"/>
        <v>2670000</v>
      </c>
      <c r="K226" s="77">
        <v>97.92</v>
      </c>
      <c r="L226" s="79" t="s">
        <v>12</v>
      </c>
      <c r="M226" s="80">
        <f t="shared" si="35"/>
        <v>97920</v>
      </c>
      <c r="N226" s="77">
        <v>23.72</v>
      </c>
      <c r="O226" s="79" t="s">
        <v>12</v>
      </c>
      <c r="P226" s="80">
        <f t="shared" si="37"/>
        <v>23720</v>
      </c>
    </row>
    <row r="227" spans="1:16">
      <c r="B227" s="89">
        <v>3.75</v>
      </c>
      <c r="C227" s="90" t="s">
        <v>67</v>
      </c>
      <c r="D227" s="74">
        <f t="shared" si="32"/>
        <v>937.5</v>
      </c>
      <c r="E227" s="91">
        <v>8.7720000000000003E-3</v>
      </c>
      <c r="F227" s="92">
        <v>1.5829999999999999E-6</v>
      </c>
      <c r="G227" s="88">
        <f t="shared" si="33"/>
        <v>8.7735829999999997E-3</v>
      </c>
      <c r="H227" s="77">
        <v>2.95</v>
      </c>
      <c r="I227" s="79" t="s">
        <v>90</v>
      </c>
      <c r="J227" s="187">
        <f t="shared" si="36"/>
        <v>2950000</v>
      </c>
      <c r="K227" s="77">
        <v>105.48</v>
      </c>
      <c r="L227" s="79" t="s">
        <v>12</v>
      </c>
      <c r="M227" s="80">
        <f t="shared" si="35"/>
        <v>105480</v>
      </c>
      <c r="N227" s="77">
        <v>25.82</v>
      </c>
      <c r="O227" s="79" t="s">
        <v>12</v>
      </c>
      <c r="P227" s="80">
        <f t="shared" si="37"/>
        <v>25820</v>
      </c>
    </row>
    <row r="228" spans="1:16">
      <c r="A228" s="4">
        <v>228</v>
      </c>
      <c r="B228" s="89">
        <v>4</v>
      </c>
      <c r="C228" s="90" t="s">
        <v>67</v>
      </c>
      <c r="D228" s="74">
        <f t="shared" si="32"/>
        <v>1000</v>
      </c>
      <c r="E228" s="91">
        <v>8.6420000000000004E-3</v>
      </c>
      <c r="F228" s="92">
        <v>1.4899999999999999E-6</v>
      </c>
      <c r="G228" s="88">
        <f t="shared" si="33"/>
        <v>8.6434900000000002E-3</v>
      </c>
      <c r="H228" s="77">
        <v>3.23</v>
      </c>
      <c r="I228" s="79" t="s">
        <v>90</v>
      </c>
      <c r="J228" s="187">
        <f>H228*1000000</f>
        <v>3230000</v>
      </c>
      <c r="K228" s="77">
        <v>112.76</v>
      </c>
      <c r="L228" s="79" t="s">
        <v>12</v>
      </c>
      <c r="M228" s="80">
        <f t="shared" si="35"/>
        <v>112760</v>
      </c>
      <c r="N228" s="77">
        <v>27.91</v>
      </c>
      <c r="O228" s="79" t="s">
        <v>12</v>
      </c>
      <c r="P228" s="80">
        <f t="shared" si="37"/>
        <v>27910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srim4He_Si</vt:lpstr>
      <vt:lpstr>srim4He_Al</vt:lpstr>
      <vt:lpstr>srim4He_Au</vt:lpstr>
      <vt:lpstr>srim4He_C</vt:lpstr>
      <vt:lpstr>srim4He_Diamond</vt:lpstr>
      <vt:lpstr>srim4He_Air</vt:lpstr>
      <vt:lpstr>srim4He_Kapton</vt:lpstr>
      <vt:lpstr>srim4He_Mylar</vt:lpstr>
      <vt:lpstr>srim4He_EJ212</vt:lpstr>
      <vt:lpstr>srim4He_Havar</vt:lpstr>
    </vt:vector>
  </TitlesOfParts>
  <Company>RIKEN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2017-11-08T23:49:36Z</dcterms:modified>
</cp:coreProperties>
</file>