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1106-SRf CRIB用\"/>
    </mc:Choice>
  </mc:AlternateContent>
  <bookViews>
    <workbookView xWindow="0" yWindow="0" windowWidth="17400" windowHeight="10725" tabRatio="748" firstSheet="5" activeTab="9"/>
  </bookViews>
  <sheets>
    <sheet name="srim1H_Si" sheetId="139" r:id="rId1"/>
    <sheet name="srim1H_Al" sheetId="106" r:id="rId2"/>
    <sheet name="srim1H_Au" sheetId="132" r:id="rId3"/>
    <sheet name="srim1H_C" sheetId="140" r:id="rId4"/>
    <sheet name="srim1H_Diamond" sheetId="142" r:id="rId5"/>
    <sheet name="srim1H_Air" sheetId="141" r:id="rId6"/>
    <sheet name="srim1H_Kapton" sheetId="118" r:id="rId7"/>
    <sheet name="srim1H_Mylar" sheetId="130" r:id="rId8"/>
    <sheet name="srim1H_EJ212" sheetId="131" r:id="rId9"/>
    <sheet name="srim1H_Havar" sheetId="143" r:id="rId10"/>
  </sheets>
  <calcPr calcId="162913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J228" i="143" l="1"/>
  <c r="J227" i="143"/>
  <c r="J226" i="143"/>
  <c r="P203" i="143"/>
  <c r="P202" i="143"/>
  <c r="P201" i="143"/>
  <c r="M205" i="143"/>
  <c r="M204" i="143"/>
  <c r="M203" i="143"/>
  <c r="M202" i="143"/>
  <c r="M201" i="143"/>
  <c r="M200" i="143"/>
  <c r="J185" i="143"/>
  <c r="J184" i="143"/>
  <c r="J183" i="143"/>
  <c r="J182" i="143"/>
  <c r="J181" i="143"/>
  <c r="J180" i="143"/>
  <c r="P154" i="143"/>
  <c r="P153" i="143"/>
  <c r="P152" i="143"/>
  <c r="M159" i="143"/>
  <c r="M158" i="143"/>
  <c r="M157" i="143"/>
  <c r="M156" i="143"/>
  <c r="M155" i="143"/>
  <c r="M154" i="143"/>
  <c r="J134" i="143"/>
  <c r="J133" i="143"/>
  <c r="J132" i="143"/>
  <c r="J131" i="143"/>
  <c r="J130" i="143"/>
  <c r="J129" i="143"/>
  <c r="J128" i="143"/>
  <c r="J127" i="143"/>
  <c r="J126" i="143"/>
  <c r="P228" i="143"/>
  <c r="M228" i="143"/>
  <c r="G228" i="143"/>
  <c r="D228" i="143"/>
  <c r="P227" i="143"/>
  <c r="M227" i="143"/>
  <c r="G227" i="143"/>
  <c r="D227" i="143"/>
  <c r="P226" i="143"/>
  <c r="M226" i="143"/>
  <c r="G226" i="143"/>
  <c r="D226" i="143"/>
  <c r="P225" i="143"/>
  <c r="M225" i="143"/>
  <c r="J225" i="143"/>
  <c r="G225" i="143"/>
  <c r="D225" i="143"/>
  <c r="P224" i="143"/>
  <c r="M224" i="143"/>
  <c r="J224" i="143"/>
  <c r="G224" i="143"/>
  <c r="D224" i="143"/>
  <c r="P223" i="143"/>
  <c r="M223" i="143"/>
  <c r="J223" i="143"/>
  <c r="G223" i="143"/>
  <c r="D223" i="143"/>
  <c r="P222" i="143"/>
  <c r="M222" i="143"/>
  <c r="J222" i="143"/>
  <c r="G222" i="143"/>
  <c r="D222" i="143"/>
  <c r="P221" i="143"/>
  <c r="M221" i="143"/>
  <c r="J221" i="143"/>
  <c r="G221" i="143"/>
  <c r="D221" i="143"/>
  <c r="P220" i="143"/>
  <c r="M220" i="143"/>
  <c r="J220" i="143"/>
  <c r="G220" i="143"/>
  <c r="D220" i="143"/>
  <c r="P219" i="143"/>
  <c r="M219" i="143"/>
  <c r="J219" i="143"/>
  <c r="G219" i="143"/>
  <c r="D219" i="143"/>
  <c r="P218" i="143"/>
  <c r="M218" i="143"/>
  <c r="J218" i="143"/>
  <c r="G218" i="143"/>
  <c r="D218" i="143"/>
  <c r="P217" i="143"/>
  <c r="M217" i="143"/>
  <c r="J217" i="143"/>
  <c r="G217" i="143"/>
  <c r="D217" i="143"/>
  <c r="P216" i="143"/>
  <c r="M216" i="143"/>
  <c r="J216" i="143"/>
  <c r="G216" i="143"/>
  <c r="D216" i="143"/>
  <c r="P215" i="143"/>
  <c r="M215" i="143"/>
  <c r="J215" i="143"/>
  <c r="G215" i="143"/>
  <c r="D215" i="143"/>
  <c r="P214" i="143"/>
  <c r="M214" i="143"/>
  <c r="J214" i="143"/>
  <c r="G214" i="143"/>
  <c r="D214" i="143"/>
  <c r="P213" i="143"/>
  <c r="M213" i="143"/>
  <c r="J213" i="143"/>
  <c r="G213" i="143"/>
  <c r="D213" i="143"/>
  <c r="P212" i="143"/>
  <c r="M212" i="143"/>
  <c r="J212" i="143"/>
  <c r="G212" i="143"/>
  <c r="D212" i="143"/>
  <c r="P211" i="143"/>
  <c r="M211" i="143"/>
  <c r="J211" i="143"/>
  <c r="G211" i="143"/>
  <c r="D211" i="143"/>
  <c r="P210" i="143"/>
  <c r="M210" i="143"/>
  <c r="J210" i="143"/>
  <c r="G210" i="143"/>
  <c r="D210" i="143"/>
  <c r="P209" i="143"/>
  <c r="M209" i="143"/>
  <c r="J209" i="143"/>
  <c r="G209" i="143"/>
  <c r="D209" i="143"/>
  <c r="P208" i="143"/>
  <c r="M208" i="143"/>
  <c r="J208" i="143"/>
  <c r="G208" i="143"/>
  <c r="D208" i="143"/>
  <c r="P207" i="143"/>
  <c r="M207" i="143"/>
  <c r="J207" i="143"/>
  <c r="G207" i="143"/>
  <c r="D207" i="143"/>
  <c r="P206" i="143"/>
  <c r="M206" i="143"/>
  <c r="J206" i="143"/>
  <c r="G206" i="143"/>
  <c r="D206" i="143"/>
  <c r="P205" i="143"/>
  <c r="J205" i="143"/>
  <c r="G205" i="143"/>
  <c r="D205" i="143"/>
  <c r="P204" i="143"/>
  <c r="J204" i="143"/>
  <c r="G204" i="143"/>
  <c r="D204" i="143"/>
  <c r="J203" i="143"/>
  <c r="G203" i="143"/>
  <c r="D203" i="143"/>
  <c r="J202" i="143"/>
  <c r="G202" i="143"/>
  <c r="D202" i="143"/>
  <c r="J201" i="143"/>
  <c r="G201" i="143"/>
  <c r="D201" i="143"/>
  <c r="P200" i="143"/>
  <c r="J200" i="143"/>
  <c r="G200" i="143"/>
  <c r="D200" i="143"/>
  <c r="P199" i="143"/>
  <c r="M199" i="143"/>
  <c r="J199" i="143"/>
  <c r="G199" i="143"/>
  <c r="D199" i="143"/>
  <c r="P198" i="143"/>
  <c r="M198" i="143"/>
  <c r="J198" i="143"/>
  <c r="G198" i="143"/>
  <c r="D198" i="143"/>
  <c r="P197" i="143"/>
  <c r="M197" i="143"/>
  <c r="J197" i="143"/>
  <c r="G197" i="143"/>
  <c r="D197" i="143"/>
  <c r="P196" i="143"/>
  <c r="M196" i="143"/>
  <c r="J196" i="143"/>
  <c r="G196" i="143"/>
  <c r="D196" i="143"/>
  <c r="P195" i="143"/>
  <c r="M195" i="143"/>
  <c r="J195" i="143"/>
  <c r="G195" i="143"/>
  <c r="D195" i="143"/>
  <c r="P194" i="143"/>
  <c r="M194" i="143"/>
  <c r="J194" i="143"/>
  <c r="G194" i="143"/>
  <c r="D194" i="143"/>
  <c r="P193" i="143"/>
  <c r="M193" i="143"/>
  <c r="J193" i="143"/>
  <c r="G193" i="143"/>
  <c r="D193" i="143"/>
  <c r="P192" i="143"/>
  <c r="M192" i="143"/>
  <c r="J192" i="143"/>
  <c r="G192" i="143"/>
  <c r="D192" i="143"/>
  <c r="P191" i="143"/>
  <c r="M191" i="143"/>
  <c r="J191" i="143"/>
  <c r="G191" i="143"/>
  <c r="D191" i="143"/>
  <c r="P190" i="143"/>
  <c r="M190" i="143"/>
  <c r="J190" i="143"/>
  <c r="G190" i="143"/>
  <c r="D190" i="143"/>
  <c r="P189" i="143"/>
  <c r="M189" i="143"/>
  <c r="J189" i="143"/>
  <c r="G189" i="143"/>
  <c r="D189" i="143"/>
  <c r="P188" i="143"/>
  <c r="M188" i="143"/>
  <c r="J188" i="143"/>
  <c r="G188" i="143"/>
  <c r="D188" i="143"/>
  <c r="P187" i="143"/>
  <c r="M187" i="143"/>
  <c r="J187" i="143"/>
  <c r="G187" i="143"/>
  <c r="D187" i="143"/>
  <c r="P186" i="143"/>
  <c r="M186" i="143"/>
  <c r="J186" i="143"/>
  <c r="G186" i="143"/>
  <c r="D186" i="143"/>
  <c r="P185" i="143"/>
  <c r="M185" i="143"/>
  <c r="G185" i="143"/>
  <c r="D185" i="143"/>
  <c r="P184" i="143"/>
  <c r="M184" i="143"/>
  <c r="G184" i="143"/>
  <c r="D184" i="143"/>
  <c r="P183" i="143"/>
  <c r="M183" i="143"/>
  <c r="G183" i="143"/>
  <c r="D183" i="143"/>
  <c r="P182" i="143"/>
  <c r="M182" i="143"/>
  <c r="G182" i="143"/>
  <c r="D182" i="143"/>
  <c r="P181" i="143"/>
  <c r="M181" i="143"/>
  <c r="G181" i="143"/>
  <c r="D181" i="143"/>
  <c r="P180" i="143"/>
  <c r="M180" i="143"/>
  <c r="G180" i="143"/>
  <c r="D180" i="143"/>
  <c r="P179" i="143"/>
  <c r="M179" i="143"/>
  <c r="J179" i="143"/>
  <c r="G179" i="143"/>
  <c r="D179" i="143"/>
  <c r="P178" i="143"/>
  <c r="M178" i="143"/>
  <c r="J178" i="143"/>
  <c r="G178" i="143"/>
  <c r="D178" i="143"/>
  <c r="P177" i="143"/>
  <c r="M177" i="143"/>
  <c r="J177" i="143"/>
  <c r="G177" i="143"/>
  <c r="D177" i="143"/>
  <c r="P176" i="143"/>
  <c r="M176" i="143"/>
  <c r="J176" i="143"/>
  <c r="G176" i="143"/>
  <c r="D176" i="143"/>
  <c r="P175" i="143"/>
  <c r="M175" i="143"/>
  <c r="J175" i="143"/>
  <c r="G175" i="143"/>
  <c r="D175" i="143"/>
  <c r="P174" i="143"/>
  <c r="M174" i="143"/>
  <c r="J174" i="143"/>
  <c r="G174" i="143"/>
  <c r="D174" i="143"/>
  <c r="P173" i="143"/>
  <c r="M173" i="143"/>
  <c r="J173" i="143"/>
  <c r="G173" i="143"/>
  <c r="D173" i="143"/>
  <c r="P172" i="143"/>
  <c r="M172" i="143"/>
  <c r="J172" i="143"/>
  <c r="G172" i="143"/>
  <c r="D172" i="143"/>
  <c r="P171" i="143"/>
  <c r="M171" i="143"/>
  <c r="J171" i="143"/>
  <c r="G171" i="143"/>
  <c r="D171" i="143"/>
  <c r="P170" i="143"/>
  <c r="M170" i="143"/>
  <c r="J170" i="143"/>
  <c r="G170" i="143"/>
  <c r="D170" i="143"/>
  <c r="P169" i="143"/>
  <c r="M169" i="143"/>
  <c r="J169" i="143"/>
  <c r="G169" i="143"/>
  <c r="D169" i="143"/>
  <c r="P168" i="143"/>
  <c r="M168" i="143"/>
  <c r="J168" i="143"/>
  <c r="G168" i="143"/>
  <c r="D168" i="143"/>
  <c r="P167" i="143"/>
  <c r="M167" i="143"/>
  <c r="J167" i="143"/>
  <c r="G167" i="143"/>
  <c r="D167" i="143"/>
  <c r="P166" i="143"/>
  <c r="M166" i="143"/>
  <c r="J166" i="143"/>
  <c r="G166" i="143"/>
  <c r="D166" i="143"/>
  <c r="P165" i="143"/>
  <c r="M165" i="143"/>
  <c r="J165" i="143"/>
  <c r="G165" i="143"/>
  <c r="D165" i="143"/>
  <c r="P164" i="143"/>
  <c r="M164" i="143"/>
  <c r="J164" i="143"/>
  <c r="G164" i="143"/>
  <c r="D164" i="143"/>
  <c r="P163" i="143"/>
  <c r="M163" i="143"/>
  <c r="J163" i="143"/>
  <c r="G163" i="143"/>
  <c r="D163" i="143"/>
  <c r="P162" i="143"/>
  <c r="M162" i="143"/>
  <c r="J162" i="143"/>
  <c r="G162" i="143"/>
  <c r="D162" i="143"/>
  <c r="P161" i="143"/>
  <c r="M161" i="143"/>
  <c r="J161" i="143"/>
  <c r="G161" i="143"/>
  <c r="D161" i="143"/>
  <c r="P160" i="143"/>
  <c r="M160" i="143"/>
  <c r="J160" i="143"/>
  <c r="G160" i="143"/>
  <c r="D160" i="143"/>
  <c r="P159" i="143"/>
  <c r="J159" i="143"/>
  <c r="G159" i="143"/>
  <c r="D159" i="143"/>
  <c r="P158" i="143"/>
  <c r="J158" i="143"/>
  <c r="G158" i="143"/>
  <c r="D158" i="143"/>
  <c r="P157" i="143"/>
  <c r="J157" i="143"/>
  <c r="G157" i="143"/>
  <c r="D157" i="143"/>
  <c r="P156" i="143"/>
  <c r="J156" i="143"/>
  <c r="G156" i="143"/>
  <c r="D156" i="143"/>
  <c r="P155" i="143"/>
  <c r="J155" i="143"/>
  <c r="G155" i="143"/>
  <c r="D155" i="143"/>
  <c r="J154" i="143"/>
  <c r="G154" i="143"/>
  <c r="D154" i="143"/>
  <c r="M153" i="143"/>
  <c r="J153" i="143"/>
  <c r="G153" i="143"/>
  <c r="D153" i="143"/>
  <c r="M152" i="143"/>
  <c r="J152" i="143"/>
  <c r="G152" i="143"/>
  <c r="D152" i="143"/>
  <c r="P151" i="143"/>
  <c r="M151" i="143"/>
  <c r="J151" i="143"/>
  <c r="G151" i="143"/>
  <c r="D151" i="143"/>
  <c r="P150" i="143"/>
  <c r="M150" i="143"/>
  <c r="J150" i="143"/>
  <c r="G150" i="143"/>
  <c r="D150" i="143"/>
  <c r="P149" i="143"/>
  <c r="M149" i="143"/>
  <c r="J149" i="143"/>
  <c r="G149" i="143"/>
  <c r="D149" i="143"/>
  <c r="P148" i="143"/>
  <c r="M148" i="143"/>
  <c r="J148" i="143"/>
  <c r="G148" i="143"/>
  <c r="D148" i="143"/>
  <c r="P147" i="143"/>
  <c r="M147" i="143"/>
  <c r="J147" i="143"/>
  <c r="G147" i="143"/>
  <c r="D147" i="143"/>
  <c r="P146" i="143"/>
  <c r="M146" i="143"/>
  <c r="J146" i="143"/>
  <c r="G146" i="143"/>
  <c r="D146" i="143"/>
  <c r="P145" i="143"/>
  <c r="M145" i="143"/>
  <c r="J145" i="143"/>
  <c r="G145" i="143"/>
  <c r="D145" i="143"/>
  <c r="P144" i="143"/>
  <c r="M144" i="143"/>
  <c r="J144" i="143"/>
  <c r="G144" i="143"/>
  <c r="D144" i="143"/>
  <c r="P143" i="143"/>
  <c r="M143" i="143"/>
  <c r="J143" i="143"/>
  <c r="G143" i="143"/>
  <c r="D143" i="143"/>
  <c r="P142" i="143"/>
  <c r="M142" i="143"/>
  <c r="J142" i="143"/>
  <c r="G142" i="143"/>
  <c r="D142" i="143"/>
  <c r="P141" i="143"/>
  <c r="M141" i="143"/>
  <c r="J141" i="143"/>
  <c r="G141" i="143"/>
  <c r="D141" i="143"/>
  <c r="P140" i="143"/>
  <c r="M140" i="143"/>
  <c r="J140" i="143"/>
  <c r="G140" i="143"/>
  <c r="D140" i="143"/>
  <c r="P139" i="143"/>
  <c r="M139" i="143"/>
  <c r="J139" i="143"/>
  <c r="G139" i="143"/>
  <c r="D139" i="143"/>
  <c r="P138" i="143"/>
  <c r="M138" i="143"/>
  <c r="J138" i="143"/>
  <c r="G138" i="143"/>
  <c r="D138" i="143"/>
  <c r="P137" i="143"/>
  <c r="M137" i="143"/>
  <c r="J137" i="143"/>
  <c r="G137" i="143"/>
  <c r="D137" i="143"/>
  <c r="P136" i="143"/>
  <c r="M136" i="143"/>
  <c r="J136" i="143"/>
  <c r="G136" i="143"/>
  <c r="D136" i="143"/>
  <c r="P135" i="143"/>
  <c r="M135" i="143"/>
  <c r="J135" i="143"/>
  <c r="G135" i="143"/>
  <c r="D135" i="143"/>
  <c r="P134" i="143"/>
  <c r="M134" i="143"/>
  <c r="G134" i="143"/>
  <c r="D134" i="143"/>
  <c r="P133" i="143"/>
  <c r="M133" i="143"/>
  <c r="G133" i="143"/>
  <c r="D133" i="143"/>
  <c r="P132" i="143"/>
  <c r="M132" i="143"/>
  <c r="G132" i="143"/>
  <c r="D132" i="143"/>
  <c r="P131" i="143"/>
  <c r="M131" i="143"/>
  <c r="G131" i="143"/>
  <c r="D131" i="143"/>
  <c r="P130" i="143"/>
  <c r="M130" i="143"/>
  <c r="G130" i="143"/>
  <c r="D130" i="143"/>
  <c r="P129" i="143"/>
  <c r="M129" i="143"/>
  <c r="G129" i="143"/>
  <c r="D129" i="143"/>
  <c r="P128" i="143"/>
  <c r="M128" i="143"/>
  <c r="G128" i="143"/>
  <c r="D128" i="143"/>
  <c r="P127" i="143"/>
  <c r="M127" i="143"/>
  <c r="G127" i="143"/>
  <c r="D127" i="143"/>
  <c r="P126" i="143"/>
  <c r="M126" i="143"/>
  <c r="G126" i="143"/>
  <c r="D126" i="143"/>
  <c r="P125" i="143"/>
  <c r="M125" i="143"/>
  <c r="J125" i="143"/>
  <c r="G125" i="143"/>
  <c r="D125" i="143"/>
  <c r="P124" i="143"/>
  <c r="M124" i="143"/>
  <c r="J124" i="143"/>
  <c r="G124" i="143"/>
  <c r="D124" i="143"/>
  <c r="P123" i="143"/>
  <c r="M123" i="143"/>
  <c r="J123" i="143"/>
  <c r="G123" i="143"/>
  <c r="D123" i="143"/>
  <c r="P122" i="143"/>
  <c r="M122" i="143"/>
  <c r="J122" i="143"/>
  <c r="G122" i="143"/>
  <c r="D122" i="143"/>
  <c r="P121" i="143"/>
  <c r="M121" i="143"/>
  <c r="J121" i="143"/>
  <c r="G121" i="143"/>
  <c r="D121" i="143"/>
  <c r="P120" i="143"/>
  <c r="M120" i="143"/>
  <c r="J120" i="143"/>
  <c r="G120" i="143"/>
  <c r="D120" i="143"/>
  <c r="P119" i="143"/>
  <c r="M119" i="143"/>
  <c r="J119" i="143"/>
  <c r="G119" i="143"/>
  <c r="D119" i="143"/>
  <c r="P118" i="143"/>
  <c r="M118" i="143"/>
  <c r="J118" i="143"/>
  <c r="G118" i="143"/>
  <c r="D118" i="143"/>
  <c r="P117" i="143"/>
  <c r="M117" i="143"/>
  <c r="J117" i="143"/>
  <c r="G117" i="143"/>
  <c r="D117" i="143"/>
  <c r="P116" i="143"/>
  <c r="M116" i="143"/>
  <c r="J116" i="143"/>
  <c r="G116" i="143"/>
  <c r="D116" i="143"/>
  <c r="P115" i="143"/>
  <c r="M115" i="143"/>
  <c r="J115" i="143"/>
  <c r="G115" i="143"/>
  <c r="D115" i="143"/>
  <c r="P114" i="143"/>
  <c r="M114" i="143"/>
  <c r="J114" i="143"/>
  <c r="G114" i="143"/>
  <c r="D114" i="143"/>
  <c r="P113" i="143"/>
  <c r="M113" i="143"/>
  <c r="J113" i="143"/>
  <c r="G113" i="143"/>
  <c r="D113" i="143"/>
  <c r="P112" i="143"/>
  <c r="M112" i="143"/>
  <c r="J112" i="143"/>
  <c r="G112" i="143"/>
  <c r="D112" i="143"/>
  <c r="P111" i="143"/>
  <c r="M111" i="143"/>
  <c r="J111" i="143"/>
  <c r="G111" i="143"/>
  <c r="D111" i="143"/>
  <c r="P110" i="143"/>
  <c r="M110" i="143"/>
  <c r="J110" i="143"/>
  <c r="G110" i="143"/>
  <c r="D110" i="143"/>
  <c r="P109" i="143"/>
  <c r="M109" i="143"/>
  <c r="J109" i="143"/>
  <c r="G109" i="143"/>
  <c r="D109" i="143"/>
  <c r="P108" i="143"/>
  <c r="M108" i="143"/>
  <c r="J108" i="143"/>
  <c r="G108" i="143"/>
  <c r="D108" i="143"/>
  <c r="P107" i="143"/>
  <c r="M107" i="143"/>
  <c r="J107" i="143"/>
  <c r="G107" i="143"/>
  <c r="D107" i="143"/>
  <c r="P106" i="143"/>
  <c r="M106" i="143"/>
  <c r="J106" i="143"/>
  <c r="G106" i="143"/>
  <c r="D106" i="143"/>
  <c r="P105" i="143"/>
  <c r="M105" i="143"/>
  <c r="J105" i="143"/>
  <c r="G105" i="143"/>
  <c r="D105" i="143"/>
  <c r="P104" i="143"/>
  <c r="M104" i="143"/>
  <c r="J104" i="143"/>
  <c r="G104" i="143"/>
  <c r="D104" i="143"/>
  <c r="P103" i="143"/>
  <c r="M103" i="143"/>
  <c r="J103" i="143"/>
  <c r="G103" i="143"/>
  <c r="D103" i="143"/>
  <c r="P102" i="143"/>
  <c r="M102" i="143"/>
  <c r="J102" i="143"/>
  <c r="G102" i="143"/>
  <c r="D102" i="143"/>
  <c r="P101" i="143"/>
  <c r="M101" i="143"/>
  <c r="J101" i="143"/>
  <c r="G101" i="143"/>
  <c r="D101" i="143"/>
  <c r="P100" i="143"/>
  <c r="M100" i="143"/>
  <c r="J100" i="143"/>
  <c r="G100" i="143"/>
  <c r="D100" i="143"/>
  <c r="P99" i="143"/>
  <c r="M99" i="143"/>
  <c r="J99" i="143"/>
  <c r="G99" i="143"/>
  <c r="D99" i="143"/>
  <c r="P98" i="143"/>
  <c r="M98" i="143"/>
  <c r="J98" i="143"/>
  <c r="G98" i="143"/>
  <c r="D98" i="143"/>
  <c r="P97" i="143"/>
  <c r="M97" i="143"/>
  <c r="J97" i="143"/>
  <c r="G97" i="143"/>
  <c r="D97" i="143"/>
  <c r="P96" i="143"/>
  <c r="M96" i="143"/>
  <c r="J96" i="143"/>
  <c r="G96" i="143"/>
  <c r="D96" i="143"/>
  <c r="P95" i="143"/>
  <c r="M95" i="143"/>
  <c r="J95" i="143"/>
  <c r="G95" i="143"/>
  <c r="D95" i="143"/>
  <c r="P94" i="143"/>
  <c r="M94" i="143"/>
  <c r="J94" i="143"/>
  <c r="G94" i="143"/>
  <c r="D94" i="143"/>
  <c r="P93" i="143"/>
  <c r="M93" i="143"/>
  <c r="J93" i="143"/>
  <c r="G93" i="143"/>
  <c r="D93" i="143"/>
  <c r="P92" i="143"/>
  <c r="M92" i="143"/>
  <c r="J92" i="143"/>
  <c r="G92" i="143"/>
  <c r="D92" i="143"/>
  <c r="P91" i="143"/>
  <c r="M91" i="143"/>
  <c r="J91" i="143"/>
  <c r="G91" i="143"/>
  <c r="D91" i="143"/>
  <c r="P90" i="143"/>
  <c r="M90" i="143"/>
  <c r="J90" i="143"/>
  <c r="G90" i="143"/>
  <c r="D90" i="143"/>
  <c r="P89" i="143"/>
  <c r="M89" i="143"/>
  <c r="J89" i="143"/>
  <c r="G89" i="143"/>
  <c r="D89" i="143"/>
  <c r="P88" i="143"/>
  <c r="M88" i="143"/>
  <c r="J88" i="143"/>
  <c r="G88" i="143"/>
  <c r="D88" i="143"/>
  <c r="P87" i="143"/>
  <c r="M87" i="143"/>
  <c r="J87" i="143"/>
  <c r="G87" i="143"/>
  <c r="D87" i="143"/>
  <c r="P86" i="143"/>
  <c r="M86" i="143"/>
  <c r="J86" i="143"/>
  <c r="G86" i="143"/>
  <c r="D86" i="143"/>
  <c r="P85" i="143"/>
  <c r="M85" i="143"/>
  <c r="J85" i="143"/>
  <c r="G85" i="143"/>
  <c r="D85" i="143"/>
  <c r="P84" i="143"/>
  <c r="M84" i="143"/>
  <c r="J84" i="143"/>
  <c r="G84" i="143"/>
  <c r="D84" i="143"/>
  <c r="P83" i="143"/>
  <c r="M83" i="143"/>
  <c r="J83" i="143"/>
  <c r="G83" i="143"/>
  <c r="D83" i="143"/>
  <c r="P82" i="143"/>
  <c r="M82" i="143"/>
  <c r="J82" i="143"/>
  <c r="G82" i="143"/>
  <c r="D82" i="143"/>
  <c r="P81" i="143"/>
  <c r="M81" i="143"/>
  <c r="J81" i="143"/>
  <c r="G81" i="143"/>
  <c r="D81" i="143"/>
  <c r="P80" i="143"/>
  <c r="M80" i="143"/>
  <c r="J80" i="143"/>
  <c r="G80" i="143"/>
  <c r="D80" i="143"/>
  <c r="P79" i="143"/>
  <c r="M79" i="143"/>
  <c r="J79" i="143"/>
  <c r="G79" i="143"/>
  <c r="D79" i="143"/>
  <c r="P78" i="143"/>
  <c r="M78" i="143"/>
  <c r="J78" i="143"/>
  <c r="G78" i="143"/>
  <c r="D78" i="143"/>
  <c r="P77" i="143"/>
  <c r="M77" i="143"/>
  <c r="J77" i="143"/>
  <c r="G77" i="143"/>
  <c r="D77" i="143"/>
  <c r="P76" i="143"/>
  <c r="M76" i="143"/>
  <c r="J76" i="143"/>
  <c r="G76" i="143"/>
  <c r="D76" i="143"/>
  <c r="P75" i="143"/>
  <c r="M75" i="143"/>
  <c r="J75" i="143"/>
  <c r="G75" i="143"/>
  <c r="D75" i="143"/>
  <c r="P74" i="143"/>
  <c r="M74" i="143"/>
  <c r="J74" i="143"/>
  <c r="G74" i="143"/>
  <c r="D74" i="143"/>
  <c r="P73" i="143"/>
  <c r="M73" i="143"/>
  <c r="J73" i="143"/>
  <c r="G73" i="143"/>
  <c r="D73" i="143"/>
  <c r="P72" i="143"/>
  <c r="M72" i="143"/>
  <c r="J72" i="143"/>
  <c r="G72" i="143"/>
  <c r="D72" i="143"/>
  <c r="P71" i="143"/>
  <c r="M71" i="143"/>
  <c r="J71" i="143"/>
  <c r="G71" i="143"/>
  <c r="D71" i="143"/>
  <c r="P70" i="143"/>
  <c r="M70" i="143"/>
  <c r="J70" i="143"/>
  <c r="G70" i="143"/>
  <c r="D70" i="143"/>
  <c r="P69" i="143"/>
  <c r="M69" i="143"/>
  <c r="J69" i="143"/>
  <c r="G69" i="143"/>
  <c r="D69" i="143"/>
  <c r="P68" i="143"/>
  <c r="M68" i="143"/>
  <c r="J68" i="143"/>
  <c r="G68" i="143"/>
  <c r="D68" i="143"/>
  <c r="P67" i="143"/>
  <c r="M67" i="143"/>
  <c r="J67" i="143"/>
  <c r="G67" i="143"/>
  <c r="D67" i="143"/>
  <c r="P66" i="143"/>
  <c r="M66" i="143"/>
  <c r="J66" i="143"/>
  <c r="G66" i="143"/>
  <c r="D66" i="143"/>
  <c r="P65" i="143"/>
  <c r="M65" i="143"/>
  <c r="J65" i="143"/>
  <c r="G65" i="143"/>
  <c r="D65" i="143"/>
  <c r="P64" i="143"/>
  <c r="M64" i="143"/>
  <c r="J64" i="143"/>
  <c r="G64" i="143"/>
  <c r="D64" i="143"/>
  <c r="P63" i="143"/>
  <c r="M63" i="143"/>
  <c r="J63" i="143"/>
  <c r="G63" i="143"/>
  <c r="D63" i="143"/>
  <c r="P62" i="143"/>
  <c r="M62" i="143"/>
  <c r="J62" i="143"/>
  <c r="G62" i="143"/>
  <c r="D62" i="143"/>
  <c r="P61" i="143"/>
  <c r="M61" i="143"/>
  <c r="J61" i="143"/>
  <c r="G61" i="143"/>
  <c r="D61" i="143"/>
  <c r="P60" i="143"/>
  <c r="M60" i="143"/>
  <c r="J60" i="143"/>
  <c r="G60" i="143"/>
  <c r="D60" i="143"/>
  <c r="P59" i="143"/>
  <c r="M59" i="143"/>
  <c r="J59" i="143"/>
  <c r="G59" i="143"/>
  <c r="D59" i="143"/>
  <c r="P58" i="143"/>
  <c r="M58" i="143"/>
  <c r="J58" i="143"/>
  <c r="G58" i="143"/>
  <c r="D58" i="143"/>
  <c r="P57" i="143"/>
  <c r="M57" i="143"/>
  <c r="J57" i="143"/>
  <c r="G57" i="143"/>
  <c r="D57" i="143"/>
  <c r="P56" i="143"/>
  <c r="M56" i="143"/>
  <c r="J56" i="143"/>
  <c r="G56" i="143"/>
  <c r="D56" i="143"/>
  <c r="P55" i="143"/>
  <c r="M55" i="143"/>
  <c r="J55" i="143"/>
  <c r="G55" i="143"/>
  <c r="D55" i="143"/>
  <c r="P54" i="143"/>
  <c r="M54" i="143"/>
  <c r="J54" i="143"/>
  <c r="G54" i="143"/>
  <c r="D54" i="143"/>
  <c r="P53" i="143"/>
  <c r="M53" i="143"/>
  <c r="J53" i="143"/>
  <c r="G53" i="143"/>
  <c r="D53" i="143"/>
  <c r="P52" i="143"/>
  <c r="M52" i="143"/>
  <c r="J52" i="143"/>
  <c r="G52" i="143"/>
  <c r="D52" i="143"/>
  <c r="P51" i="143"/>
  <c r="M51" i="143"/>
  <c r="J51" i="143"/>
  <c r="G51" i="143"/>
  <c r="D51" i="143"/>
  <c r="P50" i="143"/>
  <c r="M50" i="143"/>
  <c r="J50" i="143"/>
  <c r="G50" i="143"/>
  <c r="D50" i="143"/>
  <c r="P49" i="143"/>
  <c r="M49" i="143"/>
  <c r="J49" i="143"/>
  <c r="G49" i="143"/>
  <c r="D49" i="143"/>
  <c r="P48" i="143"/>
  <c r="M48" i="143"/>
  <c r="J48" i="143"/>
  <c r="G48" i="143"/>
  <c r="D48" i="143"/>
  <c r="P47" i="143"/>
  <c r="M47" i="143"/>
  <c r="J47" i="143"/>
  <c r="G47" i="143"/>
  <c r="D47" i="143"/>
  <c r="P46" i="143"/>
  <c r="M46" i="143"/>
  <c r="J46" i="143"/>
  <c r="G46" i="143"/>
  <c r="D46" i="143"/>
  <c r="P45" i="143"/>
  <c r="M45" i="143"/>
  <c r="J45" i="143"/>
  <c r="G45" i="143"/>
  <c r="D45" i="143"/>
  <c r="P44" i="143"/>
  <c r="M44" i="143"/>
  <c r="J44" i="143"/>
  <c r="G44" i="143"/>
  <c r="D44" i="143"/>
  <c r="P43" i="143"/>
  <c r="M43" i="143"/>
  <c r="J43" i="143"/>
  <c r="G43" i="143"/>
  <c r="D43" i="143"/>
  <c r="P42" i="143"/>
  <c r="M42" i="143"/>
  <c r="J42" i="143"/>
  <c r="G42" i="143"/>
  <c r="D42" i="143"/>
  <c r="P41" i="143"/>
  <c r="M41" i="143"/>
  <c r="J41" i="143"/>
  <c r="G41" i="143"/>
  <c r="D41" i="143"/>
  <c r="P40" i="143"/>
  <c r="M40" i="143"/>
  <c r="J40" i="143"/>
  <c r="G40" i="143"/>
  <c r="D40" i="143"/>
  <c r="P39" i="143"/>
  <c r="M39" i="143"/>
  <c r="J39" i="143"/>
  <c r="G39" i="143"/>
  <c r="D39" i="143"/>
  <c r="P38" i="143"/>
  <c r="M38" i="143"/>
  <c r="J38" i="143"/>
  <c r="G38" i="143"/>
  <c r="D38" i="143"/>
  <c r="P37" i="143"/>
  <c r="M37" i="143"/>
  <c r="J37" i="143"/>
  <c r="G37" i="143"/>
  <c r="D37" i="143"/>
  <c r="P36" i="143"/>
  <c r="M36" i="143"/>
  <c r="J36" i="143"/>
  <c r="G36" i="143"/>
  <c r="D36" i="143"/>
  <c r="P35" i="143"/>
  <c r="M35" i="143"/>
  <c r="J35" i="143"/>
  <c r="G35" i="143"/>
  <c r="D35" i="143"/>
  <c r="P34" i="143"/>
  <c r="M34" i="143"/>
  <c r="J34" i="143"/>
  <c r="G34" i="143"/>
  <c r="D34" i="143"/>
  <c r="P33" i="143"/>
  <c r="M33" i="143"/>
  <c r="J33" i="143"/>
  <c r="G33" i="143"/>
  <c r="D33" i="143"/>
  <c r="P32" i="143"/>
  <c r="M32" i="143"/>
  <c r="J32" i="143"/>
  <c r="G32" i="143"/>
  <c r="D32" i="143"/>
  <c r="P31" i="143"/>
  <c r="M31" i="143"/>
  <c r="J31" i="143"/>
  <c r="G31" i="143"/>
  <c r="D31" i="143"/>
  <c r="P30" i="143"/>
  <c r="M30" i="143"/>
  <c r="J30" i="143"/>
  <c r="G30" i="143"/>
  <c r="D30" i="143"/>
  <c r="P29" i="143"/>
  <c r="M29" i="143"/>
  <c r="J29" i="143"/>
  <c r="G29" i="143"/>
  <c r="D29" i="143"/>
  <c r="P28" i="143"/>
  <c r="M28" i="143"/>
  <c r="J28" i="143"/>
  <c r="G28" i="143"/>
  <c r="D28" i="143"/>
  <c r="P27" i="143"/>
  <c r="M27" i="143"/>
  <c r="J27" i="143"/>
  <c r="G27" i="143"/>
  <c r="D27" i="143"/>
  <c r="P26" i="143"/>
  <c r="M26" i="143"/>
  <c r="J26" i="143"/>
  <c r="G26" i="143"/>
  <c r="D26" i="143"/>
  <c r="P25" i="143"/>
  <c r="M25" i="143"/>
  <c r="J25" i="143"/>
  <c r="G25" i="143"/>
  <c r="D25" i="143"/>
  <c r="P24" i="143"/>
  <c r="M24" i="143"/>
  <c r="J24" i="143"/>
  <c r="G24" i="143"/>
  <c r="D24" i="143"/>
  <c r="P23" i="143"/>
  <c r="M23" i="143"/>
  <c r="J23" i="143"/>
  <c r="G23" i="143"/>
  <c r="D23" i="143"/>
  <c r="P22" i="143"/>
  <c r="M22" i="143"/>
  <c r="J22" i="143"/>
  <c r="G22" i="143"/>
  <c r="D22" i="143"/>
  <c r="P21" i="143"/>
  <c r="M21" i="143"/>
  <c r="J21" i="143"/>
  <c r="G21" i="143"/>
  <c r="D21" i="143"/>
  <c r="P20" i="143"/>
  <c r="M20" i="143"/>
  <c r="J20" i="143"/>
  <c r="G20" i="143"/>
  <c r="D20" i="143"/>
  <c r="I14" i="143"/>
  <c r="H14" i="143"/>
  <c r="D13" i="143"/>
  <c r="D12" i="143"/>
  <c r="P5" i="143"/>
  <c r="P205" i="142" l="1"/>
  <c r="P204" i="142"/>
  <c r="P203" i="142"/>
  <c r="P160" i="142"/>
  <c r="P159" i="142"/>
  <c r="P158" i="142"/>
  <c r="M159" i="142"/>
  <c r="M158" i="142"/>
  <c r="M157" i="142"/>
  <c r="M156" i="142"/>
  <c r="M201" i="142"/>
  <c r="M200" i="142"/>
  <c r="J227" i="142"/>
  <c r="J226" i="142"/>
  <c r="J182" i="142"/>
  <c r="J181" i="142"/>
  <c r="J180" i="142"/>
  <c r="J133" i="142"/>
  <c r="J132" i="142"/>
  <c r="J131" i="142"/>
  <c r="J130" i="142"/>
  <c r="J129" i="142"/>
  <c r="P228" i="142"/>
  <c r="M228" i="142"/>
  <c r="J228" i="142"/>
  <c r="G228" i="142"/>
  <c r="D228" i="142"/>
  <c r="P227" i="142"/>
  <c r="M227" i="142"/>
  <c r="G227" i="142"/>
  <c r="D227" i="142"/>
  <c r="P226" i="142"/>
  <c r="M226" i="142"/>
  <c r="G226" i="142"/>
  <c r="D226" i="142"/>
  <c r="P225" i="142"/>
  <c r="M225" i="142"/>
  <c r="J225" i="142"/>
  <c r="G225" i="142"/>
  <c r="D225" i="142"/>
  <c r="P224" i="142"/>
  <c r="M224" i="142"/>
  <c r="J224" i="142"/>
  <c r="G224" i="142"/>
  <c r="D224" i="142"/>
  <c r="P223" i="142"/>
  <c r="M223" i="142"/>
  <c r="J223" i="142"/>
  <c r="G223" i="142"/>
  <c r="D223" i="142"/>
  <c r="P222" i="142"/>
  <c r="M222" i="142"/>
  <c r="J222" i="142"/>
  <c r="G222" i="142"/>
  <c r="D222" i="142"/>
  <c r="P221" i="142"/>
  <c r="M221" i="142"/>
  <c r="J221" i="142"/>
  <c r="G221" i="142"/>
  <c r="D221" i="142"/>
  <c r="P220" i="142"/>
  <c r="M220" i="142"/>
  <c r="J220" i="142"/>
  <c r="G220" i="142"/>
  <c r="D220" i="142"/>
  <c r="P219" i="142"/>
  <c r="M219" i="142"/>
  <c r="J219" i="142"/>
  <c r="G219" i="142"/>
  <c r="D219" i="142"/>
  <c r="P218" i="142"/>
  <c r="M218" i="142"/>
  <c r="J218" i="142"/>
  <c r="G218" i="142"/>
  <c r="D218" i="142"/>
  <c r="P217" i="142"/>
  <c r="M217" i="142"/>
  <c r="J217" i="142"/>
  <c r="G217" i="142"/>
  <c r="D217" i="142"/>
  <c r="P216" i="142"/>
  <c r="M216" i="142"/>
  <c r="J216" i="142"/>
  <c r="G216" i="142"/>
  <c r="D216" i="142"/>
  <c r="P215" i="142"/>
  <c r="M215" i="142"/>
  <c r="J215" i="142"/>
  <c r="G215" i="142"/>
  <c r="D215" i="142"/>
  <c r="P214" i="142"/>
  <c r="M214" i="142"/>
  <c r="J214" i="142"/>
  <c r="G214" i="142"/>
  <c r="D214" i="142"/>
  <c r="P213" i="142"/>
  <c r="M213" i="142"/>
  <c r="J213" i="142"/>
  <c r="G213" i="142"/>
  <c r="D213" i="142"/>
  <c r="P212" i="142"/>
  <c r="M212" i="142"/>
  <c r="J212" i="142"/>
  <c r="G212" i="142"/>
  <c r="D212" i="142"/>
  <c r="P211" i="142"/>
  <c r="M211" i="142"/>
  <c r="J211" i="142"/>
  <c r="G211" i="142"/>
  <c r="D211" i="142"/>
  <c r="P210" i="142"/>
  <c r="M210" i="142"/>
  <c r="J210" i="142"/>
  <c r="G210" i="142"/>
  <c r="D210" i="142"/>
  <c r="P209" i="142"/>
  <c r="M209" i="142"/>
  <c r="J209" i="142"/>
  <c r="G209" i="142"/>
  <c r="D209" i="142"/>
  <c r="P208" i="142"/>
  <c r="M208" i="142"/>
  <c r="J208" i="142"/>
  <c r="G208" i="142"/>
  <c r="D208" i="142"/>
  <c r="P207" i="142"/>
  <c r="M207" i="142"/>
  <c r="J207" i="142"/>
  <c r="G207" i="142"/>
  <c r="D207" i="142"/>
  <c r="P206" i="142"/>
  <c r="M206" i="142"/>
  <c r="J206" i="142"/>
  <c r="G206" i="142"/>
  <c r="D206" i="142"/>
  <c r="M205" i="142"/>
  <c r="J205" i="142"/>
  <c r="G205" i="142"/>
  <c r="D205" i="142"/>
  <c r="M204" i="142"/>
  <c r="J204" i="142"/>
  <c r="G204" i="142"/>
  <c r="D204" i="142"/>
  <c r="M203" i="142"/>
  <c r="J203" i="142"/>
  <c r="G203" i="142"/>
  <c r="D203" i="142"/>
  <c r="P202" i="142"/>
  <c r="M202" i="142"/>
  <c r="J202" i="142"/>
  <c r="G202" i="142"/>
  <c r="D202" i="142"/>
  <c r="P201" i="142"/>
  <c r="J201" i="142"/>
  <c r="G201" i="142"/>
  <c r="D201" i="142"/>
  <c r="P200" i="142"/>
  <c r="J200" i="142"/>
  <c r="G200" i="142"/>
  <c r="D200" i="142"/>
  <c r="P199" i="142"/>
  <c r="M199" i="142"/>
  <c r="J199" i="142"/>
  <c r="G199" i="142"/>
  <c r="D199" i="142"/>
  <c r="P198" i="142"/>
  <c r="M198" i="142"/>
  <c r="J198" i="142"/>
  <c r="G198" i="142"/>
  <c r="D198" i="142"/>
  <c r="P197" i="142"/>
  <c r="M197" i="142"/>
  <c r="J197" i="142"/>
  <c r="G197" i="142"/>
  <c r="D197" i="142"/>
  <c r="P196" i="142"/>
  <c r="M196" i="142"/>
  <c r="J196" i="142"/>
  <c r="G196" i="142"/>
  <c r="D196" i="142"/>
  <c r="P195" i="142"/>
  <c r="M195" i="142"/>
  <c r="J195" i="142"/>
  <c r="G195" i="142"/>
  <c r="D195" i="142"/>
  <c r="P194" i="142"/>
  <c r="M194" i="142"/>
  <c r="J194" i="142"/>
  <c r="G194" i="142"/>
  <c r="D194" i="142"/>
  <c r="P193" i="142"/>
  <c r="M193" i="142"/>
  <c r="J193" i="142"/>
  <c r="G193" i="142"/>
  <c r="D193" i="142"/>
  <c r="P192" i="142"/>
  <c r="M192" i="142"/>
  <c r="J192" i="142"/>
  <c r="G192" i="142"/>
  <c r="D192" i="142"/>
  <c r="P191" i="142"/>
  <c r="M191" i="142"/>
  <c r="J191" i="142"/>
  <c r="G191" i="142"/>
  <c r="D191" i="142"/>
  <c r="P190" i="142"/>
  <c r="M190" i="142"/>
  <c r="J190" i="142"/>
  <c r="G190" i="142"/>
  <c r="D190" i="142"/>
  <c r="P189" i="142"/>
  <c r="M189" i="142"/>
  <c r="J189" i="142"/>
  <c r="G189" i="142"/>
  <c r="D189" i="142"/>
  <c r="P188" i="142"/>
  <c r="M188" i="142"/>
  <c r="J188" i="142"/>
  <c r="G188" i="142"/>
  <c r="D188" i="142"/>
  <c r="P187" i="142"/>
  <c r="M187" i="142"/>
  <c r="J187" i="142"/>
  <c r="G187" i="142"/>
  <c r="D187" i="142"/>
  <c r="P186" i="142"/>
  <c r="M186" i="142"/>
  <c r="J186" i="142"/>
  <c r="G186" i="142"/>
  <c r="D186" i="142"/>
  <c r="P185" i="142"/>
  <c r="M185" i="142"/>
  <c r="J185" i="142"/>
  <c r="G185" i="142"/>
  <c r="D185" i="142"/>
  <c r="P184" i="142"/>
  <c r="M184" i="142"/>
  <c r="J184" i="142"/>
  <c r="G184" i="142"/>
  <c r="D184" i="142"/>
  <c r="P183" i="142"/>
  <c r="M183" i="142"/>
  <c r="J183" i="142"/>
  <c r="G183" i="142"/>
  <c r="D183" i="142"/>
  <c r="P182" i="142"/>
  <c r="M182" i="142"/>
  <c r="G182" i="142"/>
  <c r="D182" i="142"/>
  <c r="P181" i="142"/>
  <c r="M181" i="142"/>
  <c r="G181" i="142"/>
  <c r="D181" i="142"/>
  <c r="P180" i="142"/>
  <c r="M180" i="142"/>
  <c r="G180" i="142"/>
  <c r="D180" i="142"/>
  <c r="P179" i="142"/>
  <c r="M179" i="142"/>
  <c r="J179" i="142"/>
  <c r="G179" i="142"/>
  <c r="D179" i="142"/>
  <c r="P178" i="142"/>
  <c r="M178" i="142"/>
  <c r="J178" i="142"/>
  <c r="G178" i="142"/>
  <c r="D178" i="142"/>
  <c r="P177" i="142"/>
  <c r="M177" i="142"/>
  <c r="J177" i="142"/>
  <c r="G177" i="142"/>
  <c r="D177" i="142"/>
  <c r="P176" i="142"/>
  <c r="M176" i="142"/>
  <c r="J176" i="142"/>
  <c r="G176" i="142"/>
  <c r="D176" i="142"/>
  <c r="P175" i="142"/>
  <c r="M175" i="142"/>
  <c r="J175" i="142"/>
  <c r="G175" i="142"/>
  <c r="D175" i="142"/>
  <c r="P174" i="142"/>
  <c r="M174" i="142"/>
  <c r="J174" i="142"/>
  <c r="G174" i="142"/>
  <c r="D174" i="142"/>
  <c r="P173" i="142"/>
  <c r="M173" i="142"/>
  <c r="J173" i="142"/>
  <c r="G173" i="142"/>
  <c r="D173" i="142"/>
  <c r="P172" i="142"/>
  <c r="M172" i="142"/>
  <c r="J172" i="142"/>
  <c r="G172" i="142"/>
  <c r="D172" i="142"/>
  <c r="P171" i="142"/>
  <c r="M171" i="142"/>
  <c r="J171" i="142"/>
  <c r="G171" i="142"/>
  <c r="D171" i="142"/>
  <c r="P170" i="142"/>
  <c r="M170" i="142"/>
  <c r="J170" i="142"/>
  <c r="G170" i="142"/>
  <c r="D170" i="142"/>
  <c r="P169" i="142"/>
  <c r="M169" i="142"/>
  <c r="J169" i="142"/>
  <c r="G169" i="142"/>
  <c r="D169" i="142"/>
  <c r="P168" i="142"/>
  <c r="M168" i="142"/>
  <c r="J168" i="142"/>
  <c r="G168" i="142"/>
  <c r="D168" i="142"/>
  <c r="P167" i="142"/>
  <c r="M167" i="142"/>
  <c r="J167" i="142"/>
  <c r="G167" i="142"/>
  <c r="D167" i="142"/>
  <c r="P166" i="142"/>
  <c r="M166" i="142"/>
  <c r="J166" i="142"/>
  <c r="G166" i="142"/>
  <c r="D166" i="142"/>
  <c r="P165" i="142"/>
  <c r="M165" i="142"/>
  <c r="J165" i="142"/>
  <c r="G165" i="142"/>
  <c r="D165" i="142"/>
  <c r="P164" i="142"/>
  <c r="M164" i="142"/>
  <c r="J164" i="142"/>
  <c r="G164" i="142"/>
  <c r="D164" i="142"/>
  <c r="P163" i="142"/>
  <c r="M163" i="142"/>
  <c r="J163" i="142"/>
  <c r="G163" i="142"/>
  <c r="D163" i="142"/>
  <c r="P162" i="142"/>
  <c r="M162" i="142"/>
  <c r="J162" i="142"/>
  <c r="G162" i="142"/>
  <c r="D162" i="142"/>
  <c r="P161" i="142"/>
  <c r="M161" i="142"/>
  <c r="J161" i="142"/>
  <c r="G161" i="142"/>
  <c r="D161" i="142"/>
  <c r="M160" i="142"/>
  <c r="J160" i="142"/>
  <c r="G160" i="142"/>
  <c r="D160" i="142"/>
  <c r="J159" i="142"/>
  <c r="G159" i="142"/>
  <c r="D159" i="142"/>
  <c r="J158" i="142"/>
  <c r="G158" i="142"/>
  <c r="D158" i="142"/>
  <c r="P157" i="142"/>
  <c r="J157" i="142"/>
  <c r="G157" i="142"/>
  <c r="D157" i="142"/>
  <c r="P156" i="142"/>
  <c r="J156" i="142"/>
  <c r="G156" i="142"/>
  <c r="D156" i="142"/>
  <c r="P155" i="142"/>
  <c r="M155" i="142"/>
  <c r="J155" i="142"/>
  <c r="G155" i="142"/>
  <c r="D155" i="142"/>
  <c r="P154" i="142"/>
  <c r="M154" i="142"/>
  <c r="J154" i="142"/>
  <c r="G154" i="142"/>
  <c r="D154" i="142"/>
  <c r="P153" i="142"/>
  <c r="M153" i="142"/>
  <c r="J153" i="142"/>
  <c r="G153" i="142"/>
  <c r="D153" i="142"/>
  <c r="P152" i="142"/>
  <c r="M152" i="142"/>
  <c r="J152" i="142"/>
  <c r="G152" i="142"/>
  <c r="D152" i="142"/>
  <c r="P151" i="142"/>
  <c r="M151" i="142"/>
  <c r="J151" i="142"/>
  <c r="G151" i="142"/>
  <c r="D151" i="142"/>
  <c r="P150" i="142"/>
  <c r="M150" i="142"/>
  <c r="J150" i="142"/>
  <c r="G150" i="142"/>
  <c r="D150" i="142"/>
  <c r="P149" i="142"/>
  <c r="M149" i="142"/>
  <c r="J149" i="142"/>
  <c r="G149" i="142"/>
  <c r="D149" i="142"/>
  <c r="P148" i="142"/>
  <c r="M148" i="142"/>
  <c r="J148" i="142"/>
  <c r="G148" i="142"/>
  <c r="D148" i="142"/>
  <c r="P147" i="142"/>
  <c r="M147" i="142"/>
  <c r="J147" i="142"/>
  <c r="G147" i="142"/>
  <c r="D147" i="142"/>
  <c r="P146" i="142"/>
  <c r="M146" i="142"/>
  <c r="J146" i="142"/>
  <c r="G146" i="142"/>
  <c r="D146" i="142"/>
  <c r="P145" i="142"/>
  <c r="M145" i="142"/>
  <c r="J145" i="142"/>
  <c r="G145" i="142"/>
  <c r="D145" i="142"/>
  <c r="P144" i="142"/>
  <c r="M144" i="142"/>
  <c r="J144" i="142"/>
  <c r="G144" i="142"/>
  <c r="D144" i="142"/>
  <c r="P143" i="142"/>
  <c r="M143" i="142"/>
  <c r="J143" i="142"/>
  <c r="G143" i="142"/>
  <c r="D143" i="142"/>
  <c r="P142" i="142"/>
  <c r="M142" i="142"/>
  <c r="J142" i="142"/>
  <c r="G142" i="142"/>
  <c r="D142" i="142"/>
  <c r="P141" i="142"/>
  <c r="M141" i="142"/>
  <c r="J141" i="142"/>
  <c r="G141" i="142"/>
  <c r="D141" i="142"/>
  <c r="P140" i="142"/>
  <c r="M140" i="142"/>
  <c r="J140" i="142"/>
  <c r="G140" i="142"/>
  <c r="D140" i="142"/>
  <c r="P139" i="142"/>
  <c r="M139" i="142"/>
  <c r="J139" i="142"/>
  <c r="G139" i="142"/>
  <c r="D139" i="142"/>
  <c r="P138" i="142"/>
  <c r="M138" i="142"/>
  <c r="J138" i="142"/>
  <c r="G138" i="142"/>
  <c r="D138" i="142"/>
  <c r="P137" i="142"/>
  <c r="M137" i="142"/>
  <c r="J137" i="142"/>
  <c r="G137" i="142"/>
  <c r="D137" i="142"/>
  <c r="P136" i="142"/>
  <c r="M136" i="142"/>
  <c r="J136" i="142"/>
  <c r="G136" i="142"/>
  <c r="D136" i="142"/>
  <c r="P135" i="142"/>
  <c r="M135" i="142"/>
  <c r="J135" i="142"/>
  <c r="G135" i="142"/>
  <c r="D135" i="142"/>
  <c r="P134" i="142"/>
  <c r="M134" i="142"/>
  <c r="J134" i="142"/>
  <c r="G134" i="142"/>
  <c r="D134" i="142"/>
  <c r="P133" i="142"/>
  <c r="M133" i="142"/>
  <c r="G133" i="142"/>
  <c r="D133" i="142"/>
  <c r="P132" i="142"/>
  <c r="M132" i="142"/>
  <c r="G132" i="142"/>
  <c r="D132" i="142"/>
  <c r="P131" i="142"/>
  <c r="M131" i="142"/>
  <c r="G131" i="142"/>
  <c r="D131" i="142"/>
  <c r="P130" i="142"/>
  <c r="M130" i="142"/>
  <c r="G130" i="142"/>
  <c r="D130" i="142"/>
  <c r="P129" i="142"/>
  <c r="M129" i="142"/>
  <c r="G129" i="142"/>
  <c r="D129" i="142"/>
  <c r="P128" i="142"/>
  <c r="M128" i="142"/>
  <c r="J128" i="142"/>
  <c r="G128" i="142"/>
  <c r="D128" i="142"/>
  <c r="P127" i="142"/>
  <c r="M127" i="142"/>
  <c r="J127" i="142"/>
  <c r="G127" i="142"/>
  <c r="D127" i="142"/>
  <c r="P126" i="142"/>
  <c r="M126" i="142"/>
  <c r="J126" i="142"/>
  <c r="G126" i="142"/>
  <c r="D126" i="142"/>
  <c r="P125" i="142"/>
  <c r="M125" i="142"/>
  <c r="J125" i="142"/>
  <c r="G125" i="142"/>
  <c r="D125" i="142"/>
  <c r="P124" i="142"/>
  <c r="M124" i="142"/>
  <c r="J124" i="142"/>
  <c r="G124" i="142"/>
  <c r="D124" i="142"/>
  <c r="P123" i="142"/>
  <c r="M123" i="142"/>
  <c r="J123" i="142"/>
  <c r="G123" i="142"/>
  <c r="D123" i="142"/>
  <c r="P122" i="142"/>
  <c r="M122" i="142"/>
  <c r="J122" i="142"/>
  <c r="G122" i="142"/>
  <c r="D122" i="142"/>
  <c r="P121" i="142"/>
  <c r="M121" i="142"/>
  <c r="J121" i="142"/>
  <c r="G121" i="142"/>
  <c r="D121" i="142"/>
  <c r="P120" i="142"/>
  <c r="M120" i="142"/>
  <c r="J120" i="142"/>
  <c r="G120" i="142"/>
  <c r="D120" i="142"/>
  <c r="P119" i="142"/>
  <c r="M119" i="142"/>
  <c r="J119" i="142"/>
  <c r="G119" i="142"/>
  <c r="D119" i="142"/>
  <c r="P118" i="142"/>
  <c r="M118" i="142"/>
  <c r="J118" i="142"/>
  <c r="G118" i="142"/>
  <c r="D118" i="142"/>
  <c r="P117" i="142"/>
  <c r="M117" i="142"/>
  <c r="J117" i="142"/>
  <c r="G117" i="142"/>
  <c r="D117" i="142"/>
  <c r="P116" i="142"/>
  <c r="M116" i="142"/>
  <c r="J116" i="142"/>
  <c r="G116" i="142"/>
  <c r="D116" i="142"/>
  <c r="P115" i="142"/>
  <c r="M115" i="142"/>
  <c r="J115" i="142"/>
  <c r="G115" i="142"/>
  <c r="D115" i="142"/>
  <c r="P114" i="142"/>
  <c r="M114" i="142"/>
  <c r="J114" i="142"/>
  <c r="G114" i="142"/>
  <c r="D114" i="142"/>
  <c r="P113" i="142"/>
  <c r="M113" i="142"/>
  <c r="J113" i="142"/>
  <c r="G113" i="142"/>
  <c r="D113" i="142"/>
  <c r="P112" i="142"/>
  <c r="M112" i="142"/>
  <c r="J112" i="142"/>
  <c r="G112" i="142"/>
  <c r="D112" i="142"/>
  <c r="P111" i="142"/>
  <c r="M111" i="142"/>
  <c r="J111" i="142"/>
  <c r="G111" i="142"/>
  <c r="D111" i="142"/>
  <c r="P110" i="142"/>
  <c r="M110" i="142"/>
  <c r="J110" i="142"/>
  <c r="G110" i="142"/>
  <c r="D110" i="142"/>
  <c r="P109" i="142"/>
  <c r="M109" i="142"/>
  <c r="J109" i="142"/>
  <c r="G109" i="142"/>
  <c r="D109" i="142"/>
  <c r="P108" i="142"/>
  <c r="M108" i="142"/>
  <c r="J108" i="142"/>
  <c r="G108" i="142"/>
  <c r="D108" i="142"/>
  <c r="P107" i="142"/>
  <c r="M107" i="142"/>
  <c r="J107" i="142"/>
  <c r="G107" i="142"/>
  <c r="D107" i="142"/>
  <c r="P106" i="142"/>
  <c r="M106" i="142"/>
  <c r="J106" i="142"/>
  <c r="G106" i="142"/>
  <c r="D106" i="142"/>
  <c r="P105" i="142"/>
  <c r="M105" i="142"/>
  <c r="J105" i="142"/>
  <c r="G105" i="142"/>
  <c r="D105" i="142"/>
  <c r="P104" i="142"/>
  <c r="M104" i="142"/>
  <c r="J104" i="142"/>
  <c r="G104" i="142"/>
  <c r="D104" i="142"/>
  <c r="P103" i="142"/>
  <c r="M103" i="142"/>
  <c r="J103" i="142"/>
  <c r="G103" i="142"/>
  <c r="D103" i="142"/>
  <c r="P102" i="142"/>
  <c r="M102" i="142"/>
  <c r="J102" i="142"/>
  <c r="G102" i="142"/>
  <c r="D102" i="142"/>
  <c r="P101" i="142"/>
  <c r="M101" i="142"/>
  <c r="J101" i="142"/>
  <c r="G101" i="142"/>
  <c r="D101" i="142"/>
  <c r="P100" i="142"/>
  <c r="M100" i="142"/>
  <c r="J100" i="142"/>
  <c r="G100" i="142"/>
  <c r="D100" i="142"/>
  <c r="P99" i="142"/>
  <c r="M99" i="142"/>
  <c r="J99" i="142"/>
  <c r="G99" i="142"/>
  <c r="D99" i="142"/>
  <c r="P98" i="142"/>
  <c r="M98" i="142"/>
  <c r="J98" i="142"/>
  <c r="G98" i="142"/>
  <c r="D98" i="142"/>
  <c r="P97" i="142"/>
  <c r="M97" i="142"/>
  <c r="J97" i="142"/>
  <c r="G97" i="142"/>
  <c r="D97" i="142"/>
  <c r="P96" i="142"/>
  <c r="M96" i="142"/>
  <c r="J96" i="142"/>
  <c r="G96" i="142"/>
  <c r="D96" i="142"/>
  <c r="P95" i="142"/>
  <c r="M95" i="142"/>
  <c r="J95" i="142"/>
  <c r="G95" i="142"/>
  <c r="D95" i="142"/>
  <c r="P94" i="142"/>
  <c r="M94" i="142"/>
  <c r="J94" i="142"/>
  <c r="G94" i="142"/>
  <c r="D94" i="142"/>
  <c r="P93" i="142"/>
  <c r="M93" i="142"/>
  <c r="J93" i="142"/>
  <c r="G93" i="142"/>
  <c r="D93" i="142"/>
  <c r="P92" i="142"/>
  <c r="M92" i="142"/>
  <c r="J92" i="142"/>
  <c r="G92" i="142"/>
  <c r="D92" i="142"/>
  <c r="P91" i="142"/>
  <c r="M91" i="142"/>
  <c r="J91" i="142"/>
  <c r="G91" i="142"/>
  <c r="D91" i="142"/>
  <c r="P90" i="142"/>
  <c r="M90" i="142"/>
  <c r="J90" i="142"/>
  <c r="G90" i="142"/>
  <c r="D90" i="142"/>
  <c r="P89" i="142"/>
  <c r="M89" i="142"/>
  <c r="J89" i="142"/>
  <c r="G89" i="142"/>
  <c r="D89" i="142"/>
  <c r="P88" i="142"/>
  <c r="M88" i="142"/>
  <c r="J88" i="142"/>
  <c r="G88" i="142"/>
  <c r="D88" i="142"/>
  <c r="P87" i="142"/>
  <c r="M87" i="142"/>
  <c r="J87" i="142"/>
  <c r="G87" i="142"/>
  <c r="D87" i="142"/>
  <c r="P86" i="142"/>
  <c r="M86" i="142"/>
  <c r="J86" i="142"/>
  <c r="G86" i="142"/>
  <c r="D86" i="142"/>
  <c r="P85" i="142"/>
  <c r="M85" i="142"/>
  <c r="J85" i="142"/>
  <c r="G85" i="142"/>
  <c r="D85" i="142"/>
  <c r="P84" i="142"/>
  <c r="M84" i="142"/>
  <c r="J84" i="142"/>
  <c r="G84" i="142"/>
  <c r="D84" i="142"/>
  <c r="P83" i="142"/>
  <c r="M83" i="142"/>
  <c r="J83" i="142"/>
  <c r="G83" i="142"/>
  <c r="D83" i="142"/>
  <c r="P82" i="142"/>
  <c r="M82" i="142"/>
  <c r="J82" i="142"/>
  <c r="G82" i="142"/>
  <c r="D82" i="142"/>
  <c r="P81" i="142"/>
  <c r="M81" i="142"/>
  <c r="J81" i="142"/>
  <c r="G81" i="142"/>
  <c r="D81" i="142"/>
  <c r="P80" i="142"/>
  <c r="M80" i="142"/>
  <c r="J80" i="142"/>
  <c r="G80" i="142"/>
  <c r="D80" i="142"/>
  <c r="P79" i="142"/>
  <c r="M79" i="142"/>
  <c r="J79" i="142"/>
  <c r="G79" i="142"/>
  <c r="D79" i="142"/>
  <c r="P78" i="142"/>
  <c r="M78" i="142"/>
  <c r="J78" i="142"/>
  <c r="G78" i="142"/>
  <c r="D78" i="142"/>
  <c r="P77" i="142"/>
  <c r="M77" i="142"/>
  <c r="J77" i="142"/>
  <c r="G77" i="142"/>
  <c r="D77" i="142"/>
  <c r="P76" i="142"/>
  <c r="M76" i="142"/>
  <c r="J76" i="142"/>
  <c r="G76" i="142"/>
  <c r="D76" i="142"/>
  <c r="P75" i="142"/>
  <c r="M75" i="142"/>
  <c r="J75" i="142"/>
  <c r="G75" i="142"/>
  <c r="D75" i="142"/>
  <c r="P74" i="142"/>
  <c r="M74" i="142"/>
  <c r="J74" i="142"/>
  <c r="G74" i="142"/>
  <c r="D74" i="142"/>
  <c r="P73" i="142"/>
  <c r="M73" i="142"/>
  <c r="J73" i="142"/>
  <c r="G73" i="142"/>
  <c r="D73" i="142"/>
  <c r="P72" i="142"/>
  <c r="M72" i="142"/>
  <c r="J72" i="142"/>
  <c r="G72" i="142"/>
  <c r="D72" i="142"/>
  <c r="P71" i="142"/>
  <c r="M71" i="142"/>
  <c r="J71" i="142"/>
  <c r="G71" i="142"/>
  <c r="D71" i="142"/>
  <c r="P70" i="142"/>
  <c r="M70" i="142"/>
  <c r="J70" i="142"/>
  <c r="G70" i="142"/>
  <c r="D70" i="142"/>
  <c r="P69" i="142"/>
  <c r="M69" i="142"/>
  <c r="J69" i="142"/>
  <c r="G69" i="142"/>
  <c r="D69" i="142"/>
  <c r="P68" i="142"/>
  <c r="M68" i="142"/>
  <c r="J68" i="142"/>
  <c r="G68" i="142"/>
  <c r="D68" i="142"/>
  <c r="P67" i="142"/>
  <c r="M67" i="142"/>
  <c r="J67" i="142"/>
  <c r="G67" i="142"/>
  <c r="D67" i="142"/>
  <c r="P66" i="142"/>
  <c r="M66" i="142"/>
  <c r="J66" i="142"/>
  <c r="G66" i="142"/>
  <c r="D66" i="142"/>
  <c r="P65" i="142"/>
  <c r="M65" i="142"/>
  <c r="J65" i="142"/>
  <c r="G65" i="142"/>
  <c r="D65" i="142"/>
  <c r="P64" i="142"/>
  <c r="M64" i="142"/>
  <c r="J64" i="142"/>
  <c r="G64" i="142"/>
  <c r="D64" i="142"/>
  <c r="P63" i="142"/>
  <c r="M63" i="142"/>
  <c r="J63" i="142"/>
  <c r="G63" i="142"/>
  <c r="D63" i="142"/>
  <c r="P62" i="142"/>
  <c r="M62" i="142"/>
  <c r="J62" i="142"/>
  <c r="G62" i="142"/>
  <c r="D62" i="142"/>
  <c r="P61" i="142"/>
  <c r="M61" i="142"/>
  <c r="J61" i="142"/>
  <c r="G61" i="142"/>
  <c r="D61" i="142"/>
  <c r="P60" i="142"/>
  <c r="M60" i="142"/>
  <c r="J60" i="142"/>
  <c r="G60" i="142"/>
  <c r="D60" i="142"/>
  <c r="P59" i="142"/>
  <c r="M59" i="142"/>
  <c r="J59" i="142"/>
  <c r="G59" i="142"/>
  <c r="D59" i="142"/>
  <c r="P58" i="142"/>
  <c r="M58" i="142"/>
  <c r="J58" i="142"/>
  <c r="G58" i="142"/>
  <c r="D58" i="142"/>
  <c r="P57" i="142"/>
  <c r="M57" i="142"/>
  <c r="J57" i="142"/>
  <c r="G57" i="142"/>
  <c r="D57" i="142"/>
  <c r="P56" i="142"/>
  <c r="M56" i="142"/>
  <c r="J56" i="142"/>
  <c r="G56" i="142"/>
  <c r="D56" i="142"/>
  <c r="P55" i="142"/>
  <c r="M55" i="142"/>
  <c r="J55" i="142"/>
  <c r="G55" i="142"/>
  <c r="D55" i="142"/>
  <c r="P54" i="142"/>
  <c r="M54" i="142"/>
  <c r="J54" i="142"/>
  <c r="G54" i="142"/>
  <c r="D54" i="142"/>
  <c r="P53" i="142"/>
  <c r="M53" i="142"/>
  <c r="J53" i="142"/>
  <c r="G53" i="142"/>
  <c r="D53" i="142"/>
  <c r="P52" i="142"/>
  <c r="M52" i="142"/>
  <c r="J52" i="142"/>
  <c r="G52" i="142"/>
  <c r="D52" i="142"/>
  <c r="P51" i="142"/>
  <c r="M51" i="142"/>
  <c r="J51" i="142"/>
  <c r="G51" i="142"/>
  <c r="D51" i="142"/>
  <c r="P50" i="142"/>
  <c r="M50" i="142"/>
  <c r="J50" i="142"/>
  <c r="G50" i="142"/>
  <c r="D50" i="142"/>
  <c r="P49" i="142"/>
  <c r="M49" i="142"/>
  <c r="J49" i="142"/>
  <c r="G49" i="142"/>
  <c r="D49" i="142"/>
  <c r="P48" i="142"/>
  <c r="M48" i="142"/>
  <c r="J48" i="142"/>
  <c r="G48" i="142"/>
  <c r="D48" i="142"/>
  <c r="P47" i="142"/>
  <c r="M47" i="142"/>
  <c r="J47" i="142"/>
  <c r="G47" i="142"/>
  <c r="D47" i="142"/>
  <c r="P46" i="142"/>
  <c r="M46" i="142"/>
  <c r="J46" i="142"/>
  <c r="G46" i="142"/>
  <c r="D46" i="142"/>
  <c r="P45" i="142"/>
  <c r="M45" i="142"/>
  <c r="J45" i="142"/>
  <c r="G45" i="142"/>
  <c r="D45" i="142"/>
  <c r="P44" i="142"/>
  <c r="M44" i="142"/>
  <c r="J44" i="142"/>
  <c r="G44" i="142"/>
  <c r="D44" i="142"/>
  <c r="P43" i="142"/>
  <c r="M43" i="142"/>
  <c r="J43" i="142"/>
  <c r="G43" i="142"/>
  <c r="D43" i="142"/>
  <c r="P42" i="142"/>
  <c r="M42" i="142"/>
  <c r="J42" i="142"/>
  <c r="G42" i="142"/>
  <c r="D42" i="142"/>
  <c r="P41" i="142"/>
  <c r="M41" i="142"/>
  <c r="J41" i="142"/>
  <c r="G41" i="142"/>
  <c r="D41" i="142"/>
  <c r="P40" i="142"/>
  <c r="M40" i="142"/>
  <c r="J40" i="142"/>
  <c r="G40" i="142"/>
  <c r="D40" i="142"/>
  <c r="P39" i="142"/>
  <c r="M39" i="142"/>
  <c r="J39" i="142"/>
  <c r="G39" i="142"/>
  <c r="D39" i="142"/>
  <c r="P38" i="142"/>
  <c r="M38" i="142"/>
  <c r="J38" i="142"/>
  <c r="G38" i="142"/>
  <c r="D38" i="142"/>
  <c r="P37" i="142"/>
  <c r="M37" i="142"/>
  <c r="J37" i="142"/>
  <c r="G37" i="142"/>
  <c r="D37" i="142"/>
  <c r="P36" i="142"/>
  <c r="M36" i="142"/>
  <c r="J36" i="142"/>
  <c r="G36" i="142"/>
  <c r="D36" i="142"/>
  <c r="P35" i="142"/>
  <c r="M35" i="142"/>
  <c r="J35" i="142"/>
  <c r="G35" i="142"/>
  <c r="D35" i="142"/>
  <c r="P34" i="142"/>
  <c r="M34" i="142"/>
  <c r="J34" i="142"/>
  <c r="G34" i="142"/>
  <c r="D34" i="142"/>
  <c r="P33" i="142"/>
  <c r="M33" i="142"/>
  <c r="J33" i="142"/>
  <c r="G33" i="142"/>
  <c r="D33" i="142"/>
  <c r="P32" i="142"/>
  <c r="M32" i="142"/>
  <c r="J32" i="142"/>
  <c r="G32" i="142"/>
  <c r="D32" i="142"/>
  <c r="P31" i="142"/>
  <c r="M31" i="142"/>
  <c r="J31" i="142"/>
  <c r="G31" i="142"/>
  <c r="D31" i="142"/>
  <c r="P30" i="142"/>
  <c r="M30" i="142"/>
  <c r="J30" i="142"/>
  <c r="G30" i="142"/>
  <c r="D30" i="142"/>
  <c r="P29" i="142"/>
  <c r="M29" i="142"/>
  <c r="J29" i="142"/>
  <c r="G29" i="142"/>
  <c r="D29" i="142"/>
  <c r="P28" i="142"/>
  <c r="M28" i="142"/>
  <c r="J28" i="142"/>
  <c r="G28" i="142"/>
  <c r="D28" i="142"/>
  <c r="P27" i="142"/>
  <c r="M27" i="142"/>
  <c r="J27" i="142"/>
  <c r="G27" i="142"/>
  <c r="D27" i="142"/>
  <c r="P26" i="142"/>
  <c r="M26" i="142"/>
  <c r="J26" i="142"/>
  <c r="G26" i="142"/>
  <c r="D26" i="142"/>
  <c r="P25" i="142"/>
  <c r="M25" i="142"/>
  <c r="J25" i="142"/>
  <c r="G25" i="142"/>
  <c r="D25" i="142"/>
  <c r="P24" i="142"/>
  <c r="M24" i="142"/>
  <c r="J24" i="142"/>
  <c r="G24" i="142"/>
  <c r="D24" i="142"/>
  <c r="P23" i="142"/>
  <c r="M23" i="142"/>
  <c r="J23" i="142"/>
  <c r="G23" i="142"/>
  <c r="D23" i="142"/>
  <c r="P22" i="142"/>
  <c r="M22" i="142"/>
  <c r="J22" i="142"/>
  <c r="G22" i="142"/>
  <c r="D22" i="142"/>
  <c r="P21" i="142"/>
  <c r="M21" i="142"/>
  <c r="J21" i="142"/>
  <c r="G21" i="142"/>
  <c r="D21" i="142"/>
  <c r="P20" i="142"/>
  <c r="M20" i="142"/>
  <c r="J20" i="142"/>
  <c r="G20" i="142"/>
  <c r="D20" i="142"/>
  <c r="I14" i="142"/>
  <c r="H14" i="142"/>
  <c r="D13" i="142"/>
  <c r="D12" i="142"/>
  <c r="P5" i="142"/>
  <c r="J220" i="131" l="1"/>
  <c r="P202" i="131"/>
  <c r="P201" i="131"/>
  <c r="P200" i="131"/>
  <c r="M195" i="131"/>
  <c r="J175" i="131"/>
  <c r="P156" i="131"/>
  <c r="P155" i="131"/>
  <c r="P154" i="131"/>
  <c r="P153" i="131"/>
  <c r="P152" i="131"/>
  <c r="M150" i="131"/>
  <c r="J121" i="131"/>
  <c r="J120" i="131"/>
  <c r="J119" i="131"/>
  <c r="J118" i="131"/>
  <c r="J117" i="131"/>
  <c r="J116" i="131"/>
  <c r="J115" i="131"/>
  <c r="J114" i="131"/>
  <c r="J113" i="131"/>
  <c r="J112" i="131"/>
  <c r="J111" i="131"/>
  <c r="J110" i="131"/>
  <c r="J109" i="131"/>
  <c r="J108" i="131"/>
  <c r="J221" i="130"/>
  <c r="P203" i="130"/>
  <c r="P202" i="130"/>
  <c r="P201" i="130"/>
  <c r="M197" i="130"/>
  <c r="M196" i="130"/>
  <c r="P156" i="130"/>
  <c r="P155" i="130"/>
  <c r="P154" i="130"/>
  <c r="P153" i="130"/>
  <c r="J122" i="130"/>
  <c r="J121" i="130"/>
  <c r="J120" i="130"/>
  <c r="J119" i="130"/>
  <c r="J118" i="130"/>
  <c r="J117" i="130"/>
  <c r="J116" i="130"/>
  <c r="J115" i="130"/>
  <c r="J114" i="130"/>
  <c r="J113" i="130"/>
  <c r="J112" i="130"/>
  <c r="J111" i="130"/>
  <c r="J110" i="130"/>
  <c r="J221" i="118" l="1"/>
  <c r="P203" i="118"/>
  <c r="P202" i="118"/>
  <c r="P201" i="118"/>
  <c r="P200" i="118"/>
  <c r="M197" i="118"/>
  <c r="M196" i="118"/>
  <c r="P156" i="118"/>
  <c r="P155" i="118"/>
  <c r="P154" i="118"/>
  <c r="P153" i="118"/>
  <c r="P152" i="118"/>
  <c r="M151" i="118"/>
  <c r="J122" i="118"/>
  <c r="J121" i="118"/>
  <c r="J120" i="118"/>
  <c r="J119" i="118"/>
  <c r="J118" i="118"/>
  <c r="J117" i="118"/>
  <c r="J116" i="118"/>
  <c r="J115" i="118"/>
  <c r="J114" i="118"/>
  <c r="J113" i="118"/>
  <c r="J112" i="118"/>
  <c r="J111" i="118"/>
  <c r="J110" i="118"/>
  <c r="J220" i="141"/>
  <c r="P202" i="141"/>
  <c r="P201" i="141"/>
  <c r="P200" i="141"/>
  <c r="P199" i="141"/>
  <c r="M195" i="141"/>
  <c r="J175" i="141"/>
  <c r="P154" i="141"/>
  <c r="P153" i="141"/>
  <c r="P152" i="141"/>
  <c r="P151" i="141"/>
  <c r="M150" i="141"/>
  <c r="J120" i="141"/>
  <c r="J119" i="141"/>
  <c r="J118" i="141"/>
  <c r="J117" i="141"/>
  <c r="J116" i="141"/>
  <c r="J115" i="141"/>
  <c r="J114" i="141"/>
  <c r="J113" i="141"/>
  <c r="J112" i="141"/>
  <c r="J111" i="141"/>
  <c r="J110" i="141"/>
  <c r="J109" i="141"/>
  <c r="J108" i="141"/>
  <c r="J107" i="141"/>
  <c r="J106" i="141"/>
  <c r="J24" i="141"/>
  <c r="J23" i="141"/>
  <c r="J22" i="141"/>
  <c r="J21" i="141"/>
  <c r="J20" i="141"/>
  <c r="J225" i="140"/>
  <c r="J224" i="140"/>
  <c r="P206" i="140"/>
  <c r="P205" i="140"/>
  <c r="P204" i="140"/>
  <c r="P203" i="140"/>
  <c r="M199" i="140"/>
  <c r="J179" i="140"/>
  <c r="P159" i="140"/>
  <c r="P158" i="140"/>
  <c r="M155" i="140"/>
  <c r="J128" i="140"/>
  <c r="J127" i="140"/>
  <c r="J126" i="140"/>
  <c r="J125" i="140"/>
  <c r="J124" i="140"/>
  <c r="J123" i="140"/>
  <c r="J122" i="140"/>
  <c r="J121" i="140"/>
  <c r="J120" i="140"/>
  <c r="P207" i="132"/>
  <c r="P206" i="132"/>
  <c r="P205" i="132"/>
  <c r="P204" i="132"/>
  <c r="J188" i="132"/>
  <c r="J187" i="132"/>
  <c r="P153" i="132"/>
  <c r="P152" i="132"/>
  <c r="P151" i="132"/>
  <c r="P150" i="132"/>
  <c r="M157" i="132"/>
  <c r="M156" i="132"/>
  <c r="M155" i="132"/>
  <c r="J135" i="132"/>
  <c r="J134" i="132"/>
  <c r="J133" i="132"/>
  <c r="J132" i="132"/>
  <c r="J131" i="132"/>
  <c r="J130" i="132"/>
  <c r="J129" i="132"/>
  <c r="J225" i="106"/>
  <c r="J224" i="106"/>
  <c r="P203" i="106"/>
  <c r="P202" i="106"/>
  <c r="P201" i="106"/>
  <c r="M199" i="106"/>
  <c r="J179" i="106"/>
  <c r="P155" i="106"/>
  <c r="P154" i="106"/>
  <c r="P153" i="106"/>
  <c r="P152" i="106"/>
  <c r="J125" i="106"/>
  <c r="J124" i="106"/>
  <c r="J123" i="106"/>
  <c r="J122" i="106"/>
  <c r="J121" i="106"/>
  <c r="J120" i="106"/>
  <c r="J119" i="106"/>
  <c r="J118" i="106"/>
  <c r="P203" i="139"/>
  <c r="P202" i="139"/>
  <c r="P201" i="139"/>
  <c r="P200" i="139"/>
  <c r="M199" i="139"/>
  <c r="M198" i="139"/>
  <c r="J224" i="139"/>
  <c r="J223" i="139"/>
  <c r="J178" i="139"/>
  <c r="P154" i="139"/>
  <c r="P153" i="139"/>
  <c r="P152" i="139"/>
  <c r="P151" i="139"/>
  <c r="P150" i="139"/>
  <c r="M152" i="139"/>
  <c r="J125" i="139"/>
  <c r="J124" i="139"/>
  <c r="J123" i="139"/>
  <c r="J122" i="139"/>
  <c r="J121" i="139"/>
  <c r="J120" i="139"/>
  <c r="J119" i="139"/>
  <c r="J118" i="139"/>
  <c r="J117" i="139"/>
  <c r="J116" i="139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1"/>
  <c r="D227" i="141"/>
  <c r="D226" i="141"/>
  <c r="D225" i="141"/>
  <c r="D224" i="141"/>
  <c r="D223" i="141"/>
  <c r="D222" i="141"/>
  <c r="D221" i="141"/>
  <c r="D220" i="141"/>
  <c r="D219" i="141"/>
  <c r="D218" i="141"/>
  <c r="D217" i="141"/>
  <c r="D216" i="141"/>
  <c r="D215" i="141"/>
  <c r="D214" i="141"/>
  <c r="D213" i="141"/>
  <c r="D212" i="141"/>
  <c r="D211" i="141"/>
  <c r="D210" i="141"/>
  <c r="D209" i="141"/>
  <c r="D208" i="141"/>
  <c r="D207" i="141"/>
  <c r="D206" i="141"/>
  <c r="D205" i="141"/>
  <c r="D204" i="141"/>
  <c r="D203" i="141"/>
  <c r="D202" i="141"/>
  <c r="D201" i="141"/>
  <c r="D200" i="141"/>
  <c r="D199" i="141"/>
  <c r="D198" i="141"/>
  <c r="D197" i="141"/>
  <c r="D196" i="141"/>
  <c r="D195" i="141"/>
  <c r="D194" i="141"/>
  <c r="D193" i="141"/>
  <c r="D192" i="141"/>
  <c r="D191" i="141"/>
  <c r="D190" i="141"/>
  <c r="D189" i="141"/>
  <c r="D188" i="141"/>
  <c r="D187" i="141"/>
  <c r="D186" i="141"/>
  <c r="D185" i="141"/>
  <c r="D184" i="141"/>
  <c r="D183" i="141"/>
  <c r="D182" i="141"/>
  <c r="D181" i="141"/>
  <c r="D180" i="141"/>
  <c r="D179" i="141"/>
  <c r="D178" i="141"/>
  <c r="D177" i="141"/>
  <c r="D176" i="141"/>
  <c r="D175" i="141"/>
  <c r="D174" i="141"/>
  <c r="D173" i="141"/>
  <c r="D172" i="141"/>
  <c r="D171" i="141"/>
  <c r="D170" i="141"/>
  <c r="D169" i="141"/>
  <c r="D168" i="141"/>
  <c r="D167" i="141"/>
  <c r="D166" i="141"/>
  <c r="D165" i="141"/>
  <c r="D164" i="141"/>
  <c r="D163" i="141"/>
  <c r="D162" i="141"/>
  <c r="D161" i="141"/>
  <c r="D160" i="141"/>
  <c r="D159" i="141"/>
  <c r="D158" i="141"/>
  <c r="D157" i="141"/>
  <c r="D156" i="141"/>
  <c r="D155" i="141"/>
  <c r="D154" i="141"/>
  <c r="D153" i="141"/>
  <c r="D152" i="141"/>
  <c r="D151" i="141"/>
  <c r="D150" i="141"/>
  <c r="D149" i="141"/>
  <c r="D148" i="141"/>
  <c r="D147" i="141"/>
  <c r="D146" i="141"/>
  <c r="D145" i="141"/>
  <c r="D144" i="141"/>
  <c r="D143" i="141"/>
  <c r="D142" i="141"/>
  <c r="D141" i="141"/>
  <c r="D140" i="141"/>
  <c r="D139" i="141"/>
  <c r="D138" i="141"/>
  <c r="D137" i="141"/>
  <c r="D136" i="141"/>
  <c r="D135" i="141"/>
  <c r="D134" i="141"/>
  <c r="D133" i="141"/>
  <c r="D132" i="141"/>
  <c r="D131" i="141"/>
  <c r="D130" i="141"/>
  <c r="D129" i="141"/>
  <c r="D128" i="141"/>
  <c r="D127" i="141"/>
  <c r="D126" i="141"/>
  <c r="D125" i="141"/>
  <c r="D124" i="141"/>
  <c r="D123" i="141"/>
  <c r="D122" i="141"/>
  <c r="D121" i="141"/>
  <c r="D120" i="141"/>
  <c r="D119" i="141"/>
  <c r="D118" i="141"/>
  <c r="D117" i="141"/>
  <c r="D116" i="141"/>
  <c r="D115" i="141"/>
  <c r="D114" i="141"/>
  <c r="D113" i="141"/>
  <c r="D112" i="141"/>
  <c r="D111" i="141"/>
  <c r="D110" i="141"/>
  <c r="D109" i="141"/>
  <c r="D108" i="141"/>
  <c r="D107" i="141"/>
  <c r="D106" i="141"/>
  <c r="D105" i="141"/>
  <c r="D104" i="141"/>
  <c r="D103" i="141"/>
  <c r="D102" i="141"/>
  <c r="D101" i="141"/>
  <c r="D100" i="141"/>
  <c r="D99" i="141"/>
  <c r="D98" i="141"/>
  <c r="D97" i="141"/>
  <c r="D96" i="141"/>
  <c r="D95" i="141"/>
  <c r="D94" i="141"/>
  <c r="D93" i="141"/>
  <c r="D92" i="141"/>
  <c r="D91" i="141"/>
  <c r="D90" i="141"/>
  <c r="D89" i="141"/>
  <c r="D88" i="141"/>
  <c r="D87" i="141"/>
  <c r="D86" i="141"/>
  <c r="D85" i="141"/>
  <c r="D84" i="141"/>
  <c r="D83" i="141"/>
  <c r="D82" i="141"/>
  <c r="D81" i="141"/>
  <c r="D80" i="141"/>
  <c r="D79" i="141"/>
  <c r="D78" i="141"/>
  <c r="D77" i="141"/>
  <c r="D76" i="141"/>
  <c r="D75" i="141"/>
  <c r="D74" i="141"/>
  <c r="D73" i="141"/>
  <c r="D72" i="141"/>
  <c r="D71" i="141"/>
  <c r="D70" i="141"/>
  <c r="D69" i="141"/>
  <c r="D68" i="141"/>
  <c r="D67" i="141"/>
  <c r="D66" i="141"/>
  <c r="D65" i="141"/>
  <c r="D64" i="141"/>
  <c r="D63" i="141"/>
  <c r="D62" i="141"/>
  <c r="D61" i="141"/>
  <c r="D60" i="141"/>
  <c r="D59" i="141"/>
  <c r="D58" i="141"/>
  <c r="D57" i="141"/>
  <c r="D56" i="141"/>
  <c r="D55" i="141"/>
  <c r="D54" i="141"/>
  <c r="D53" i="141"/>
  <c r="D52" i="141"/>
  <c r="D51" i="141"/>
  <c r="D50" i="141"/>
  <c r="D49" i="141"/>
  <c r="D48" i="141"/>
  <c r="D47" i="141"/>
  <c r="D46" i="141"/>
  <c r="D45" i="141"/>
  <c r="D44" i="141"/>
  <c r="D43" i="141"/>
  <c r="D42" i="141"/>
  <c r="D41" i="141"/>
  <c r="D40" i="141"/>
  <c r="D39" i="141"/>
  <c r="D38" i="141"/>
  <c r="D37" i="141"/>
  <c r="D36" i="141"/>
  <c r="D35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J227" i="131" l="1"/>
  <c r="J226" i="131"/>
  <c r="J225" i="131"/>
  <c r="J224" i="131"/>
  <c r="J223" i="131"/>
  <c r="J222" i="131"/>
  <c r="J221" i="131"/>
  <c r="P215" i="131"/>
  <c r="P214" i="131"/>
  <c r="P213" i="131"/>
  <c r="P212" i="131"/>
  <c r="P211" i="131"/>
  <c r="P210" i="131"/>
  <c r="P209" i="131"/>
  <c r="P208" i="131"/>
  <c r="P207" i="131"/>
  <c r="P206" i="131"/>
  <c r="P205" i="131"/>
  <c r="P204" i="131"/>
  <c r="P203" i="131"/>
  <c r="M201" i="131"/>
  <c r="M200" i="131"/>
  <c r="M199" i="131"/>
  <c r="M198" i="131"/>
  <c r="M197" i="131"/>
  <c r="M196" i="131"/>
  <c r="J182" i="131"/>
  <c r="J181" i="131"/>
  <c r="J180" i="131"/>
  <c r="J179" i="131"/>
  <c r="J178" i="131"/>
  <c r="J177" i="131"/>
  <c r="J176" i="131"/>
  <c r="P168" i="131"/>
  <c r="P167" i="131"/>
  <c r="P166" i="131"/>
  <c r="P165" i="131"/>
  <c r="P164" i="131"/>
  <c r="P163" i="131"/>
  <c r="P162" i="131"/>
  <c r="P161" i="131"/>
  <c r="P160" i="131"/>
  <c r="P159" i="131"/>
  <c r="P158" i="131"/>
  <c r="P157" i="131"/>
  <c r="M157" i="131"/>
  <c r="M156" i="131"/>
  <c r="M155" i="131"/>
  <c r="M154" i="131"/>
  <c r="M153" i="131"/>
  <c r="M152" i="131"/>
  <c r="M151" i="131"/>
  <c r="J228" i="130"/>
  <c r="J227" i="130"/>
  <c r="J226" i="130"/>
  <c r="J225" i="130"/>
  <c r="J224" i="130"/>
  <c r="J223" i="130"/>
  <c r="J222" i="130"/>
  <c r="P216" i="130"/>
  <c r="P215" i="130"/>
  <c r="P214" i="130"/>
  <c r="P213" i="130"/>
  <c r="P212" i="130"/>
  <c r="P211" i="130"/>
  <c r="P210" i="130"/>
  <c r="P209" i="130"/>
  <c r="P208" i="130"/>
  <c r="P207" i="130"/>
  <c r="P206" i="130"/>
  <c r="P205" i="130"/>
  <c r="P204" i="130"/>
  <c r="M203" i="130"/>
  <c r="M202" i="130"/>
  <c r="M201" i="130"/>
  <c r="M200" i="130"/>
  <c r="M199" i="130"/>
  <c r="M198" i="130"/>
  <c r="J184" i="130"/>
  <c r="J183" i="130"/>
  <c r="J182" i="130"/>
  <c r="J181" i="130"/>
  <c r="J180" i="130"/>
  <c r="J179" i="130"/>
  <c r="J178" i="130"/>
  <c r="J177" i="130"/>
  <c r="P169" i="130"/>
  <c r="P168" i="130"/>
  <c r="P167" i="130"/>
  <c r="P166" i="130"/>
  <c r="P165" i="130"/>
  <c r="P164" i="130"/>
  <c r="P163" i="130"/>
  <c r="P162" i="130"/>
  <c r="P161" i="130"/>
  <c r="P160" i="130"/>
  <c r="P159" i="130"/>
  <c r="P158" i="130"/>
  <c r="P157" i="130"/>
  <c r="M158" i="130"/>
  <c r="M157" i="130"/>
  <c r="M156" i="130"/>
  <c r="M155" i="130"/>
  <c r="M154" i="130"/>
  <c r="M153" i="130"/>
  <c r="M152" i="130"/>
  <c r="J228" i="118"/>
  <c r="J227" i="118"/>
  <c r="J226" i="118"/>
  <c r="J225" i="118"/>
  <c r="J224" i="118"/>
  <c r="J223" i="118"/>
  <c r="J222" i="118"/>
  <c r="P216" i="118"/>
  <c r="P215" i="118"/>
  <c r="P214" i="118"/>
  <c r="P213" i="118"/>
  <c r="P212" i="118"/>
  <c r="P211" i="118"/>
  <c r="P210" i="118"/>
  <c r="P209" i="118"/>
  <c r="P208" i="118"/>
  <c r="P207" i="118"/>
  <c r="P206" i="118"/>
  <c r="P205" i="118"/>
  <c r="P204" i="118"/>
  <c r="M203" i="118"/>
  <c r="M202" i="118"/>
  <c r="M201" i="118"/>
  <c r="M200" i="118"/>
  <c r="M199" i="118"/>
  <c r="M198" i="118"/>
  <c r="J184" i="118"/>
  <c r="J183" i="118"/>
  <c r="J182" i="118"/>
  <c r="J181" i="118"/>
  <c r="J180" i="118"/>
  <c r="J179" i="118"/>
  <c r="J178" i="118"/>
  <c r="J177" i="118"/>
  <c r="P168" i="118"/>
  <c r="P167" i="118"/>
  <c r="P166" i="118"/>
  <c r="P165" i="118"/>
  <c r="P164" i="118"/>
  <c r="P163" i="118"/>
  <c r="P162" i="118"/>
  <c r="P161" i="118"/>
  <c r="P160" i="118"/>
  <c r="P159" i="118"/>
  <c r="P158" i="118"/>
  <c r="P157" i="118"/>
  <c r="M158" i="118"/>
  <c r="M157" i="118"/>
  <c r="M156" i="118"/>
  <c r="M155" i="118"/>
  <c r="M154" i="118"/>
  <c r="M153" i="118"/>
  <c r="M152" i="118"/>
  <c r="J227" i="141"/>
  <c r="J226" i="141"/>
  <c r="J225" i="141"/>
  <c r="J224" i="141"/>
  <c r="J223" i="141"/>
  <c r="J222" i="141"/>
  <c r="J221" i="141"/>
  <c r="P214" i="141"/>
  <c r="P213" i="141"/>
  <c r="P212" i="141"/>
  <c r="P211" i="141"/>
  <c r="P210" i="141"/>
  <c r="P209" i="141"/>
  <c r="P208" i="141"/>
  <c r="P207" i="141"/>
  <c r="P206" i="141"/>
  <c r="P205" i="141"/>
  <c r="P204" i="141"/>
  <c r="P203" i="141"/>
  <c r="M201" i="141"/>
  <c r="M200" i="141"/>
  <c r="M199" i="141"/>
  <c r="M198" i="141"/>
  <c r="M197" i="141"/>
  <c r="M196" i="141"/>
  <c r="J183" i="141"/>
  <c r="J182" i="141"/>
  <c r="J181" i="141"/>
  <c r="J180" i="141"/>
  <c r="J179" i="141"/>
  <c r="J178" i="141"/>
  <c r="J177" i="141"/>
  <c r="J176" i="141"/>
  <c r="P165" i="141"/>
  <c r="P164" i="141"/>
  <c r="P163" i="141"/>
  <c r="P162" i="141"/>
  <c r="P161" i="141"/>
  <c r="P160" i="141"/>
  <c r="P159" i="141"/>
  <c r="P158" i="141"/>
  <c r="P157" i="141"/>
  <c r="P156" i="141"/>
  <c r="P155" i="141"/>
  <c r="M157" i="141"/>
  <c r="M156" i="141"/>
  <c r="M155" i="141"/>
  <c r="M154" i="141"/>
  <c r="M153" i="141"/>
  <c r="M152" i="141"/>
  <c r="M151" i="141"/>
  <c r="P21" i="141"/>
  <c r="P20" i="141"/>
  <c r="J228" i="140"/>
  <c r="J227" i="140"/>
  <c r="J226" i="140"/>
  <c r="P219" i="140"/>
  <c r="P218" i="140"/>
  <c r="P217" i="140"/>
  <c r="P216" i="140"/>
  <c r="P215" i="140"/>
  <c r="P214" i="140"/>
  <c r="P213" i="140"/>
  <c r="P212" i="140"/>
  <c r="P211" i="140"/>
  <c r="P210" i="140"/>
  <c r="P209" i="140"/>
  <c r="P208" i="140"/>
  <c r="P207" i="140"/>
  <c r="M208" i="140"/>
  <c r="M207" i="140"/>
  <c r="M206" i="140"/>
  <c r="M205" i="140"/>
  <c r="M204" i="140"/>
  <c r="M203" i="140"/>
  <c r="M202" i="140"/>
  <c r="M201" i="140"/>
  <c r="M200" i="140"/>
  <c r="J186" i="140"/>
  <c r="J185" i="140"/>
  <c r="J184" i="140"/>
  <c r="J183" i="140"/>
  <c r="J182" i="140"/>
  <c r="J181" i="140"/>
  <c r="J180" i="140"/>
  <c r="P172" i="140"/>
  <c r="P171" i="140"/>
  <c r="P170" i="140"/>
  <c r="P169" i="140"/>
  <c r="P168" i="140"/>
  <c r="P167" i="140"/>
  <c r="P166" i="140"/>
  <c r="P165" i="140"/>
  <c r="P164" i="140"/>
  <c r="P163" i="140"/>
  <c r="P162" i="140"/>
  <c r="P161" i="140"/>
  <c r="P160" i="140"/>
  <c r="M162" i="140"/>
  <c r="M161" i="140"/>
  <c r="M160" i="140"/>
  <c r="M159" i="140"/>
  <c r="M158" i="140"/>
  <c r="M157" i="140"/>
  <c r="M156" i="140"/>
  <c r="P221" i="132"/>
  <c r="P220" i="132"/>
  <c r="P219" i="132"/>
  <c r="P218" i="132"/>
  <c r="P217" i="132"/>
  <c r="P216" i="132"/>
  <c r="P215" i="132"/>
  <c r="P214" i="132"/>
  <c r="P213" i="132"/>
  <c r="P212" i="132"/>
  <c r="P211" i="132"/>
  <c r="P210" i="132"/>
  <c r="P209" i="132"/>
  <c r="P208" i="132"/>
  <c r="M217" i="132"/>
  <c r="M216" i="132"/>
  <c r="M215" i="132"/>
  <c r="M214" i="132"/>
  <c r="M213" i="132"/>
  <c r="M212" i="132"/>
  <c r="M211" i="132"/>
  <c r="M210" i="132"/>
  <c r="M209" i="132"/>
  <c r="J195" i="132"/>
  <c r="J194" i="132"/>
  <c r="J193" i="132"/>
  <c r="J192" i="132"/>
  <c r="J191" i="132"/>
  <c r="J190" i="132"/>
  <c r="J189" i="132"/>
  <c r="P166" i="132"/>
  <c r="P165" i="132"/>
  <c r="P164" i="132"/>
  <c r="P163" i="132"/>
  <c r="P162" i="132"/>
  <c r="P161" i="132"/>
  <c r="P160" i="132"/>
  <c r="P159" i="132"/>
  <c r="P158" i="132"/>
  <c r="P157" i="132"/>
  <c r="P156" i="132"/>
  <c r="P155" i="132"/>
  <c r="P154" i="132"/>
  <c r="M168" i="132"/>
  <c r="M167" i="132"/>
  <c r="M166" i="132"/>
  <c r="M165" i="132"/>
  <c r="M164" i="132"/>
  <c r="M163" i="132"/>
  <c r="M162" i="132"/>
  <c r="M161" i="132"/>
  <c r="M160" i="132"/>
  <c r="M159" i="132"/>
  <c r="M158" i="132"/>
  <c r="J228" i="106"/>
  <c r="J227" i="106"/>
  <c r="J226" i="106"/>
  <c r="P217" i="106"/>
  <c r="P216" i="106"/>
  <c r="P215" i="106"/>
  <c r="P214" i="106"/>
  <c r="P213" i="106"/>
  <c r="P212" i="106"/>
  <c r="P211" i="106"/>
  <c r="P210" i="106"/>
  <c r="P209" i="106"/>
  <c r="P208" i="106"/>
  <c r="P207" i="106"/>
  <c r="P206" i="106"/>
  <c r="P205" i="106"/>
  <c r="P204" i="106"/>
  <c r="M208" i="106"/>
  <c r="M207" i="106"/>
  <c r="M206" i="106"/>
  <c r="M205" i="106"/>
  <c r="M204" i="106"/>
  <c r="M203" i="106"/>
  <c r="M202" i="106"/>
  <c r="M201" i="106"/>
  <c r="M200" i="106"/>
  <c r="J186" i="106"/>
  <c r="J185" i="106"/>
  <c r="J184" i="106"/>
  <c r="J183" i="106"/>
  <c r="J182" i="106"/>
  <c r="J181" i="106"/>
  <c r="J180" i="106"/>
  <c r="P167" i="106"/>
  <c r="P166" i="106"/>
  <c r="P165" i="106"/>
  <c r="P164" i="106"/>
  <c r="P163" i="106"/>
  <c r="P162" i="106"/>
  <c r="P161" i="106"/>
  <c r="P160" i="106"/>
  <c r="P159" i="106"/>
  <c r="P158" i="106"/>
  <c r="P157" i="106"/>
  <c r="P156" i="106"/>
  <c r="M161" i="106"/>
  <c r="M160" i="106"/>
  <c r="M159" i="106"/>
  <c r="M158" i="106"/>
  <c r="M157" i="106"/>
  <c r="M156" i="106"/>
  <c r="M155" i="106"/>
  <c r="M154" i="106"/>
  <c r="J228" i="139"/>
  <c r="J227" i="139"/>
  <c r="J226" i="139"/>
  <c r="J225" i="139"/>
  <c r="P216" i="139"/>
  <c r="P215" i="139"/>
  <c r="P214" i="139"/>
  <c r="P213" i="139"/>
  <c r="P212" i="139"/>
  <c r="P211" i="139"/>
  <c r="P210" i="139"/>
  <c r="P209" i="139"/>
  <c r="P208" i="139"/>
  <c r="P207" i="139"/>
  <c r="P206" i="139"/>
  <c r="P205" i="139"/>
  <c r="P204" i="139"/>
  <c r="M207" i="139"/>
  <c r="M206" i="139"/>
  <c r="M205" i="139"/>
  <c r="M204" i="139"/>
  <c r="M203" i="139"/>
  <c r="M202" i="139"/>
  <c r="M201" i="139"/>
  <c r="M200" i="139"/>
  <c r="J185" i="139"/>
  <c r="J184" i="139"/>
  <c r="J183" i="139"/>
  <c r="J182" i="139"/>
  <c r="J181" i="139"/>
  <c r="J180" i="139"/>
  <c r="J179" i="139"/>
  <c r="P166" i="139"/>
  <c r="P165" i="139"/>
  <c r="P164" i="139"/>
  <c r="P163" i="139"/>
  <c r="P162" i="139"/>
  <c r="P161" i="139"/>
  <c r="P160" i="139"/>
  <c r="P159" i="139"/>
  <c r="P158" i="139"/>
  <c r="P157" i="139"/>
  <c r="P156" i="139"/>
  <c r="P155" i="139"/>
  <c r="M159" i="139"/>
  <c r="M158" i="139"/>
  <c r="M157" i="139"/>
  <c r="M156" i="139"/>
  <c r="M155" i="139"/>
  <c r="M154" i="139"/>
  <c r="M153" i="139"/>
  <c r="J115" i="139"/>
  <c r="D210" i="139"/>
  <c r="D209" i="139"/>
  <c r="D208" i="139"/>
  <c r="D207" i="139"/>
  <c r="D206" i="139"/>
  <c r="D205" i="139"/>
  <c r="D204" i="139"/>
  <c r="D203" i="139"/>
  <c r="D202" i="139"/>
  <c r="D201" i="139"/>
  <c r="D200" i="139"/>
  <c r="D132" i="139"/>
  <c r="D131" i="139"/>
  <c r="D130" i="139"/>
  <c r="D129" i="139"/>
  <c r="D128" i="139"/>
  <c r="D127" i="139"/>
  <c r="D126" i="139"/>
  <c r="D125" i="139"/>
  <c r="D124" i="139"/>
  <c r="D123" i="139"/>
  <c r="D122" i="139"/>
  <c r="D55" i="139"/>
  <c r="D54" i="139"/>
  <c r="D53" i="139"/>
  <c r="D52" i="139"/>
  <c r="D51" i="139"/>
  <c r="D50" i="139"/>
  <c r="D49" i="139"/>
  <c r="D48" i="139"/>
  <c r="D47" i="139"/>
  <c r="D46" i="139"/>
  <c r="D45" i="139"/>
  <c r="J228" i="131" l="1"/>
  <c r="P219" i="131"/>
  <c r="P218" i="131"/>
  <c r="P217" i="131"/>
  <c r="P216" i="131"/>
  <c r="M204" i="131"/>
  <c r="M203" i="131"/>
  <c r="M202" i="131"/>
  <c r="J184" i="131"/>
  <c r="J183" i="131"/>
  <c r="P170" i="131"/>
  <c r="P169" i="131"/>
  <c r="M158" i="131"/>
  <c r="J107" i="131"/>
  <c r="J106" i="131"/>
  <c r="J105" i="131"/>
  <c r="P220" i="130"/>
  <c r="P219" i="130"/>
  <c r="P218" i="130"/>
  <c r="P217" i="130"/>
  <c r="M206" i="130"/>
  <c r="M205" i="130"/>
  <c r="M204" i="130"/>
  <c r="J185" i="130"/>
  <c r="P171" i="130"/>
  <c r="P170" i="130"/>
  <c r="M159" i="130"/>
  <c r="J109" i="130"/>
  <c r="J108" i="130"/>
  <c r="J107" i="130"/>
  <c r="P220" i="118"/>
  <c r="P219" i="118"/>
  <c r="P218" i="118"/>
  <c r="P217" i="118"/>
  <c r="M206" i="118"/>
  <c r="M205" i="118"/>
  <c r="M204" i="118"/>
  <c r="J185" i="118"/>
  <c r="P171" i="118"/>
  <c r="P170" i="118"/>
  <c r="P169" i="118"/>
  <c r="M159" i="118"/>
  <c r="J109" i="118"/>
  <c r="J108" i="118"/>
  <c r="J107" i="118"/>
  <c r="J228" i="141"/>
  <c r="P218" i="141"/>
  <c r="P217" i="141"/>
  <c r="P216" i="141"/>
  <c r="P215" i="141"/>
  <c r="M204" i="141"/>
  <c r="M203" i="141"/>
  <c r="M202" i="141"/>
  <c r="J184" i="141"/>
  <c r="M158" i="141"/>
  <c r="J105" i="141"/>
  <c r="J104" i="141"/>
  <c r="J103" i="141"/>
  <c r="J102" i="141"/>
  <c r="J101" i="141"/>
  <c r="P224" i="140"/>
  <c r="P223" i="140"/>
  <c r="P222" i="140"/>
  <c r="P221" i="140"/>
  <c r="P220" i="140"/>
  <c r="M210" i="140"/>
  <c r="M209" i="140"/>
  <c r="J188" i="140"/>
  <c r="J187" i="140"/>
  <c r="P176" i="140"/>
  <c r="P175" i="140"/>
  <c r="P174" i="140"/>
  <c r="P173" i="140"/>
  <c r="M163" i="140"/>
  <c r="J119" i="140"/>
  <c r="J118" i="140"/>
  <c r="J117" i="140"/>
  <c r="J116" i="140"/>
  <c r="J115" i="140"/>
  <c r="P227" i="132"/>
  <c r="P226" i="132"/>
  <c r="P225" i="132"/>
  <c r="P224" i="132"/>
  <c r="P223" i="132"/>
  <c r="P222" i="132"/>
  <c r="M219" i="132"/>
  <c r="M218" i="132"/>
  <c r="J197" i="132"/>
  <c r="J196" i="132"/>
  <c r="P168" i="132"/>
  <c r="P167" i="132"/>
  <c r="M169" i="132"/>
  <c r="J128" i="132"/>
  <c r="J127" i="132"/>
  <c r="P221" i="106"/>
  <c r="P220" i="106"/>
  <c r="P219" i="106"/>
  <c r="P218" i="106"/>
  <c r="M210" i="106"/>
  <c r="M209" i="106"/>
  <c r="J188" i="106"/>
  <c r="J187" i="106"/>
  <c r="P170" i="106"/>
  <c r="P169" i="106"/>
  <c r="P168" i="106"/>
  <c r="M162" i="106"/>
  <c r="J117" i="106"/>
  <c r="J116" i="106"/>
  <c r="J115" i="106"/>
  <c r="J114" i="106"/>
  <c r="J113" i="106"/>
  <c r="P219" i="139"/>
  <c r="P218" i="139"/>
  <c r="P217" i="139"/>
  <c r="M209" i="139"/>
  <c r="M208" i="139"/>
  <c r="J187" i="139"/>
  <c r="J186" i="139"/>
  <c r="P167" i="139"/>
  <c r="M162" i="139"/>
  <c r="M161" i="139"/>
  <c r="M160" i="139"/>
  <c r="J114" i="139"/>
  <c r="J113" i="139"/>
  <c r="J112" i="139"/>
  <c r="J111" i="139"/>
  <c r="J110" i="139"/>
  <c r="D199" i="139"/>
  <c r="D198" i="139"/>
  <c r="D197" i="139"/>
  <c r="D196" i="139"/>
  <c r="D195" i="139"/>
  <c r="D194" i="139"/>
  <c r="D193" i="139"/>
  <c r="D121" i="139"/>
  <c r="D120" i="139"/>
  <c r="D119" i="139"/>
  <c r="D118" i="139"/>
  <c r="D117" i="139"/>
  <c r="D116" i="139"/>
  <c r="D115" i="139"/>
  <c r="D114" i="139"/>
  <c r="D44" i="139"/>
  <c r="D43" i="139"/>
  <c r="D42" i="139"/>
  <c r="D41" i="139"/>
  <c r="D40" i="139"/>
  <c r="D39" i="139"/>
  <c r="D38" i="139"/>
  <c r="D37" i="139"/>
  <c r="P228" i="131" l="1"/>
  <c r="P227" i="131"/>
  <c r="P226" i="131"/>
  <c r="P225" i="131"/>
  <c r="P224" i="131"/>
  <c r="P223" i="131"/>
  <c r="P222" i="131"/>
  <c r="P221" i="131"/>
  <c r="P220" i="131"/>
  <c r="M208" i="131"/>
  <c r="M207" i="131"/>
  <c r="M206" i="131"/>
  <c r="M205" i="131"/>
  <c r="J185" i="131"/>
  <c r="P174" i="131"/>
  <c r="P173" i="131"/>
  <c r="P172" i="131"/>
  <c r="P171" i="131"/>
  <c r="J104" i="131"/>
  <c r="P228" i="130"/>
  <c r="P227" i="130"/>
  <c r="P226" i="130"/>
  <c r="P225" i="130"/>
  <c r="P224" i="130"/>
  <c r="P223" i="130"/>
  <c r="P222" i="130"/>
  <c r="P221" i="130"/>
  <c r="M208" i="130"/>
  <c r="M207" i="130"/>
  <c r="J187" i="130"/>
  <c r="J186" i="130"/>
  <c r="P175" i="130"/>
  <c r="P174" i="130"/>
  <c r="P173" i="130"/>
  <c r="P172" i="130"/>
  <c r="J106" i="130"/>
  <c r="J105" i="130"/>
  <c r="P228" i="118"/>
  <c r="P227" i="118"/>
  <c r="P226" i="118"/>
  <c r="P225" i="118"/>
  <c r="P224" i="118"/>
  <c r="P223" i="118"/>
  <c r="P222" i="118"/>
  <c r="P221" i="118"/>
  <c r="M208" i="118"/>
  <c r="M207" i="118"/>
  <c r="J187" i="118"/>
  <c r="J186" i="118"/>
  <c r="P175" i="118"/>
  <c r="P174" i="118"/>
  <c r="P173" i="118"/>
  <c r="P172" i="118"/>
  <c r="J106" i="118"/>
  <c r="J105" i="118"/>
  <c r="P227" i="141"/>
  <c r="P226" i="141"/>
  <c r="P225" i="141"/>
  <c r="P224" i="141"/>
  <c r="P223" i="141"/>
  <c r="P222" i="141"/>
  <c r="P221" i="141"/>
  <c r="P220" i="141"/>
  <c r="P219" i="141"/>
  <c r="M209" i="141"/>
  <c r="M208" i="141"/>
  <c r="M207" i="141"/>
  <c r="M206" i="141"/>
  <c r="M205" i="141"/>
  <c r="J186" i="141"/>
  <c r="J185" i="141"/>
  <c r="P168" i="141"/>
  <c r="P167" i="141"/>
  <c r="P166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38" i="141"/>
  <c r="P39" i="141"/>
  <c r="P40" i="141"/>
  <c r="P41" i="141"/>
  <c r="P42" i="141"/>
  <c r="P43" i="141"/>
  <c r="P44" i="141"/>
  <c r="P45" i="141"/>
  <c r="P46" i="141"/>
  <c r="P47" i="141"/>
  <c r="P48" i="141"/>
  <c r="P49" i="141"/>
  <c r="P50" i="141"/>
  <c r="P51" i="141"/>
  <c r="P52" i="141"/>
  <c r="P53" i="141"/>
  <c r="P54" i="141"/>
  <c r="P55" i="141"/>
  <c r="P56" i="141"/>
  <c r="P57" i="141"/>
  <c r="P58" i="141"/>
  <c r="P59" i="141"/>
  <c r="P60" i="141"/>
  <c r="P61" i="141"/>
  <c r="P62" i="141"/>
  <c r="P63" i="141"/>
  <c r="P64" i="141"/>
  <c r="P65" i="141"/>
  <c r="P66" i="141"/>
  <c r="P67" i="141"/>
  <c r="P68" i="141"/>
  <c r="P69" i="141"/>
  <c r="P70" i="141"/>
  <c r="P71" i="141"/>
  <c r="P72" i="141"/>
  <c r="P73" i="141"/>
  <c r="P74" i="141"/>
  <c r="P75" i="141"/>
  <c r="P76" i="141"/>
  <c r="P77" i="141"/>
  <c r="P78" i="141"/>
  <c r="P79" i="141"/>
  <c r="P80" i="141"/>
  <c r="P81" i="141"/>
  <c r="P82" i="141"/>
  <c r="P83" i="141"/>
  <c r="P84" i="141"/>
  <c r="P85" i="141"/>
  <c r="P86" i="141"/>
  <c r="P87" i="141"/>
  <c r="P88" i="141"/>
  <c r="P89" i="141"/>
  <c r="P90" i="141"/>
  <c r="P91" i="141"/>
  <c r="P92" i="141"/>
  <c r="P93" i="141"/>
  <c r="P94" i="141"/>
  <c r="P95" i="141"/>
  <c r="P96" i="141"/>
  <c r="P97" i="141"/>
  <c r="P98" i="141"/>
  <c r="P99" i="141"/>
  <c r="P100" i="141"/>
  <c r="P101" i="141"/>
  <c r="P102" i="141"/>
  <c r="P103" i="141"/>
  <c r="P104" i="141"/>
  <c r="P105" i="141"/>
  <c r="P106" i="141"/>
  <c r="P107" i="141"/>
  <c r="P108" i="141"/>
  <c r="P109" i="141"/>
  <c r="P110" i="141"/>
  <c r="P111" i="141"/>
  <c r="P112" i="141"/>
  <c r="P113" i="141"/>
  <c r="P114" i="141"/>
  <c r="P115" i="141"/>
  <c r="P116" i="141"/>
  <c r="P117" i="141"/>
  <c r="P118" i="141"/>
  <c r="P119" i="141"/>
  <c r="P120" i="141"/>
  <c r="P121" i="141"/>
  <c r="P122" i="141"/>
  <c r="P123" i="141"/>
  <c r="P124" i="141"/>
  <c r="P125" i="141"/>
  <c r="P126" i="141"/>
  <c r="P127" i="141"/>
  <c r="P128" i="141"/>
  <c r="P129" i="141"/>
  <c r="P130" i="141"/>
  <c r="P131" i="141"/>
  <c r="P132" i="141"/>
  <c r="P133" i="141"/>
  <c r="P134" i="141"/>
  <c r="P135" i="141"/>
  <c r="P136" i="141"/>
  <c r="P137" i="141"/>
  <c r="P138" i="141"/>
  <c r="P139" i="141"/>
  <c r="P140" i="141"/>
  <c r="P141" i="141"/>
  <c r="P142" i="141"/>
  <c r="P143" i="141"/>
  <c r="P144" i="141"/>
  <c r="P145" i="141"/>
  <c r="P146" i="141"/>
  <c r="P147" i="141"/>
  <c r="P148" i="141"/>
  <c r="P149" i="141"/>
  <c r="P150" i="141"/>
  <c r="P169" i="141"/>
  <c r="P170" i="141"/>
  <c r="P171" i="141"/>
  <c r="P172" i="141"/>
  <c r="P173" i="141"/>
  <c r="P174" i="141"/>
  <c r="P175" i="141"/>
  <c r="P176" i="141"/>
  <c r="P177" i="141"/>
  <c r="P178" i="141"/>
  <c r="P179" i="141"/>
  <c r="P180" i="141"/>
  <c r="P181" i="141"/>
  <c r="P182" i="141"/>
  <c r="P183" i="141"/>
  <c r="P184" i="141"/>
  <c r="P185" i="141"/>
  <c r="P186" i="141"/>
  <c r="P187" i="141"/>
  <c r="P188" i="141"/>
  <c r="P189" i="141"/>
  <c r="P190" i="141"/>
  <c r="P191" i="141"/>
  <c r="P192" i="141"/>
  <c r="P193" i="141"/>
  <c r="P194" i="141"/>
  <c r="P195" i="141"/>
  <c r="P196" i="141"/>
  <c r="P197" i="141"/>
  <c r="P198" i="141"/>
  <c r="P228" i="141"/>
  <c r="M228" i="141"/>
  <c r="G228" i="141"/>
  <c r="M227" i="141"/>
  <c r="G227" i="141"/>
  <c r="M226" i="141"/>
  <c r="G226" i="141"/>
  <c r="M225" i="141"/>
  <c r="G225" i="141"/>
  <c r="M224" i="141"/>
  <c r="G224" i="141"/>
  <c r="M223" i="141"/>
  <c r="G223" i="141"/>
  <c r="M222" i="141"/>
  <c r="G222" i="141"/>
  <c r="M221" i="141"/>
  <c r="G221" i="141"/>
  <c r="M220" i="141"/>
  <c r="G220" i="141"/>
  <c r="M219" i="141"/>
  <c r="J219" i="141"/>
  <c r="G219" i="141"/>
  <c r="M218" i="141"/>
  <c r="J218" i="141"/>
  <c r="G218" i="141"/>
  <c r="M217" i="141"/>
  <c r="J217" i="141"/>
  <c r="G217" i="141"/>
  <c r="M216" i="141"/>
  <c r="J216" i="141"/>
  <c r="G216" i="141"/>
  <c r="M215" i="141"/>
  <c r="J215" i="141"/>
  <c r="G215" i="141"/>
  <c r="M214" i="141"/>
  <c r="J214" i="141"/>
  <c r="G214" i="141"/>
  <c r="M213" i="141"/>
  <c r="J213" i="141"/>
  <c r="G213" i="141"/>
  <c r="M212" i="141"/>
  <c r="J212" i="141"/>
  <c r="G212" i="141"/>
  <c r="M211" i="141"/>
  <c r="J211" i="141"/>
  <c r="G211" i="141"/>
  <c r="M210" i="141"/>
  <c r="J210" i="141"/>
  <c r="G210" i="141"/>
  <c r="J209" i="141"/>
  <c r="G209" i="141"/>
  <c r="J208" i="141"/>
  <c r="G208" i="141"/>
  <c r="J207" i="141"/>
  <c r="G207" i="141"/>
  <c r="J206" i="141"/>
  <c r="G206" i="141"/>
  <c r="J205" i="141"/>
  <c r="G205" i="141"/>
  <c r="J204" i="141"/>
  <c r="G204" i="141"/>
  <c r="J203" i="141"/>
  <c r="G203" i="141"/>
  <c r="J202" i="141"/>
  <c r="G202" i="141"/>
  <c r="J201" i="141"/>
  <c r="G201" i="141"/>
  <c r="J200" i="141"/>
  <c r="G200" i="141"/>
  <c r="J199" i="141"/>
  <c r="G199" i="141"/>
  <c r="J198" i="141"/>
  <c r="G198" i="141"/>
  <c r="J197" i="141"/>
  <c r="G197" i="141"/>
  <c r="J196" i="141"/>
  <c r="G196" i="141"/>
  <c r="J195" i="141"/>
  <c r="G195" i="141"/>
  <c r="M194" i="141"/>
  <c r="J194" i="141"/>
  <c r="G194" i="141"/>
  <c r="M193" i="141"/>
  <c r="J193" i="141"/>
  <c r="G193" i="141"/>
  <c r="M192" i="141"/>
  <c r="J192" i="141"/>
  <c r="G192" i="141"/>
  <c r="M191" i="141"/>
  <c r="J191" i="141"/>
  <c r="G191" i="141"/>
  <c r="M190" i="141"/>
  <c r="J190" i="141"/>
  <c r="G190" i="141"/>
  <c r="M189" i="141"/>
  <c r="J189" i="141"/>
  <c r="G189" i="141"/>
  <c r="M188" i="141"/>
  <c r="J188" i="141"/>
  <c r="G188" i="141"/>
  <c r="M187" i="141"/>
  <c r="J187" i="141"/>
  <c r="G187" i="141"/>
  <c r="M186" i="141"/>
  <c r="G186" i="141"/>
  <c r="M185" i="141"/>
  <c r="G185" i="141"/>
  <c r="M184" i="141"/>
  <c r="G184" i="141"/>
  <c r="M183" i="141"/>
  <c r="G183" i="141"/>
  <c r="M182" i="141"/>
  <c r="G182" i="141"/>
  <c r="M181" i="141"/>
  <c r="G181" i="141"/>
  <c r="M180" i="141"/>
  <c r="G180" i="141"/>
  <c r="M179" i="141"/>
  <c r="G179" i="141"/>
  <c r="M178" i="141"/>
  <c r="G178" i="141"/>
  <c r="M177" i="141"/>
  <c r="G177" i="141"/>
  <c r="M176" i="141"/>
  <c r="G176" i="141"/>
  <c r="M175" i="141"/>
  <c r="G175" i="141"/>
  <c r="M174" i="141"/>
  <c r="J174" i="141"/>
  <c r="G174" i="141"/>
  <c r="M173" i="141"/>
  <c r="J173" i="141"/>
  <c r="G173" i="141"/>
  <c r="M172" i="141"/>
  <c r="J172" i="141"/>
  <c r="G172" i="141"/>
  <c r="M171" i="141"/>
  <c r="J171" i="141"/>
  <c r="G171" i="141"/>
  <c r="M170" i="141"/>
  <c r="J170" i="141"/>
  <c r="G170" i="141"/>
  <c r="M169" i="141"/>
  <c r="J169" i="141"/>
  <c r="G169" i="141"/>
  <c r="M168" i="141"/>
  <c r="J168" i="141"/>
  <c r="G168" i="141"/>
  <c r="M167" i="141"/>
  <c r="J167" i="141"/>
  <c r="G167" i="141"/>
  <c r="M166" i="141"/>
  <c r="J166" i="141"/>
  <c r="G166" i="141"/>
  <c r="M165" i="141"/>
  <c r="J165" i="141"/>
  <c r="G165" i="141"/>
  <c r="M164" i="141"/>
  <c r="J164" i="141"/>
  <c r="G164" i="141"/>
  <c r="M163" i="141"/>
  <c r="J163" i="141"/>
  <c r="G163" i="141"/>
  <c r="M162" i="141"/>
  <c r="J162" i="141"/>
  <c r="G162" i="141"/>
  <c r="M161" i="141"/>
  <c r="J161" i="141"/>
  <c r="G161" i="141"/>
  <c r="M160" i="141"/>
  <c r="J160" i="141"/>
  <c r="G160" i="141"/>
  <c r="M159" i="141"/>
  <c r="J159" i="141"/>
  <c r="G159" i="141"/>
  <c r="J158" i="141"/>
  <c r="G158" i="141"/>
  <c r="J157" i="141"/>
  <c r="G157" i="141"/>
  <c r="J156" i="141"/>
  <c r="G156" i="141"/>
  <c r="J155" i="141"/>
  <c r="G155" i="141"/>
  <c r="J154" i="141"/>
  <c r="G154" i="141"/>
  <c r="J153" i="141"/>
  <c r="G153" i="141"/>
  <c r="J152" i="141"/>
  <c r="G152" i="141"/>
  <c r="J151" i="141"/>
  <c r="G151" i="141"/>
  <c r="J150" i="141"/>
  <c r="G150" i="141"/>
  <c r="M149" i="141"/>
  <c r="J149" i="141"/>
  <c r="G149" i="141"/>
  <c r="M148" i="141"/>
  <c r="J148" i="141"/>
  <c r="G148" i="141"/>
  <c r="M147" i="141"/>
  <c r="J147" i="141"/>
  <c r="G147" i="141"/>
  <c r="M146" i="141"/>
  <c r="J146" i="141"/>
  <c r="G146" i="141"/>
  <c r="M145" i="141"/>
  <c r="J145" i="141"/>
  <c r="G145" i="141"/>
  <c r="M144" i="141"/>
  <c r="J144" i="141"/>
  <c r="G144" i="141"/>
  <c r="M143" i="141"/>
  <c r="J143" i="141"/>
  <c r="G143" i="141"/>
  <c r="M142" i="141"/>
  <c r="J142" i="141"/>
  <c r="G142" i="141"/>
  <c r="M141" i="141"/>
  <c r="J141" i="141"/>
  <c r="G141" i="141"/>
  <c r="M140" i="141"/>
  <c r="J140" i="141"/>
  <c r="G140" i="141"/>
  <c r="M139" i="141"/>
  <c r="J139" i="141"/>
  <c r="G139" i="141"/>
  <c r="M138" i="141"/>
  <c r="J138" i="141"/>
  <c r="G138" i="141"/>
  <c r="M137" i="141"/>
  <c r="J137" i="141"/>
  <c r="G137" i="141"/>
  <c r="M136" i="141"/>
  <c r="J136" i="141"/>
  <c r="G136" i="141"/>
  <c r="M135" i="141"/>
  <c r="J135" i="141"/>
  <c r="G135" i="141"/>
  <c r="M134" i="141"/>
  <c r="J134" i="141"/>
  <c r="G134" i="141"/>
  <c r="M133" i="141"/>
  <c r="J133" i="141"/>
  <c r="G133" i="141"/>
  <c r="M132" i="141"/>
  <c r="J132" i="141"/>
  <c r="G132" i="141"/>
  <c r="M131" i="141"/>
  <c r="J131" i="141"/>
  <c r="G131" i="141"/>
  <c r="M130" i="141"/>
  <c r="J130" i="141"/>
  <c r="G130" i="141"/>
  <c r="M129" i="141"/>
  <c r="J129" i="141"/>
  <c r="G129" i="141"/>
  <c r="M128" i="141"/>
  <c r="J128" i="141"/>
  <c r="G128" i="141"/>
  <c r="M127" i="141"/>
  <c r="J127" i="141"/>
  <c r="G127" i="141"/>
  <c r="M126" i="141"/>
  <c r="J126" i="141"/>
  <c r="G126" i="141"/>
  <c r="M125" i="141"/>
  <c r="J125" i="141"/>
  <c r="G125" i="141"/>
  <c r="M124" i="141"/>
  <c r="J124" i="141"/>
  <c r="G124" i="141"/>
  <c r="M123" i="141"/>
  <c r="J123" i="141"/>
  <c r="G123" i="141"/>
  <c r="M122" i="141"/>
  <c r="J122" i="141"/>
  <c r="G122" i="141"/>
  <c r="M121" i="141"/>
  <c r="J121" i="141"/>
  <c r="G121" i="141"/>
  <c r="M120" i="141"/>
  <c r="G120" i="141"/>
  <c r="M119" i="141"/>
  <c r="G119" i="141"/>
  <c r="M118" i="141"/>
  <c r="G118" i="141"/>
  <c r="M117" i="141"/>
  <c r="G117" i="141"/>
  <c r="M116" i="141"/>
  <c r="G116" i="141"/>
  <c r="M115" i="141"/>
  <c r="G115" i="141"/>
  <c r="M114" i="141"/>
  <c r="G114" i="141"/>
  <c r="M113" i="141"/>
  <c r="G113" i="141"/>
  <c r="M112" i="141"/>
  <c r="G112" i="141"/>
  <c r="M111" i="141"/>
  <c r="G111" i="141"/>
  <c r="M110" i="141"/>
  <c r="G110" i="141"/>
  <c r="M109" i="141"/>
  <c r="G109" i="141"/>
  <c r="M108" i="141"/>
  <c r="G108" i="141"/>
  <c r="M107" i="141"/>
  <c r="G107" i="141"/>
  <c r="M106" i="141"/>
  <c r="G106" i="141"/>
  <c r="M105" i="141"/>
  <c r="G105" i="141"/>
  <c r="M104" i="141"/>
  <c r="G104" i="141"/>
  <c r="M103" i="141"/>
  <c r="G103" i="141"/>
  <c r="M102" i="141"/>
  <c r="G102" i="141"/>
  <c r="M101" i="141"/>
  <c r="G101" i="141"/>
  <c r="M100" i="141"/>
  <c r="J100" i="141"/>
  <c r="G100" i="141"/>
  <c r="M99" i="141"/>
  <c r="J99" i="141"/>
  <c r="G99" i="141"/>
  <c r="M98" i="141"/>
  <c r="J98" i="141"/>
  <c r="G98" i="141"/>
  <c r="M97" i="141"/>
  <c r="J97" i="141"/>
  <c r="G97" i="141"/>
  <c r="M96" i="141"/>
  <c r="J96" i="141"/>
  <c r="G96" i="141"/>
  <c r="M95" i="141"/>
  <c r="J95" i="141"/>
  <c r="G95" i="141"/>
  <c r="M94" i="141"/>
  <c r="J94" i="141"/>
  <c r="G94" i="141"/>
  <c r="M93" i="141"/>
  <c r="J93" i="141"/>
  <c r="G93" i="141"/>
  <c r="M92" i="141"/>
  <c r="J92" i="141"/>
  <c r="G92" i="141"/>
  <c r="M91" i="141"/>
  <c r="J91" i="141"/>
  <c r="G91" i="141"/>
  <c r="M90" i="141"/>
  <c r="J90" i="141"/>
  <c r="G90" i="141"/>
  <c r="M89" i="141"/>
  <c r="J89" i="141"/>
  <c r="G89" i="141"/>
  <c r="M88" i="141"/>
  <c r="J88" i="141"/>
  <c r="G88" i="141"/>
  <c r="M87" i="141"/>
  <c r="J87" i="141"/>
  <c r="G87" i="141"/>
  <c r="M86" i="141"/>
  <c r="J86" i="141"/>
  <c r="G86" i="141"/>
  <c r="M85" i="141"/>
  <c r="J85" i="141"/>
  <c r="G85" i="141"/>
  <c r="M84" i="141"/>
  <c r="J84" i="141"/>
  <c r="G84" i="141"/>
  <c r="M83" i="141"/>
  <c r="J83" i="141"/>
  <c r="G83" i="141"/>
  <c r="M82" i="141"/>
  <c r="J82" i="141"/>
  <c r="G82" i="141"/>
  <c r="M81" i="141"/>
  <c r="J81" i="141"/>
  <c r="G81" i="141"/>
  <c r="M80" i="141"/>
  <c r="J80" i="141"/>
  <c r="G80" i="141"/>
  <c r="M79" i="141"/>
  <c r="J79" i="141"/>
  <c r="G79" i="141"/>
  <c r="M78" i="141"/>
  <c r="J78" i="141"/>
  <c r="G78" i="141"/>
  <c r="M77" i="141"/>
  <c r="J77" i="141"/>
  <c r="G77" i="141"/>
  <c r="M76" i="141"/>
  <c r="J76" i="141"/>
  <c r="G76" i="141"/>
  <c r="M75" i="141"/>
  <c r="J75" i="141"/>
  <c r="G75" i="141"/>
  <c r="M74" i="141"/>
  <c r="J74" i="141"/>
  <c r="G74" i="141"/>
  <c r="M73" i="141"/>
  <c r="J73" i="141"/>
  <c r="G73" i="141"/>
  <c r="M72" i="141"/>
  <c r="J72" i="141"/>
  <c r="G72" i="141"/>
  <c r="M71" i="141"/>
  <c r="J71" i="141"/>
  <c r="G71" i="141"/>
  <c r="M70" i="141"/>
  <c r="J70" i="141"/>
  <c r="G70" i="141"/>
  <c r="M69" i="141"/>
  <c r="J69" i="141"/>
  <c r="G69" i="141"/>
  <c r="M68" i="141"/>
  <c r="J68" i="141"/>
  <c r="G68" i="141"/>
  <c r="M67" i="141"/>
  <c r="J67" i="141"/>
  <c r="G67" i="141"/>
  <c r="M66" i="141"/>
  <c r="J66" i="141"/>
  <c r="G66" i="141"/>
  <c r="M65" i="141"/>
  <c r="J65" i="141"/>
  <c r="G65" i="141"/>
  <c r="M64" i="141"/>
  <c r="J64" i="141"/>
  <c r="G64" i="141"/>
  <c r="M63" i="141"/>
  <c r="J63" i="141"/>
  <c r="G63" i="141"/>
  <c r="M62" i="141"/>
  <c r="J62" i="141"/>
  <c r="G62" i="141"/>
  <c r="M61" i="141"/>
  <c r="J61" i="141"/>
  <c r="G61" i="141"/>
  <c r="M60" i="141"/>
  <c r="J60" i="141"/>
  <c r="G60" i="141"/>
  <c r="M59" i="141"/>
  <c r="J59" i="141"/>
  <c r="G59" i="141"/>
  <c r="M58" i="141"/>
  <c r="J58" i="141"/>
  <c r="G58" i="141"/>
  <c r="M57" i="141"/>
  <c r="J57" i="141"/>
  <c r="G57" i="141"/>
  <c r="M56" i="141"/>
  <c r="J56" i="141"/>
  <c r="G56" i="141"/>
  <c r="M55" i="141"/>
  <c r="J55" i="141"/>
  <c r="G55" i="141"/>
  <c r="M54" i="141"/>
  <c r="J54" i="141"/>
  <c r="G54" i="141"/>
  <c r="M53" i="141"/>
  <c r="J53" i="141"/>
  <c r="G53" i="141"/>
  <c r="M52" i="141"/>
  <c r="J52" i="141"/>
  <c r="G52" i="141"/>
  <c r="M51" i="141"/>
  <c r="J51" i="141"/>
  <c r="G51" i="141"/>
  <c r="M50" i="141"/>
  <c r="J50" i="141"/>
  <c r="G50" i="141"/>
  <c r="M49" i="141"/>
  <c r="J49" i="141"/>
  <c r="G49" i="141"/>
  <c r="M48" i="141"/>
  <c r="J48" i="141"/>
  <c r="G48" i="141"/>
  <c r="M47" i="141"/>
  <c r="J47" i="141"/>
  <c r="G47" i="141"/>
  <c r="M46" i="141"/>
  <c r="J46" i="141"/>
  <c r="G46" i="141"/>
  <c r="M45" i="141"/>
  <c r="J45" i="141"/>
  <c r="G45" i="141"/>
  <c r="M44" i="141"/>
  <c r="J44" i="141"/>
  <c r="G44" i="141"/>
  <c r="M43" i="141"/>
  <c r="J43" i="141"/>
  <c r="G43" i="141"/>
  <c r="M42" i="141"/>
  <c r="J42" i="141"/>
  <c r="G42" i="141"/>
  <c r="M41" i="141"/>
  <c r="J41" i="141"/>
  <c r="G41" i="141"/>
  <c r="M40" i="141"/>
  <c r="J40" i="141"/>
  <c r="G40" i="141"/>
  <c r="M39" i="141"/>
  <c r="J39" i="141"/>
  <c r="G39" i="141"/>
  <c r="M38" i="141"/>
  <c r="J38" i="141"/>
  <c r="G38" i="141"/>
  <c r="M37" i="141"/>
  <c r="J37" i="141"/>
  <c r="G37" i="141"/>
  <c r="M36" i="141"/>
  <c r="J36" i="141"/>
  <c r="G36" i="141"/>
  <c r="M35" i="141"/>
  <c r="J35" i="141"/>
  <c r="G35" i="141"/>
  <c r="M34" i="141"/>
  <c r="J34" i="141"/>
  <c r="G34" i="141"/>
  <c r="M33" i="141"/>
  <c r="J33" i="141"/>
  <c r="G33" i="141"/>
  <c r="M32" i="141"/>
  <c r="J32" i="141"/>
  <c r="G32" i="141"/>
  <c r="M31" i="141"/>
  <c r="J31" i="141"/>
  <c r="G31" i="141"/>
  <c r="M30" i="141"/>
  <c r="J30" i="141"/>
  <c r="G30" i="141"/>
  <c r="M29" i="141"/>
  <c r="J29" i="141"/>
  <c r="G29" i="141"/>
  <c r="M28" i="141"/>
  <c r="J28" i="141"/>
  <c r="G28" i="141"/>
  <c r="M27" i="141"/>
  <c r="J27" i="141"/>
  <c r="G27" i="141"/>
  <c r="M26" i="141"/>
  <c r="J26" i="141"/>
  <c r="G26" i="141"/>
  <c r="M25" i="141"/>
  <c r="J25" i="141"/>
  <c r="G25" i="141"/>
  <c r="M24" i="141"/>
  <c r="G24" i="141"/>
  <c r="M23" i="141"/>
  <c r="G23" i="141"/>
  <c r="M22" i="141"/>
  <c r="G22" i="141"/>
  <c r="M21" i="141"/>
  <c r="G21" i="141"/>
  <c r="M20" i="141"/>
  <c r="G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7" i="141" s="1"/>
  <c r="X9" i="141"/>
  <c r="Z5" i="141" l="1"/>
  <c r="Z4" i="141"/>
  <c r="Y6" i="141"/>
  <c r="Y5" i="141"/>
  <c r="Z7" i="141"/>
  <c r="Y4" i="141"/>
  <c r="Z6" i="141"/>
  <c r="P228" i="140" l="1"/>
  <c r="P227" i="140"/>
  <c r="P226" i="140"/>
  <c r="P225" i="140"/>
  <c r="M211" i="140"/>
  <c r="J191" i="140"/>
  <c r="J190" i="140"/>
  <c r="J189" i="140"/>
  <c r="P179" i="140"/>
  <c r="P178" i="140"/>
  <c r="P177" i="140"/>
  <c r="M164" i="140"/>
  <c r="J114" i="140"/>
  <c r="J113" i="140"/>
  <c r="P228" i="132"/>
  <c r="M224" i="132"/>
  <c r="M223" i="132"/>
  <c r="M222" i="132"/>
  <c r="M221" i="132"/>
  <c r="M220" i="132"/>
  <c r="J201" i="132"/>
  <c r="J200" i="132"/>
  <c r="J199" i="132"/>
  <c r="J198" i="132"/>
  <c r="P170" i="132"/>
  <c r="P169" i="132"/>
  <c r="M171" i="132"/>
  <c r="M170" i="132"/>
  <c r="J126" i="132"/>
  <c r="J125" i="132"/>
  <c r="J124" i="132"/>
  <c r="J123" i="132"/>
  <c r="P228" i="106"/>
  <c r="P227" i="106"/>
  <c r="P226" i="106"/>
  <c r="P225" i="106"/>
  <c r="P224" i="106"/>
  <c r="P223" i="106"/>
  <c r="P222" i="106"/>
  <c r="M211" i="106"/>
  <c r="J191" i="106"/>
  <c r="J190" i="106"/>
  <c r="J189" i="106"/>
  <c r="P174" i="106"/>
  <c r="P173" i="106"/>
  <c r="P172" i="106"/>
  <c r="P171" i="106"/>
  <c r="M163" i="106"/>
  <c r="J112" i="106"/>
  <c r="J111" i="106"/>
  <c r="J110" i="106"/>
  <c r="P228" i="139"/>
  <c r="P227" i="139"/>
  <c r="P226" i="139"/>
  <c r="P225" i="139"/>
  <c r="P224" i="139"/>
  <c r="P223" i="139"/>
  <c r="P222" i="139"/>
  <c r="P221" i="139"/>
  <c r="P220" i="139"/>
  <c r="M210" i="139"/>
  <c r="J190" i="139"/>
  <c r="J189" i="139"/>
  <c r="J188" i="139"/>
  <c r="P171" i="139"/>
  <c r="P170" i="139"/>
  <c r="P169" i="139"/>
  <c r="P168" i="139"/>
  <c r="J109" i="139"/>
  <c r="J108" i="139"/>
  <c r="D192" i="139"/>
  <c r="D191" i="139"/>
  <c r="D190" i="139"/>
  <c r="D189" i="139"/>
  <c r="D188" i="139"/>
  <c r="D187" i="139"/>
  <c r="D186" i="139"/>
  <c r="D185" i="139"/>
  <c r="D113" i="139"/>
  <c r="D112" i="139"/>
  <c r="D111" i="139"/>
  <c r="D110" i="139"/>
  <c r="D109" i="139"/>
  <c r="D108" i="139"/>
  <c r="D107" i="139"/>
  <c r="D36" i="139"/>
  <c r="D35" i="139"/>
  <c r="D34" i="139"/>
  <c r="D33" i="139"/>
  <c r="D32" i="139"/>
  <c r="D31" i="139"/>
  <c r="D30" i="139"/>
  <c r="J112" i="140" l="1"/>
  <c r="J111" i="140"/>
  <c r="J110" i="140"/>
  <c r="M228" i="140"/>
  <c r="G228" i="140"/>
  <c r="M227" i="140"/>
  <c r="G227" i="140"/>
  <c r="M226" i="140"/>
  <c r="G226" i="140"/>
  <c r="M225" i="140"/>
  <c r="G225" i="140"/>
  <c r="M224" i="140"/>
  <c r="G224" i="140"/>
  <c r="M223" i="140"/>
  <c r="J223" i="140"/>
  <c r="G223" i="140"/>
  <c r="M222" i="140"/>
  <c r="J222" i="140"/>
  <c r="G222" i="140"/>
  <c r="M221" i="140"/>
  <c r="J221" i="140"/>
  <c r="G221" i="140"/>
  <c r="M220" i="140"/>
  <c r="J220" i="140"/>
  <c r="G220" i="140"/>
  <c r="M219" i="140"/>
  <c r="J219" i="140"/>
  <c r="G219" i="140"/>
  <c r="M218" i="140"/>
  <c r="J218" i="140"/>
  <c r="G218" i="140"/>
  <c r="M217" i="140"/>
  <c r="J217" i="140"/>
  <c r="G217" i="140"/>
  <c r="M216" i="140"/>
  <c r="J216" i="140"/>
  <c r="G216" i="140"/>
  <c r="M215" i="140"/>
  <c r="J215" i="140"/>
  <c r="G215" i="140"/>
  <c r="M214" i="140"/>
  <c r="J214" i="140"/>
  <c r="G214" i="140"/>
  <c r="M213" i="140"/>
  <c r="J213" i="140"/>
  <c r="G213" i="140"/>
  <c r="M212" i="140"/>
  <c r="J212" i="140"/>
  <c r="G212" i="140"/>
  <c r="J211" i="140"/>
  <c r="G211" i="140"/>
  <c r="J210" i="140"/>
  <c r="G210" i="140"/>
  <c r="J209" i="140"/>
  <c r="G209" i="140"/>
  <c r="J208" i="140"/>
  <c r="G208" i="140"/>
  <c r="J207" i="140"/>
  <c r="G207" i="140"/>
  <c r="J206" i="140"/>
  <c r="G206" i="140"/>
  <c r="J205" i="140"/>
  <c r="G205" i="140"/>
  <c r="J204" i="140"/>
  <c r="G204" i="140"/>
  <c r="J203" i="140"/>
  <c r="G203" i="140"/>
  <c r="P202" i="140"/>
  <c r="J202" i="140"/>
  <c r="G202" i="140"/>
  <c r="P201" i="140"/>
  <c r="J201" i="140"/>
  <c r="G201" i="140"/>
  <c r="P200" i="140"/>
  <c r="J200" i="140"/>
  <c r="G200" i="140"/>
  <c r="P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J192" i="140"/>
  <c r="G192" i="140"/>
  <c r="P191" i="140"/>
  <c r="M191" i="140"/>
  <c r="G191" i="140"/>
  <c r="P190" i="140"/>
  <c r="M190" i="140"/>
  <c r="G190" i="140"/>
  <c r="P189" i="140"/>
  <c r="M189" i="140"/>
  <c r="G189" i="140"/>
  <c r="P188" i="140"/>
  <c r="M188" i="140"/>
  <c r="G188" i="140"/>
  <c r="P187" i="140"/>
  <c r="M187" i="140"/>
  <c r="G187" i="140"/>
  <c r="P186" i="140"/>
  <c r="M186" i="140"/>
  <c r="G186" i="140"/>
  <c r="P185" i="140"/>
  <c r="M185" i="140"/>
  <c r="G185" i="140"/>
  <c r="P184" i="140"/>
  <c r="M184" i="140"/>
  <c r="G184" i="140"/>
  <c r="P183" i="140"/>
  <c r="M183" i="140"/>
  <c r="G183" i="140"/>
  <c r="P182" i="140"/>
  <c r="M182" i="140"/>
  <c r="G182" i="140"/>
  <c r="P181" i="140"/>
  <c r="M181" i="140"/>
  <c r="G181" i="140"/>
  <c r="P180" i="140"/>
  <c r="M180" i="140"/>
  <c r="G180" i="140"/>
  <c r="M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M174" i="140"/>
  <c r="J174" i="140"/>
  <c r="G174" i="140"/>
  <c r="M173" i="140"/>
  <c r="J173" i="140"/>
  <c r="G173" i="140"/>
  <c r="M172" i="140"/>
  <c r="J172" i="140"/>
  <c r="G172" i="140"/>
  <c r="M171" i="140"/>
  <c r="J171" i="140"/>
  <c r="G171" i="140"/>
  <c r="M170" i="140"/>
  <c r="J170" i="140"/>
  <c r="G170" i="140"/>
  <c r="M169" i="140"/>
  <c r="J169" i="140"/>
  <c r="G169" i="140"/>
  <c r="M168" i="140"/>
  <c r="J168" i="140"/>
  <c r="G168" i="140"/>
  <c r="M167" i="140"/>
  <c r="J167" i="140"/>
  <c r="G167" i="140"/>
  <c r="M166" i="140"/>
  <c r="J166" i="140"/>
  <c r="G166" i="140"/>
  <c r="M165" i="140"/>
  <c r="J165" i="140"/>
  <c r="G165" i="140"/>
  <c r="J164" i="140"/>
  <c r="G164" i="140"/>
  <c r="J163" i="140"/>
  <c r="G163" i="140"/>
  <c r="J162" i="140"/>
  <c r="G162" i="140"/>
  <c r="J161" i="140"/>
  <c r="G161" i="140"/>
  <c r="J160" i="140"/>
  <c r="G160" i="140"/>
  <c r="J159" i="140"/>
  <c r="G159" i="140"/>
  <c r="J158" i="140"/>
  <c r="G158" i="140"/>
  <c r="P157" i="140"/>
  <c r="J157" i="140"/>
  <c r="G157" i="140"/>
  <c r="P156" i="140"/>
  <c r="J156" i="140"/>
  <c r="G156" i="140"/>
  <c r="P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G128" i="140"/>
  <c r="P127" i="140"/>
  <c r="M127" i="140"/>
  <c r="G127" i="140"/>
  <c r="P126" i="140"/>
  <c r="M126" i="140"/>
  <c r="G126" i="140"/>
  <c r="P125" i="140"/>
  <c r="M125" i="140"/>
  <c r="G125" i="140"/>
  <c r="P124" i="140"/>
  <c r="M124" i="140"/>
  <c r="G124" i="140"/>
  <c r="P123" i="140"/>
  <c r="M123" i="140"/>
  <c r="G123" i="140"/>
  <c r="P122" i="140"/>
  <c r="M122" i="140"/>
  <c r="G122" i="140"/>
  <c r="P121" i="140"/>
  <c r="M121" i="140"/>
  <c r="G121" i="140"/>
  <c r="P120" i="140"/>
  <c r="M120" i="140"/>
  <c r="G120" i="140"/>
  <c r="P119" i="140"/>
  <c r="M119" i="140"/>
  <c r="G119" i="140"/>
  <c r="P118" i="140"/>
  <c r="M118" i="140"/>
  <c r="G118" i="140"/>
  <c r="P117" i="140"/>
  <c r="M117" i="140"/>
  <c r="G117" i="140"/>
  <c r="P116" i="140"/>
  <c r="M116" i="140"/>
  <c r="G116" i="140"/>
  <c r="P115" i="140"/>
  <c r="M115" i="140"/>
  <c r="G115" i="140"/>
  <c r="P114" i="140"/>
  <c r="M114" i="140"/>
  <c r="G114" i="140"/>
  <c r="P113" i="140"/>
  <c r="M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J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M210" i="131" l="1"/>
  <c r="M209" i="131"/>
  <c r="M160" i="131"/>
  <c r="M159" i="131"/>
  <c r="J190" i="131"/>
  <c r="J189" i="131"/>
  <c r="J188" i="131"/>
  <c r="J187" i="131"/>
  <c r="J186" i="131"/>
  <c r="M228" i="131"/>
  <c r="G228" i="131"/>
  <c r="M227" i="131"/>
  <c r="G227" i="131"/>
  <c r="M226" i="131"/>
  <c r="G226" i="131"/>
  <c r="M225" i="131"/>
  <c r="G225" i="131"/>
  <c r="M224" i="131"/>
  <c r="G224" i="131"/>
  <c r="M223" i="131"/>
  <c r="G223" i="131"/>
  <c r="M222" i="131"/>
  <c r="G222" i="131"/>
  <c r="M221" i="131"/>
  <c r="G221" i="131"/>
  <c r="M220" i="131"/>
  <c r="G220" i="131"/>
  <c r="M219" i="131"/>
  <c r="J219" i="131"/>
  <c r="G219" i="131"/>
  <c r="M218" i="131"/>
  <c r="J218" i="131"/>
  <c r="G218" i="131"/>
  <c r="M217" i="131"/>
  <c r="J217" i="131"/>
  <c r="G217" i="131"/>
  <c r="M216" i="131"/>
  <c r="J216" i="131"/>
  <c r="G216" i="131"/>
  <c r="M215" i="131"/>
  <c r="J215" i="131"/>
  <c r="G215" i="131"/>
  <c r="M214" i="131"/>
  <c r="J214" i="131"/>
  <c r="G214" i="131"/>
  <c r="M213" i="131"/>
  <c r="J213" i="131"/>
  <c r="G213" i="131"/>
  <c r="M212" i="131"/>
  <c r="J212" i="131"/>
  <c r="G212" i="131"/>
  <c r="M211" i="131"/>
  <c r="J211" i="131"/>
  <c r="G211" i="131"/>
  <c r="J210" i="131"/>
  <c r="G210" i="131"/>
  <c r="J209" i="131"/>
  <c r="G209" i="131"/>
  <c r="J208" i="131"/>
  <c r="G208" i="131"/>
  <c r="J207" i="131"/>
  <c r="G207" i="131"/>
  <c r="J206" i="131"/>
  <c r="G206" i="131"/>
  <c r="J205" i="131"/>
  <c r="G205" i="131"/>
  <c r="J204" i="131"/>
  <c r="G204" i="131"/>
  <c r="J203" i="131"/>
  <c r="G203" i="131"/>
  <c r="J202" i="131"/>
  <c r="G202" i="131"/>
  <c r="J201" i="131"/>
  <c r="G201" i="131"/>
  <c r="J200" i="131"/>
  <c r="G200" i="131"/>
  <c r="P199" i="131"/>
  <c r="J199" i="131"/>
  <c r="G199" i="131"/>
  <c r="P198" i="131"/>
  <c r="J198" i="131"/>
  <c r="G198" i="131"/>
  <c r="P197" i="131"/>
  <c r="J197" i="131"/>
  <c r="G197" i="131"/>
  <c r="P196" i="131"/>
  <c r="J196" i="131"/>
  <c r="G196" i="131"/>
  <c r="P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G185" i="131"/>
  <c r="P184" i="131"/>
  <c r="M184" i="131"/>
  <c r="G184" i="131"/>
  <c r="P183" i="131"/>
  <c r="M183" i="131"/>
  <c r="G183" i="131"/>
  <c r="P182" i="131"/>
  <c r="M182" i="131"/>
  <c r="G182" i="131"/>
  <c r="P181" i="131"/>
  <c r="M181" i="131"/>
  <c r="G181" i="131"/>
  <c r="P180" i="131"/>
  <c r="M180" i="131"/>
  <c r="G180" i="131"/>
  <c r="P179" i="131"/>
  <c r="M179" i="131"/>
  <c r="G179" i="131"/>
  <c r="P178" i="131"/>
  <c r="M178" i="131"/>
  <c r="G178" i="131"/>
  <c r="P177" i="131"/>
  <c r="M177" i="131"/>
  <c r="G177" i="131"/>
  <c r="P176" i="131"/>
  <c r="M176" i="131"/>
  <c r="G176" i="131"/>
  <c r="P175" i="131"/>
  <c r="M175" i="131"/>
  <c r="G175" i="131"/>
  <c r="M174" i="131"/>
  <c r="J174" i="131"/>
  <c r="G174" i="131"/>
  <c r="M173" i="131"/>
  <c r="J173" i="131"/>
  <c r="G173" i="131"/>
  <c r="M172" i="131"/>
  <c r="J172" i="131"/>
  <c r="G172" i="131"/>
  <c r="M171" i="131"/>
  <c r="J171" i="131"/>
  <c r="G171" i="131"/>
  <c r="M170" i="131"/>
  <c r="J170" i="131"/>
  <c r="G170" i="131"/>
  <c r="M169" i="131"/>
  <c r="J169" i="131"/>
  <c r="G169" i="131"/>
  <c r="M168" i="131"/>
  <c r="J168" i="131"/>
  <c r="G168" i="131"/>
  <c r="M167" i="131"/>
  <c r="J167" i="131"/>
  <c r="G167" i="131"/>
  <c r="M166" i="131"/>
  <c r="J166" i="131"/>
  <c r="G166" i="131"/>
  <c r="M165" i="131"/>
  <c r="J165" i="131"/>
  <c r="G165" i="131"/>
  <c r="M164" i="131"/>
  <c r="J164" i="131"/>
  <c r="G164" i="131"/>
  <c r="M163" i="131"/>
  <c r="J163" i="131"/>
  <c r="G163" i="131"/>
  <c r="M162" i="131"/>
  <c r="J162" i="131"/>
  <c r="G162" i="131"/>
  <c r="M161" i="131"/>
  <c r="J161" i="131"/>
  <c r="G161" i="131"/>
  <c r="J160" i="131"/>
  <c r="G160" i="131"/>
  <c r="J159" i="131"/>
  <c r="G159" i="131"/>
  <c r="J158" i="131"/>
  <c r="G158" i="131"/>
  <c r="J157" i="131"/>
  <c r="G157" i="131"/>
  <c r="J156" i="131"/>
  <c r="G156" i="131"/>
  <c r="J155" i="131"/>
  <c r="G155" i="131"/>
  <c r="J154" i="131"/>
  <c r="G154" i="131"/>
  <c r="J153" i="131"/>
  <c r="G153" i="131"/>
  <c r="J152" i="131"/>
  <c r="G152" i="131"/>
  <c r="P151" i="131"/>
  <c r="J151" i="131"/>
  <c r="G151" i="131"/>
  <c r="P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G121" i="131"/>
  <c r="P120" i="131"/>
  <c r="M120" i="131"/>
  <c r="G120" i="131"/>
  <c r="P119" i="131"/>
  <c r="M119" i="131"/>
  <c r="G119" i="131"/>
  <c r="P118" i="131"/>
  <c r="M118" i="131"/>
  <c r="G118" i="131"/>
  <c r="P117" i="131"/>
  <c r="M117" i="131"/>
  <c r="G117" i="131"/>
  <c r="P116" i="131"/>
  <c r="M116" i="131"/>
  <c r="G116" i="131"/>
  <c r="P115" i="131"/>
  <c r="M115" i="131"/>
  <c r="G115" i="131"/>
  <c r="P114" i="131"/>
  <c r="M114" i="131"/>
  <c r="G114" i="131"/>
  <c r="P113" i="131"/>
  <c r="M113" i="131"/>
  <c r="G113" i="131"/>
  <c r="P112" i="131"/>
  <c r="M112" i="131"/>
  <c r="G112" i="131"/>
  <c r="P111" i="131"/>
  <c r="M111" i="131"/>
  <c r="G111" i="131"/>
  <c r="P110" i="131"/>
  <c r="M110" i="131"/>
  <c r="G110" i="131"/>
  <c r="P109" i="131"/>
  <c r="M109" i="131"/>
  <c r="G109" i="131"/>
  <c r="P108" i="131"/>
  <c r="M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J103" i="131"/>
  <c r="G103" i="131"/>
  <c r="P102" i="131"/>
  <c r="M102" i="131"/>
  <c r="J102" i="131"/>
  <c r="G102" i="131"/>
  <c r="P101" i="131"/>
  <c r="M101" i="131"/>
  <c r="J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M210" i="130"/>
  <c r="M209" i="130"/>
  <c r="M160" i="130"/>
  <c r="J190" i="130"/>
  <c r="J189" i="130"/>
  <c r="J188" i="130"/>
  <c r="M228" i="130"/>
  <c r="G228" i="130"/>
  <c r="M227" i="130"/>
  <c r="G227" i="130"/>
  <c r="M226" i="130"/>
  <c r="G226" i="130"/>
  <c r="M225" i="130"/>
  <c r="G225" i="130"/>
  <c r="M224" i="130"/>
  <c r="G224" i="130"/>
  <c r="M223" i="130"/>
  <c r="G223" i="130"/>
  <c r="M222" i="130"/>
  <c r="G222" i="130"/>
  <c r="M221" i="130"/>
  <c r="G221" i="130"/>
  <c r="M220" i="130"/>
  <c r="J220" i="130"/>
  <c r="G220" i="130"/>
  <c r="M219" i="130"/>
  <c r="J219" i="130"/>
  <c r="G219" i="130"/>
  <c r="M218" i="130"/>
  <c r="J218" i="130"/>
  <c r="G218" i="130"/>
  <c r="M217" i="130"/>
  <c r="J217" i="130"/>
  <c r="G217" i="130"/>
  <c r="M216" i="130"/>
  <c r="J216" i="130"/>
  <c r="G216" i="130"/>
  <c r="M215" i="130"/>
  <c r="J215" i="130"/>
  <c r="G215" i="130"/>
  <c r="M214" i="130"/>
  <c r="J214" i="130"/>
  <c r="G214" i="130"/>
  <c r="M213" i="130"/>
  <c r="J213" i="130"/>
  <c r="G213" i="130"/>
  <c r="M212" i="130"/>
  <c r="J212" i="130"/>
  <c r="G212" i="130"/>
  <c r="M211" i="130"/>
  <c r="J211" i="130"/>
  <c r="G211" i="130"/>
  <c r="J210" i="130"/>
  <c r="G210" i="130"/>
  <c r="J209" i="130"/>
  <c r="G209" i="130"/>
  <c r="J208" i="130"/>
  <c r="G208" i="130"/>
  <c r="J207" i="130"/>
  <c r="G207" i="130"/>
  <c r="J206" i="130"/>
  <c r="G206" i="130"/>
  <c r="J205" i="130"/>
  <c r="G205" i="130"/>
  <c r="J204" i="130"/>
  <c r="G204" i="130"/>
  <c r="J203" i="130"/>
  <c r="G203" i="130"/>
  <c r="J202" i="130"/>
  <c r="G202" i="130"/>
  <c r="J201" i="130"/>
  <c r="G201" i="130"/>
  <c r="P200" i="130"/>
  <c r="J200" i="130"/>
  <c r="G200" i="130"/>
  <c r="P199" i="130"/>
  <c r="J199" i="130"/>
  <c r="G199" i="130"/>
  <c r="P198" i="130"/>
  <c r="J198" i="130"/>
  <c r="G198" i="130"/>
  <c r="P197" i="130"/>
  <c r="J197" i="130"/>
  <c r="G197" i="130"/>
  <c r="P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G187" i="130"/>
  <c r="P186" i="130"/>
  <c r="M186" i="130"/>
  <c r="G186" i="130"/>
  <c r="P185" i="130"/>
  <c r="M185" i="130"/>
  <c r="G185" i="130"/>
  <c r="P184" i="130"/>
  <c r="M184" i="130"/>
  <c r="G184" i="130"/>
  <c r="P183" i="130"/>
  <c r="M183" i="130"/>
  <c r="G183" i="130"/>
  <c r="P182" i="130"/>
  <c r="M182" i="130"/>
  <c r="G182" i="130"/>
  <c r="P181" i="130"/>
  <c r="M181" i="130"/>
  <c r="G181" i="130"/>
  <c r="P180" i="130"/>
  <c r="M180" i="130"/>
  <c r="G180" i="130"/>
  <c r="P179" i="130"/>
  <c r="M179" i="130"/>
  <c r="G179" i="130"/>
  <c r="P178" i="130"/>
  <c r="M178" i="130"/>
  <c r="G178" i="130"/>
  <c r="P177" i="130"/>
  <c r="M177" i="130"/>
  <c r="G177" i="130"/>
  <c r="P176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M171" i="130"/>
  <c r="J171" i="130"/>
  <c r="G171" i="130"/>
  <c r="M170" i="130"/>
  <c r="J170" i="130"/>
  <c r="G170" i="130"/>
  <c r="M169" i="130"/>
  <c r="J169" i="130"/>
  <c r="G169" i="130"/>
  <c r="M168" i="130"/>
  <c r="J168" i="130"/>
  <c r="G168" i="130"/>
  <c r="M167" i="130"/>
  <c r="J167" i="130"/>
  <c r="G167" i="130"/>
  <c r="M166" i="130"/>
  <c r="J166" i="130"/>
  <c r="G166" i="130"/>
  <c r="M165" i="130"/>
  <c r="J165" i="130"/>
  <c r="G165" i="130"/>
  <c r="M164" i="130"/>
  <c r="J164" i="130"/>
  <c r="G164" i="130"/>
  <c r="M163" i="130"/>
  <c r="J163" i="130"/>
  <c r="G163" i="130"/>
  <c r="M162" i="130"/>
  <c r="J162" i="130"/>
  <c r="G162" i="130"/>
  <c r="M161" i="130"/>
  <c r="J161" i="130"/>
  <c r="G161" i="130"/>
  <c r="J160" i="130"/>
  <c r="G160" i="130"/>
  <c r="J159" i="130"/>
  <c r="G159" i="130"/>
  <c r="J158" i="130"/>
  <c r="G158" i="130"/>
  <c r="J157" i="130"/>
  <c r="G157" i="130"/>
  <c r="J156" i="130"/>
  <c r="G156" i="130"/>
  <c r="J155" i="130"/>
  <c r="G155" i="130"/>
  <c r="J154" i="130"/>
  <c r="G154" i="130"/>
  <c r="J153" i="130"/>
  <c r="G153" i="130"/>
  <c r="P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G122" i="130"/>
  <c r="P121" i="130"/>
  <c r="M121" i="130"/>
  <c r="G121" i="130"/>
  <c r="P120" i="130"/>
  <c r="M120" i="130"/>
  <c r="G120" i="130"/>
  <c r="P119" i="130"/>
  <c r="M119" i="130"/>
  <c r="G119" i="130"/>
  <c r="P118" i="130"/>
  <c r="M118" i="130"/>
  <c r="G118" i="130"/>
  <c r="P117" i="130"/>
  <c r="M117" i="130"/>
  <c r="G117" i="130"/>
  <c r="P116" i="130"/>
  <c r="M116" i="130"/>
  <c r="G116" i="130"/>
  <c r="P115" i="130"/>
  <c r="M115" i="130"/>
  <c r="G115" i="130"/>
  <c r="P114" i="130"/>
  <c r="M114" i="130"/>
  <c r="G114" i="130"/>
  <c r="P113" i="130"/>
  <c r="M113" i="130"/>
  <c r="G113" i="130"/>
  <c r="P112" i="130"/>
  <c r="M112" i="130"/>
  <c r="G112" i="130"/>
  <c r="P111" i="130"/>
  <c r="M111" i="130"/>
  <c r="G111" i="130"/>
  <c r="P110" i="130"/>
  <c r="M110" i="130"/>
  <c r="G110" i="130"/>
  <c r="P109" i="130"/>
  <c r="M109" i="130"/>
  <c r="G109" i="130"/>
  <c r="P108" i="130"/>
  <c r="M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J104" i="130"/>
  <c r="G104" i="130"/>
  <c r="P103" i="130"/>
  <c r="M103" i="130"/>
  <c r="J103" i="130"/>
  <c r="G103" i="130"/>
  <c r="P102" i="130"/>
  <c r="M102" i="130"/>
  <c r="J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M210" i="118"/>
  <c r="M209" i="118"/>
  <c r="M160" i="118"/>
  <c r="J190" i="118"/>
  <c r="J189" i="118"/>
  <c r="J188" i="118"/>
  <c r="M228" i="118"/>
  <c r="G228" i="118"/>
  <c r="M227" i="118"/>
  <c r="G227" i="118"/>
  <c r="M226" i="118"/>
  <c r="G226" i="118"/>
  <c r="M225" i="118"/>
  <c r="G225" i="118"/>
  <c r="M224" i="118"/>
  <c r="G224" i="118"/>
  <c r="M223" i="118"/>
  <c r="G223" i="118"/>
  <c r="M222" i="118"/>
  <c r="G222" i="118"/>
  <c r="M221" i="118"/>
  <c r="G221" i="118"/>
  <c r="M220" i="118"/>
  <c r="J220" i="118"/>
  <c r="G220" i="118"/>
  <c r="M219" i="118"/>
  <c r="J219" i="118"/>
  <c r="G219" i="118"/>
  <c r="M218" i="118"/>
  <c r="J218" i="118"/>
  <c r="G218" i="118"/>
  <c r="M217" i="118"/>
  <c r="J217" i="118"/>
  <c r="G217" i="118"/>
  <c r="M216" i="118"/>
  <c r="J216" i="118"/>
  <c r="G216" i="118"/>
  <c r="M215" i="118"/>
  <c r="J215" i="118"/>
  <c r="G215" i="118"/>
  <c r="M214" i="118"/>
  <c r="J214" i="118"/>
  <c r="G214" i="118"/>
  <c r="M213" i="118"/>
  <c r="J213" i="118"/>
  <c r="G213" i="118"/>
  <c r="M212" i="118"/>
  <c r="J212" i="118"/>
  <c r="G212" i="118"/>
  <c r="M211" i="118"/>
  <c r="J211" i="118"/>
  <c r="G211" i="118"/>
  <c r="J210" i="118"/>
  <c r="G210" i="118"/>
  <c r="J209" i="118"/>
  <c r="G209" i="118"/>
  <c r="J208" i="118"/>
  <c r="G208" i="118"/>
  <c r="J207" i="118"/>
  <c r="G207" i="118"/>
  <c r="J206" i="118"/>
  <c r="G206" i="118"/>
  <c r="J205" i="118"/>
  <c r="G205" i="118"/>
  <c r="J204" i="118"/>
  <c r="G204" i="118"/>
  <c r="J203" i="118"/>
  <c r="G203" i="118"/>
  <c r="J202" i="118"/>
  <c r="G202" i="118"/>
  <c r="J201" i="118"/>
  <c r="G201" i="118"/>
  <c r="J200" i="118"/>
  <c r="G200" i="118"/>
  <c r="P199" i="118"/>
  <c r="J199" i="118"/>
  <c r="G199" i="118"/>
  <c r="P198" i="118"/>
  <c r="J198" i="118"/>
  <c r="G198" i="118"/>
  <c r="P197" i="118"/>
  <c r="J197" i="118"/>
  <c r="G197" i="118"/>
  <c r="P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G187" i="118"/>
  <c r="P186" i="118"/>
  <c r="M186" i="118"/>
  <c r="G186" i="118"/>
  <c r="P185" i="118"/>
  <c r="M185" i="118"/>
  <c r="G185" i="118"/>
  <c r="P184" i="118"/>
  <c r="M184" i="118"/>
  <c r="G184" i="118"/>
  <c r="P183" i="118"/>
  <c r="M183" i="118"/>
  <c r="G183" i="118"/>
  <c r="P182" i="118"/>
  <c r="M182" i="118"/>
  <c r="G182" i="118"/>
  <c r="P181" i="118"/>
  <c r="M181" i="118"/>
  <c r="G181" i="118"/>
  <c r="P180" i="118"/>
  <c r="M180" i="118"/>
  <c r="G180" i="118"/>
  <c r="P179" i="118"/>
  <c r="M179" i="118"/>
  <c r="G179" i="118"/>
  <c r="P178" i="118"/>
  <c r="M178" i="118"/>
  <c r="G178" i="118"/>
  <c r="P177" i="118"/>
  <c r="M177" i="118"/>
  <c r="G177" i="118"/>
  <c r="P176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M171" i="118"/>
  <c r="J171" i="118"/>
  <c r="G171" i="118"/>
  <c r="M170" i="118"/>
  <c r="J170" i="118"/>
  <c r="G170" i="118"/>
  <c r="M169" i="118"/>
  <c r="J169" i="118"/>
  <c r="G169" i="118"/>
  <c r="M168" i="118"/>
  <c r="J168" i="118"/>
  <c r="G168" i="118"/>
  <c r="M167" i="118"/>
  <c r="J167" i="118"/>
  <c r="G167" i="118"/>
  <c r="M166" i="118"/>
  <c r="J166" i="118"/>
  <c r="G166" i="118"/>
  <c r="M165" i="118"/>
  <c r="J165" i="118"/>
  <c r="G165" i="118"/>
  <c r="M164" i="118"/>
  <c r="J164" i="118"/>
  <c r="G164" i="118"/>
  <c r="M163" i="118"/>
  <c r="J163" i="118"/>
  <c r="G163" i="118"/>
  <c r="M162" i="118"/>
  <c r="J162" i="118"/>
  <c r="G162" i="118"/>
  <c r="M161" i="118"/>
  <c r="J161" i="118"/>
  <c r="G161" i="118"/>
  <c r="J160" i="118"/>
  <c r="G160" i="118"/>
  <c r="J159" i="118"/>
  <c r="G159" i="118"/>
  <c r="J158" i="118"/>
  <c r="G158" i="118"/>
  <c r="J157" i="118"/>
  <c r="G157" i="118"/>
  <c r="J156" i="118"/>
  <c r="G156" i="118"/>
  <c r="J155" i="118"/>
  <c r="G155" i="118"/>
  <c r="J154" i="118"/>
  <c r="G154" i="118"/>
  <c r="J153" i="118"/>
  <c r="G153" i="118"/>
  <c r="J152" i="118"/>
  <c r="G152" i="118"/>
  <c r="P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G122" i="118"/>
  <c r="P121" i="118"/>
  <c r="M121" i="118"/>
  <c r="G121" i="118"/>
  <c r="P120" i="118"/>
  <c r="M120" i="118"/>
  <c r="G120" i="118"/>
  <c r="P119" i="118"/>
  <c r="M119" i="118"/>
  <c r="G119" i="118"/>
  <c r="P118" i="118"/>
  <c r="M118" i="118"/>
  <c r="G118" i="118"/>
  <c r="P117" i="118"/>
  <c r="M117" i="118"/>
  <c r="G117" i="118"/>
  <c r="P116" i="118"/>
  <c r="M116" i="118"/>
  <c r="G116" i="118"/>
  <c r="P115" i="118"/>
  <c r="M115" i="118"/>
  <c r="G115" i="118"/>
  <c r="P114" i="118"/>
  <c r="M114" i="118"/>
  <c r="G114" i="118"/>
  <c r="P113" i="118"/>
  <c r="M113" i="118"/>
  <c r="G113" i="118"/>
  <c r="P112" i="118"/>
  <c r="M112" i="118"/>
  <c r="G112" i="118"/>
  <c r="P111" i="118"/>
  <c r="M111" i="118"/>
  <c r="G111" i="118"/>
  <c r="P110" i="118"/>
  <c r="M110" i="118"/>
  <c r="G110" i="118"/>
  <c r="P109" i="118"/>
  <c r="M109" i="118"/>
  <c r="G109" i="118"/>
  <c r="P108" i="118"/>
  <c r="M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J104" i="118"/>
  <c r="G104" i="118"/>
  <c r="P103" i="118"/>
  <c r="M103" i="118"/>
  <c r="J103" i="118"/>
  <c r="G103" i="118"/>
  <c r="P102" i="118"/>
  <c r="M102" i="118"/>
  <c r="J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P171" i="132" l="1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M228" i="132"/>
  <c r="J228" i="132"/>
  <c r="G228" i="132"/>
  <c r="M227" i="132"/>
  <c r="J227" i="132"/>
  <c r="G227" i="132"/>
  <c r="M226" i="132"/>
  <c r="J226" i="132"/>
  <c r="G226" i="132"/>
  <c r="M225" i="132"/>
  <c r="J225" i="132"/>
  <c r="G225" i="132"/>
  <c r="J224" i="132"/>
  <c r="G224" i="132"/>
  <c r="J223" i="132"/>
  <c r="G223" i="132"/>
  <c r="J222" i="132"/>
  <c r="G222" i="132"/>
  <c r="J221" i="132"/>
  <c r="G221" i="132"/>
  <c r="J220" i="132"/>
  <c r="G220" i="132"/>
  <c r="J219" i="132"/>
  <c r="G219" i="132"/>
  <c r="J218" i="132"/>
  <c r="G218" i="132"/>
  <c r="J217" i="132"/>
  <c r="G217" i="132"/>
  <c r="J216" i="132"/>
  <c r="G216" i="132"/>
  <c r="J215" i="132"/>
  <c r="G215" i="132"/>
  <c r="J214" i="132"/>
  <c r="G214" i="132"/>
  <c r="J213" i="132"/>
  <c r="G213" i="132"/>
  <c r="J212" i="132"/>
  <c r="G212" i="132"/>
  <c r="J211" i="132"/>
  <c r="G211" i="132"/>
  <c r="J210" i="132"/>
  <c r="G210" i="132"/>
  <c r="J209" i="132"/>
  <c r="G209" i="132"/>
  <c r="M208" i="132"/>
  <c r="J208" i="132"/>
  <c r="G208" i="132"/>
  <c r="M207" i="132"/>
  <c r="J207" i="132"/>
  <c r="G207" i="132"/>
  <c r="M206" i="132"/>
  <c r="J206" i="132"/>
  <c r="G206" i="132"/>
  <c r="M205" i="132"/>
  <c r="J205" i="132"/>
  <c r="G205" i="132"/>
  <c r="M204" i="132"/>
  <c r="J204" i="132"/>
  <c r="G204" i="132"/>
  <c r="P203" i="132"/>
  <c r="M203" i="132"/>
  <c r="J203" i="132"/>
  <c r="G203" i="132"/>
  <c r="P202" i="132"/>
  <c r="M202" i="132"/>
  <c r="J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G190" i="132"/>
  <c r="P189" i="132"/>
  <c r="M189" i="132"/>
  <c r="G189" i="132"/>
  <c r="P188" i="132"/>
  <c r="M188" i="132"/>
  <c r="G188" i="132"/>
  <c r="P187" i="132"/>
  <c r="M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P173" i="132"/>
  <c r="M173" i="132"/>
  <c r="J173" i="132"/>
  <c r="G173" i="132"/>
  <c r="P172" i="132"/>
  <c r="M172" i="132"/>
  <c r="J172" i="132"/>
  <c r="G172" i="132"/>
  <c r="J171" i="132"/>
  <c r="G171" i="132"/>
  <c r="J170" i="132"/>
  <c r="G170" i="132"/>
  <c r="J169" i="132"/>
  <c r="G169" i="132"/>
  <c r="J168" i="132"/>
  <c r="G168" i="132"/>
  <c r="J167" i="132"/>
  <c r="G167" i="132"/>
  <c r="J166" i="132"/>
  <c r="G166" i="132"/>
  <c r="J165" i="132"/>
  <c r="G165" i="132"/>
  <c r="J164" i="132"/>
  <c r="G164" i="132"/>
  <c r="J163" i="132"/>
  <c r="G163" i="132"/>
  <c r="J162" i="132"/>
  <c r="G162" i="132"/>
  <c r="J161" i="132"/>
  <c r="G161" i="132"/>
  <c r="J160" i="132"/>
  <c r="G160" i="132"/>
  <c r="J159" i="132"/>
  <c r="G159" i="132"/>
  <c r="J158" i="132"/>
  <c r="G158" i="132"/>
  <c r="J157" i="132"/>
  <c r="G157" i="132"/>
  <c r="J156" i="132"/>
  <c r="G156" i="132"/>
  <c r="J155" i="132"/>
  <c r="G155" i="132"/>
  <c r="M154" i="132"/>
  <c r="J154" i="132"/>
  <c r="G154" i="132"/>
  <c r="M153" i="132"/>
  <c r="J153" i="132"/>
  <c r="G153" i="132"/>
  <c r="M152" i="132"/>
  <c r="J152" i="132"/>
  <c r="G152" i="132"/>
  <c r="M151" i="132"/>
  <c r="J151" i="132"/>
  <c r="G151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G135" i="132"/>
  <c r="P134" i="132"/>
  <c r="M134" i="132"/>
  <c r="G134" i="132"/>
  <c r="P133" i="132"/>
  <c r="M133" i="132"/>
  <c r="G133" i="132"/>
  <c r="P132" i="132"/>
  <c r="M132" i="132"/>
  <c r="G132" i="132"/>
  <c r="P131" i="132"/>
  <c r="M131" i="132"/>
  <c r="G131" i="132"/>
  <c r="P130" i="132"/>
  <c r="M130" i="132"/>
  <c r="G130" i="132"/>
  <c r="P129" i="132"/>
  <c r="M129" i="132"/>
  <c r="G129" i="132"/>
  <c r="P128" i="132"/>
  <c r="M128" i="132"/>
  <c r="G128" i="132"/>
  <c r="P127" i="132"/>
  <c r="M127" i="132"/>
  <c r="G127" i="132"/>
  <c r="P126" i="132"/>
  <c r="M126" i="132"/>
  <c r="G126" i="132"/>
  <c r="P125" i="132"/>
  <c r="M125" i="132"/>
  <c r="G125" i="132"/>
  <c r="P124" i="132"/>
  <c r="M124" i="132"/>
  <c r="G124" i="132"/>
  <c r="P123" i="132"/>
  <c r="M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J109" i="106" l="1"/>
  <c r="J108" i="106"/>
  <c r="M228" i="106"/>
  <c r="G228" i="106"/>
  <c r="M227" i="106"/>
  <c r="G227" i="106"/>
  <c r="M226" i="106"/>
  <c r="G226" i="106"/>
  <c r="M225" i="106"/>
  <c r="G225" i="106"/>
  <c r="M224" i="106"/>
  <c r="G224" i="106"/>
  <c r="M223" i="106"/>
  <c r="J223" i="106"/>
  <c r="G223" i="106"/>
  <c r="M222" i="106"/>
  <c r="J222" i="106"/>
  <c r="G222" i="106"/>
  <c r="M221" i="106"/>
  <c r="J221" i="106"/>
  <c r="G221" i="106"/>
  <c r="M220" i="106"/>
  <c r="J220" i="106"/>
  <c r="G220" i="106"/>
  <c r="M219" i="106"/>
  <c r="J219" i="106"/>
  <c r="G219" i="106"/>
  <c r="M218" i="106"/>
  <c r="J218" i="106"/>
  <c r="G218" i="106"/>
  <c r="M217" i="106"/>
  <c r="J217" i="106"/>
  <c r="G217" i="106"/>
  <c r="M216" i="106"/>
  <c r="J216" i="106"/>
  <c r="G216" i="106"/>
  <c r="M215" i="106"/>
  <c r="J215" i="106"/>
  <c r="G215" i="106"/>
  <c r="M214" i="106"/>
  <c r="J214" i="106"/>
  <c r="G214" i="106"/>
  <c r="M213" i="106"/>
  <c r="J213" i="106"/>
  <c r="G213" i="106"/>
  <c r="M212" i="106"/>
  <c r="J212" i="106"/>
  <c r="G212" i="106"/>
  <c r="J211" i="106"/>
  <c r="G211" i="106"/>
  <c r="J210" i="106"/>
  <c r="G210" i="106"/>
  <c r="J209" i="106"/>
  <c r="G209" i="106"/>
  <c r="J208" i="106"/>
  <c r="G208" i="106"/>
  <c r="J207" i="106"/>
  <c r="G207" i="106"/>
  <c r="J206" i="106"/>
  <c r="G206" i="106"/>
  <c r="J205" i="106"/>
  <c r="G205" i="106"/>
  <c r="J204" i="106"/>
  <c r="G204" i="106"/>
  <c r="J203" i="106"/>
  <c r="G203" i="106"/>
  <c r="J202" i="106"/>
  <c r="G202" i="106"/>
  <c r="J201" i="106"/>
  <c r="G201" i="106"/>
  <c r="P200" i="106"/>
  <c r="J200" i="106"/>
  <c r="G200" i="106"/>
  <c r="P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J193" i="106"/>
  <c r="G193" i="106"/>
  <c r="P192" i="106"/>
  <c r="M192" i="106"/>
  <c r="J192" i="106"/>
  <c r="G192" i="106"/>
  <c r="P191" i="106"/>
  <c r="M191" i="106"/>
  <c r="G191" i="106"/>
  <c r="P190" i="106"/>
  <c r="M190" i="106"/>
  <c r="G190" i="106"/>
  <c r="P189" i="106"/>
  <c r="M189" i="106"/>
  <c r="G189" i="106"/>
  <c r="P188" i="106"/>
  <c r="M188" i="106"/>
  <c r="G188" i="106"/>
  <c r="P187" i="106"/>
  <c r="M187" i="106"/>
  <c r="G187" i="106"/>
  <c r="P186" i="106"/>
  <c r="M186" i="106"/>
  <c r="G186" i="106"/>
  <c r="P185" i="106"/>
  <c r="M185" i="106"/>
  <c r="G185" i="106"/>
  <c r="P184" i="106"/>
  <c r="M184" i="106"/>
  <c r="G184" i="106"/>
  <c r="P183" i="106"/>
  <c r="M183" i="106"/>
  <c r="G183" i="106"/>
  <c r="P182" i="106"/>
  <c r="M182" i="106"/>
  <c r="G182" i="106"/>
  <c r="P181" i="106"/>
  <c r="M181" i="106"/>
  <c r="G181" i="106"/>
  <c r="P180" i="106"/>
  <c r="M180" i="106"/>
  <c r="G180" i="106"/>
  <c r="P179" i="106"/>
  <c r="M179" i="106"/>
  <c r="G179" i="106"/>
  <c r="P178" i="106"/>
  <c r="M178" i="106"/>
  <c r="J178" i="106"/>
  <c r="G178" i="106"/>
  <c r="P177" i="106"/>
  <c r="M177" i="106"/>
  <c r="J177" i="106"/>
  <c r="G177" i="106"/>
  <c r="P176" i="106"/>
  <c r="M176" i="106"/>
  <c r="J176" i="106"/>
  <c r="G176" i="106"/>
  <c r="P175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M171" i="106"/>
  <c r="J171" i="106"/>
  <c r="G171" i="106"/>
  <c r="M170" i="106"/>
  <c r="J170" i="106"/>
  <c r="G170" i="106"/>
  <c r="M169" i="106"/>
  <c r="J169" i="106"/>
  <c r="G169" i="106"/>
  <c r="M168" i="106"/>
  <c r="J168" i="106"/>
  <c r="G168" i="106"/>
  <c r="M167" i="106"/>
  <c r="J167" i="106"/>
  <c r="G167" i="106"/>
  <c r="M166" i="106"/>
  <c r="J166" i="106"/>
  <c r="G166" i="106"/>
  <c r="M165" i="106"/>
  <c r="J165" i="106"/>
  <c r="G165" i="106"/>
  <c r="M164" i="106"/>
  <c r="J164" i="106"/>
  <c r="G164" i="106"/>
  <c r="J163" i="106"/>
  <c r="G163" i="106"/>
  <c r="J162" i="106"/>
  <c r="G162" i="106"/>
  <c r="J161" i="106"/>
  <c r="G161" i="106"/>
  <c r="J160" i="106"/>
  <c r="G160" i="106"/>
  <c r="J159" i="106"/>
  <c r="G159" i="106"/>
  <c r="J158" i="106"/>
  <c r="G158" i="106"/>
  <c r="J157" i="106"/>
  <c r="G157" i="106"/>
  <c r="J156" i="106"/>
  <c r="G156" i="106"/>
  <c r="J155" i="106"/>
  <c r="G155" i="106"/>
  <c r="J154" i="106"/>
  <c r="G154" i="106"/>
  <c r="M153" i="106"/>
  <c r="J153" i="106"/>
  <c r="G153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G125" i="106"/>
  <c r="P124" i="106"/>
  <c r="M124" i="106"/>
  <c r="G124" i="106"/>
  <c r="P123" i="106"/>
  <c r="M123" i="106"/>
  <c r="G123" i="106"/>
  <c r="P122" i="106"/>
  <c r="M122" i="106"/>
  <c r="G122" i="106"/>
  <c r="P121" i="106"/>
  <c r="M121" i="106"/>
  <c r="G121" i="106"/>
  <c r="P120" i="106"/>
  <c r="M120" i="106"/>
  <c r="G120" i="106"/>
  <c r="P119" i="106"/>
  <c r="M119" i="106"/>
  <c r="G119" i="106"/>
  <c r="P118" i="106"/>
  <c r="M118" i="106"/>
  <c r="G118" i="106"/>
  <c r="P117" i="106"/>
  <c r="M117" i="106"/>
  <c r="G117" i="106"/>
  <c r="P116" i="106"/>
  <c r="M116" i="106"/>
  <c r="G116" i="106"/>
  <c r="P115" i="106"/>
  <c r="M115" i="106"/>
  <c r="G115" i="106"/>
  <c r="P114" i="106"/>
  <c r="M114" i="106"/>
  <c r="G114" i="106"/>
  <c r="P113" i="106"/>
  <c r="M113" i="106"/>
  <c r="G113" i="106"/>
  <c r="P112" i="106"/>
  <c r="M112" i="106"/>
  <c r="G112" i="106"/>
  <c r="P111" i="106"/>
  <c r="M111" i="106"/>
  <c r="G111" i="106"/>
  <c r="P110" i="106"/>
  <c r="M110" i="106"/>
  <c r="G110" i="106"/>
  <c r="P109" i="106"/>
  <c r="M109" i="106"/>
  <c r="G109" i="106"/>
  <c r="P108" i="106"/>
  <c r="M108" i="106"/>
  <c r="G108" i="106"/>
  <c r="P107" i="106"/>
  <c r="M107" i="106"/>
  <c r="J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P172" i="139"/>
  <c r="M216" i="139"/>
  <c r="M215" i="139"/>
  <c r="M214" i="139"/>
  <c r="M213" i="139"/>
  <c r="M212" i="139"/>
  <c r="M211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G125" i="139"/>
  <c r="G124" i="139"/>
  <c r="G123" i="139"/>
  <c r="G122" i="139"/>
  <c r="G121" i="139"/>
  <c r="P120" i="139"/>
  <c r="G120" i="139"/>
  <c r="P119" i="139"/>
  <c r="G119" i="139"/>
  <c r="P118" i="139"/>
  <c r="G118" i="139"/>
  <c r="P117" i="139"/>
  <c r="G117" i="139"/>
  <c r="P116" i="139"/>
  <c r="G116" i="139"/>
  <c r="P115" i="139"/>
  <c r="G115" i="139"/>
  <c r="P114" i="139"/>
  <c r="G114" i="139"/>
  <c r="P113" i="139"/>
  <c r="G113" i="139"/>
  <c r="P112" i="139"/>
  <c r="G112" i="139"/>
  <c r="P111" i="139"/>
  <c r="G111" i="139"/>
  <c r="P110" i="139"/>
  <c r="M110" i="139"/>
  <c r="G110" i="139"/>
  <c r="P109" i="139"/>
  <c r="M109" i="139"/>
  <c r="G109" i="139"/>
  <c r="P108" i="139"/>
  <c r="M108" i="139"/>
  <c r="G108" i="139"/>
  <c r="P107" i="139"/>
  <c r="M107" i="139"/>
  <c r="G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P45" i="139"/>
  <c r="M45" i="139"/>
  <c r="J45" i="139"/>
  <c r="G45" i="139"/>
  <c r="P44" i="139"/>
  <c r="M44" i="139"/>
  <c r="J44" i="139"/>
  <c r="G44" i="139"/>
  <c r="P43" i="139"/>
  <c r="M43" i="139"/>
  <c r="J43" i="139"/>
  <c r="G43" i="139"/>
  <c r="P42" i="139"/>
  <c r="M42" i="139"/>
  <c r="J42" i="139"/>
  <c r="G42" i="139"/>
  <c r="P41" i="139"/>
  <c r="M41" i="139"/>
  <c r="J41" i="139"/>
  <c r="G41" i="139"/>
  <c r="P40" i="139"/>
  <c r="M40" i="139"/>
  <c r="J40" i="139"/>
  <c r="G40" i="139"/>
  <c r="P39" i="139"/>
  <c r="M39" i="139"/>
  <c r="J39" i="139"/>
  <c r="G39" i="139"/>
  <c r="P38" i="139"/>
  <c r="M38" i="139"/>
  <c r="J38" i="139"/>
  <c r="G38" i="139"/>
  <c r="P37" i="139"/>
  <c r="M37" i="139"/>
  <c r="J37" i="139"/>
  <c r="G37" i="139"/>
  <c r="P36" i="139"/>
  <c r="M36" i="139"/>
  <c r="J36" i="139"/>
  <c r="G36" i="139"/>
  <c r="P35" i="139"/>
  <c r="M35" i="139"/>
  <c r="J35" i="139"/>
  <c r="G35" i="139"/>
  <c r="P34" i="139"/>
  <c r="M34" i="139"/>
  <c r="J34" i="139"/>
  <c r="G34" i="139"/>
  <c r="P33" i="139"/>
  <c r="M33" i="139"/>
  <c r="J33" i="139"/>
  <c r="G33" i="139"/>
  <c r="P32" i="139"/>
  <c r="M32" i="139"/>
  <c r="J32" i="139"/>
  <c r="G32" i="139"/>
  <c r="P31" i="139"/>
  <c r="M31" i="139"/>
  <c r="J31" i="139"/>
  <c r="G31" i="139"/>
  <c r="P30" i="139"/>
  <c r="M30" i="139"/>
  <c r="J30" i="139"/>
  <c r="G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<sst xmlns="http://schemas.openxmlformats.org/spreadsheetml/2006/main" count="9152" uniqueCount="243">
  <si>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</si>
  <si>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</si>
  <si>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</si>
  <si>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</si>
  <si>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</si>
  <si>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</si>
  <si>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</si>
  <si>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</si>
  <si>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</si>
  <si>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</si>
  <si>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</si>
  <si>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</si>
  <si>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</si>
  <si>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</si>
  <si>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</si>
  <si>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</si>
  <si>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</si>
  <si>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</si>
  <si>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</si>
  <si>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</si>
  <si>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</si>
  <si>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</si>
  <si>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</si>
  <si>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</si>
  <si>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</si>
  <si>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</si>
  <si>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</si>
  <si>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</si>
  <si>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</si>
  <si>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</si>
  <si>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</si>
  <si>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</si>
  <si>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</si>
  <si>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</si>
  <si>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</si>
  <si>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</si>
  <si>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</si>
  <si>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</si>
  <si>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</si>
  <si>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</si>
  <si>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</si>
  <si>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</si>
  <si>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</si>
  <si>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</si>
  <si>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</si>
  <si>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</si>
  <si>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</si>
  <si>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</si>
  <si>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</si>
  <si>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</si>
  <si>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</si>
  <si>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</si>
  <si>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</si>
  <si>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</si>
  <si>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</si>
  <si>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</si>
  <si>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</si>
  <si>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</si>
  <si>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</si>
  <si>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</si>
  <si>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</si>
  <si>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</si>
  <si>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</si>
  <si>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</si>
  <si>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</si>
  <si>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</si>
  <si>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</si>
  <si>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</si>
  <si>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</si>
  <si>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</si>
  <si>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</si>
  <si>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</si>
  <si>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</si>
  <si>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</si>
  <si>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</si>
  <si>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</si>
  <si>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</si>
  <si>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</si>
  <si>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</si>
  <si>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</si>
  <si>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</si>
  <si>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</si>
  <si>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</si>
  <si>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</si>
  <si>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</si>
  <si>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</si>
  <si>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</si>
  <si>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</si>
  <si>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Air</t>
    <phoneticPr fontId="23"/>
  </si>
  <si>
    <t>Gas</t>
    <phoneticPr fontId="23"/>
  </si>
  <si>
    <t>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</si>
  <si>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</si>
  <si>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</si>
  <si>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[Vol %]</t>
    <phoneticPr fontId="23"/>
  </si>
  <si>
    <t>CO2</t>
    <phoneticPr fontId="23"/>
  </si>
  <si>
    <t>O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</si>
  <si>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</si>
  <si>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</si>
  <si>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</si>
  <si>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</si>
  <si>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</si>
  <si>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</si>
  <si>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</si>
  <si>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</si>
  <si>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</si>
  <si>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</si>
  <si>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</si>
  <si>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</si>
  <si>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</si>
  <si>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</si>
  <si>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</si>
  <si>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</si>
  <si>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</si>
  <si>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</si>
  <si>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</si>
  <si>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</si>
  <si>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Ayoshida.RIKEN 2017.06</t>
    <phoneticPr fontId="23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</si>
  <si>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</si>
  <si>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</si>
  <si>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</si>
  <si>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</si>
  <si>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</si>
  <si>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</si>
  <si>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</si>
  <si>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</si>
  <si>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</si>
  <si>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</si>
  <si>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</si>
  <si>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</si>
  <si>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</si>
  <si>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</si>
  <si>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</si>
  <si>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</si>
  <si>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</si>
  <si>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</si>
  <si>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</si>
  <si>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</si>
  <si>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Cnv. Factor</t>
    <phoneticPr fontId="27"/>
  </si>
  <si>
    <t>O2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</si>
  <si>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</si>
  <si>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</si>
  <si>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</si>
  <si>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</si>
  <si>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</si>
  <si>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Ayoshida.RIKEN 2016.07</t>
    <phoneticPr fontId="23"/>
  </si>
  <si>
    <t>Ar</t>
    <phoneticPr fontId="23"/>
  </si>
  <si>
    <t>N</t>
    <phoneticPr fontId="23"/>
  </si>
  <si>
    <t>0 0 0 0   0 0 0 0 0 0 0 0   0 0 0   0 0 0</t>
    <phoneticPr fontId="23"/>
  </si>
  <si>
    <t>Air (Dry ICRU-104(gas))</t>
    <phoneticPr fontId="23"/>
  </si>
  <si>
    <t>keV / micron</t>
    <phoneticPr fontId="27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</si>
  <si>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</si>
  <si>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</si>
  <si>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</si>
  <si>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</si>
  <si>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</si>
  <si>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</si>
  <si>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</si>
  <si>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</si>
  <si>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</si>
  <si>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</si>
  <si>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</si>
  <si>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</si>
  <si>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</si>
  <si>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</si>
  <si>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</si>
  <si>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</si>
  <si>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</si>
  <si>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</si>
  <si>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</si>
  <si>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</si>
  <si>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</si>
  <si>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</si>
  <si>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</si>
  <si>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</si>
  <si>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</si>
  <si>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</si>
  <si>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</si>
  <si>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</si>
  <si>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</si>
  <si>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</si>
  <si>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</si>
  <si>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</si>
  <si>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</si>
  <si>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</si>
  <si>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</si>
  <si>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</si>
  <si>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</si>
  <si>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</si>
  <si>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</si>
  <si>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</si>
  <si>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</si>
  <si>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</si>
  <si>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</si>
  <si>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</si>
  <si>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</si>
  <si>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</si>
  <si>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</si>
  <si>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</si>
  <si>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</si>
  <si>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</si>
  <si>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</si>
  <si>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</si>
  <si>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</si>
  <si>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</si>
  <si>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</si>
  <si>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</si>
  <si>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km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</si>
  <si>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</si>
  <si>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</si>
  <si>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</si>
  <si>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</si>
  <si>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</si>
  <si>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</si>
  <si>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</si>
  <si>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</si>
  <si>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</si>
  <si>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</si>
  <si>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</si>
  <si>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</si>
  <si>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</si>
  <si>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</si>
  <si>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</si>
  <si>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</si>
  <si>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</si>
  <si>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</si>
  <si>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</si>
  <si>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</si>
  <si>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</si>
  <si>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</si>
  <si>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Ayoshida.RIKEN 2017.11</t>
  </si>
  <si>
    <t>Diamond</t>
  </si>
  <si>
    <t>Diamond(dens=3.52)</t>
  </si>
  <si>
    <t>used: Carbon (nat.) Density= 3.52</t>
    <phoneticPr fontId="37"/>
  </si>
  <si>
    <t>Numbered Compounds : Havar (ICRU-470)</t>
    <phoneticPr fontId="37"/>
  </si>
  <si>
    <t>Havar</t>
  </si>
  <si>
    <t>Havar(ICRU-470)</t>
  </si>
  <si>
    <t>Cr</t>
  </si>
  <si>
    <t>Mn</t>
  </si>
  <si>
    <t>Fe</t>
  </si>
  <si>
    <t>Co</t>
  </si>
  <si>
    <t>Ni</t>
  </si>
  <si>
    <t>Mo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</si>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</sst>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1" fontId="38" fillId="0" borderId="0" xfId="14" applyNumberFormat="1" applyFont="1" applyFill="1">
      <alignment vertical="center"/>
    </xf>
    <xf numFmtId="180" fontId="21" fillId="0" borderId="0" xfId="10" applyNumberFormat="1" applyFont="1" applyFill="1">
      <alignment vertical="center"/>
    </xf>
    <xf numFmtId="1" fontId="21" fillId="0" borderId="0" xfId="10" applyNumberFormat="1" applyFont="1" applyFill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FFFF00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srim1H_Si!$P$5</c:f>
          <c:strCache>
            <c:ptCount val="1"/>
            <c:pt idx="0">
              <c:v>srim1H_Si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srim1H_Si!$D$20:$D$228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srim1H_Si!$E$20:$E$228</c:f>
              <c:numCache>
                <c:formatCode>0.000E+00</c:formatCode>
                <c:ptCount val="209"/>
                <c:pt idx="0">
                  <c:v>1.064E-2</c:v>
                </c:pt>
                <c:pt idx="1">
                  <c:v>1.116E-2</c:v>
                </c:pt>
                <c:pt idx="2">
                  <c:v>1.1650000000000001E-2</c:v>
                </c:pt>
                <c:pt idx="3">
                  <c:v>1.213E-2</c:v>
                </c:pt>
                <c:pt idx="4">
                  <c:v>1.259E-2</c:v>
                </c:pt>
                <c:pt idx="5">
                  <c:v>1.303E-2</c:v>
                </c:pt>
                <c:pt idx="6">
                  <c:v>1.346E-2</c:v>
                </c:pt>
                <c:pt idx="7">
                  <c:v>1.387E-2</c:v>
                </c:pt>
                <c:pt idx="8">
                  <c:v>1.427E-2</c:v>
                </c:pt>
                <c:pt idx="9">
                  <c:v>1.5049999999999999E-2</c:v>
                </c:pt>
                <c:pt idx="10">
                  <c:v>1.5959999999999998E-2</c:v>
                </c:pt>
                <c:pt idx="11">
                  <c:v>1.6820000000000002E-2</c:v>
                </c:pt>
                <c:pt idx="12">
                  <c:v>1.7639999999999999E-2</c:v>
                </c:pt>
                <c:pt idx="13">
                  <c:v>1.8429999999999998E-2</c:v>
                </c:pt>
                <c:pt idx="14">
                  <c:v>1.9179999999999999E-2</c:v>
                </c:pt>
                <c:pt idx="15">
                  <c:v>1.9900000000000001E-2</c:v>
                </c:pt>
                <c:pt idx="16">
                  <c:v>2.06E-2</c:v>
                </c:pt>
                <c:pt idx="17">
                  <c:v>2.128E-2</c:v>
                </c:pt>
                <c:pt idx="18">
                  <c:v>2.257E-2</c:v>
                </c:pt>
                <c:pt idx="19">
                  <c:v>2.3789999999999999E-2</c:v>
                </c:pt>
                <c:pt idx="20">
                  <c:v>2.495E-2</c:v>
                </c:pt>
                <c:pt idx="21">
                  <c:v>2.606E-2</c:v>
                </c:pt>
                <c:pt idx="22">
                  <c:v>2.7130000000000001E-2</c:v>
                </c:pt>
                <c:pt idx="23">
                  <c:v>2.8150000000000001E-2</c:v>
                </c:pt>
                <c:pt idx="24">
                  <c:v>3.0089999999999999E-2</c:v>
                </c:pt>
                <c:pt idx="25">
                  <c:v>3.1919999999999997E-2</c:v>
                </c:pt>
                <c:pt idx="26">
                  <c:v>3.3640000000000003E-2</c:v>
                </c:pt>
                <c:pt idx="27">
                  <c:v>3.5290000000000002E-2</c:v>
                </c:pt>
                <c:pt idx="28">
                  <c:v>3.6859999999999997E-2</c:v>
                </c:pt>
                <c:pt idx="29">
                  <c:v>3.8359999999999998E-2</c:v>
                </c:pt>
                <c:pt idx="30">
                  <c:v>3.9809999999999998E-2</c:v>
                </c:pt>
                <c:pt idx="31">
                  <c:v>4.1209999999999997E-2</c:v>
                </c:pt>
                <c:pt idx="32">
                  <c:v>4.2560000000000001E-2</c:v>
                </c:pt>
                <c:pt idx="33">
                  <c:v>4.3869999999999999E-2</c:v>
                </c:pt>
                <c:pt idx="34">
                  <c:v>4.514E-2</c:v>
                </c:pt>
                <c:pt idx="35">
                  <c:v>4.7579999999999997E-2</c:v>
                </c:pt>
                <c:pt idx="36">
                  <c:v>5.0470000000000001E-2</c:v>
                </c:pt>
                <c:pt idx="37">
                  <c:v>5.3199999999999997E-2</c:v>
                </c:pt>
                <c:pt idx="38">
                  <c:v>5.5789999999999999E-2</c:v>
                </c:pt>
                <c:pt idx="39">
                  <c:v>5.8270000000000002E-2</c:v>
                </c:pt>
                <c:pt idx="40">
                  <c:v>6.0650000000000003E-2</c:v>
                </c:pt>
                <c:pt idx="41">
                  <c:v>6.2939999999999996E-2</c:v>
                </c:pt>
                <c:pt idx="42">
                  <c:v>6.515E-2</c:v>
                </c:pt>
                <c:pt idx="43">
                  <c:v>6.7290000000000003E-2</c:v>
                </c:pt>
                <c:pt idx="44">
                  <c:v>7.1370000000000003E-2</c:v>
                </c:pt>
                <c:pt idx="45">
                  <c:v>7.5230000000000005E-2</c:v>
                </c:pt>
                <c:pt idx="46">
                  <c:v>7.8899999999999998E-2</c:v>
                </c:pt>
                <c:pt idx="47">
                  <c:v>8.2409999999999997E-2</c:v>
                </c:pt>
                <c:pt idx="48">
                  <c:v>8.5779999999999995E-2</c:v>
                </c:pt>
                <c:pt idx="49">
                  <c:v>8.9020000000000002E-2</c:v>
                </c:pt>
                <c:pt idx="50">
                  <c:v>9.5159999999999995E-2</c:v>
                </c:pt>
                <c:pt idx="51">
                  <c:v>0.1009</c:v>
                </c:pt>
                <c:pt idx="52">
                  <c:v>0.10639999999999999</c:v>
                </c:pt>
                <c:pt idx="53">
                  <c:v>0.1116</c:v>
                </c:pt>
                <c:pt idx="54">
                  <c:v>0.11650000000000001</c:v>
                </c:pt>
                <c:pt idx="55">
                  <c:v>0.12130000000000001</c:v>
                </c:pt>
                <c:pt idx="56">
                  <c:v>0.12590000000000001</c:v>
                </c:pt>
                <c:pt idx="57">
                  <c:v>0.1303</c:v>
                </c:pt>
                <c:pt idx="58">
                  <c:v>0.1346</c:v>
                </c:pt>
                <c:pt idx="59">
                  <c:v>0.13869999999999999</c:v>
                </c:pt>
                <c:pt idx="60">
                  <c:v>0.14269999999999999</c:v>
                </c:pt>
                <c:pt idx="61">
                  <c:v>0.15049999999999999</c:v>
                </c:pt>
                <c:pt idx="62">
                  <c:v>0.1588</c:v>
                </c:pt>
                <c:pt idx="63">
                  <c:v>0.16689999999999999</c:v>
                </c:pt>
                <c:pt idx="64">
                  <c:v>0.17469999999999999</c:v>
                </c:pt>
                <c:pt idx="65">
                  <c:v>0.18229999999999999</c:v>
                </c:pt>
                <c:pt idx="66">
                  <c:v>0.18959999999999999</c:v>
                </c:pt>
                <c:pt idx="67">
                  <c:v>0.1966</c:v>
                </c:pt>
                <c:pt idx="68">
                  <c:v>0.20319999999999999</c:v>
                </c:pt>
                <c:pt idx="69">
                  <c:v>0.20960000000000001</c:v>
                </c:pt>
                <c:pt idx="70">
                  <c:v>0.22140000000000001</c:v>
                </c:pt>
                <c:pt idx="71">
                  <c:v>0.23219999999999999</c:v>
                </c:pt>
                <c:pt idx="72">
                  <c:v>0.24199999999999999</c:v>
                </c:pt>
                <c:pt idx="73">
                  <c:v>0.25109999999999999</c:v>
                </c:pt>
                <c:pt idx="74">
                  <c:v>0.25979999999999998</c:v>
                </c:pt>
                <c:pt idx="75">
                  <c:v>0.26800000000000002</c:v>
                </c:pt>
                <c:pt idx="76">
                  <c:v>0.28389999999999999</c:v>
                </c:pt>
                <c:pt idx="77">
                  <c:v>0.29920000000000002</c:v>
                </c:pt>
                <c:pt idx="78">
                  <c:v>0.31419999999999998</c:v>
                </c:pt>
                <c:pt idx="79">
                  <c:v>0.32890000000000003</c:v>
                </c:pt>
                <c:pt idx="80">
                  <c:v>0.34320000000000001</c:v>
                </c:pt>
                <c:pt idx="81">
                  <c:v>0.35699999999999998</c:v>
                </c:pt>
                <c:pt idx="82">
                  <c:v>0.37019999999999997</c:v>
                </c:pt>
                <c:pt idx="83">
                  <c:v>0.38279999999999997</c:v>
                </c:pt>
                <c:pt idx="84">
                  <c:v>0.3947</c:v>
                </c:pt>
                <c:pt idx="85">
                  <c:v>0.40600000000000003</c:v>
                </c:pt>
                <c:pt idx="86">
                  <c:v>0.41670000000000001</c:v>
                </c:pt>
                <c:pt idx="87">
                  <c:v>0.43609999999999999</c:v>
                </c:pt>
                <c:pt idx="88">
                  <c:v>0.45700000000000002</c:v>
                </c:pt>
                <c:pt idx="89">
                  <c:v>0.47449999999999998</c:v>
                </c:pt>
                <c:pt idx="90">
                  <c:v>0.48899999999999999</c:v>
                </c:pt>
                <c:pt idx="91">
                  <c:v>0.50090000000000001</c:v>
                </c:pt>
                <c:pt idx="92">
                  <c:v>0.51070000000000004</c:v>
                </c:pt>
                <c:pt idx="93">
                  <c:v>0.51849999999999996</c:v>
                </c:pt>
                <c:pt idx="94">
                  <c:v>0.52459999999999996</c:v>
                </c:pt>
                <c:pt idx="95">
                  <c:v>0.52939999999999998</c:v>
                </c:pt>
                <c:pt idx="96">
                  <c:v>0.53549999999999998</c:v>
                </c:pt>
                <c:pt idx="97">
                  <c:v>0.53810000000000002</c:v>
                </c:pt>
                <c:pt idx="98">
                  <c:v>0.53810000000000002</c:v>
                </c:pt>
                <c:pt idx="99">
                  <c:v>0.53620000000000001</c:v>
                </c:pt>
                <c:pt idx="100">
                  <c:v>0.53300000000000003</c:v>
                </c:pt>
                <c:pt idx="101">
                  <c:v>0.52880000000000005</c:v>
                </c:pt>
                <c:pt idx="102">
                  <c:v>0.51849999999999996</c:v>
                </c:pt>
                <c:pt idx="103">
                  <c:v>0.50690000000000002</c:v>
                </c:pt>
                <c:pt idx="104">
                  <c:v>0.49469999999999997</c:v>
                </c:pt>
                <c:pt idx="105">
                  <c:v>0.48249999999999998</c:v>
                </c:pt>
                <c:pt idx="106">
                  <c:v>0.47060000000000002</c:v>
                </c:pt>
                <c:pt idx="107">
                  <c:v>0.45910000000000001</c:v>
                </c:pt>
                <c:pt idx="108">
                  <c:v>0.44800000000000001</c:v>
                </c:pt>
                <c:pt idx="109">
                  <c:v>0.43740000000000001</c:v>
                </c:pt>
                <c:pt idx="110">
                  <c:v>0.4274</c:v>
                </c:pt>
                <c:pt idx="111">
                  <c:v>0.4178</c:v>
                </c:pt>
                <c:pt idx="112">
                  <c:v>0.40870000000000001</c:v>
                </c:pt>
                <c:pt idx="113">
                  <c:v>0.39169999999999999</c:v>
                </c:pt>
                <c:pt idx="114">
                  <c:v>0.37280000000000002</c:v>
                </c:pt>
                <c:pt idx="115">
                  <c:v>0.35599999999999998</c:v>
                </c:pt>
                <c:pt idx="116">
                  <c:v>0.34100000000000003</c:v>
                </c:pt>
                <c:pt idx="117">
                  <c:v>0.3276</c:v>
                </c:pt>
                <c:pt idx="118">
                  <c:v>0.31540000000000001</c:v>
                </c:pt>
                <c:pt idx="119">
                  <c:v>0.30430000000000001</c:v>
                </c:pt>
                <c:pt idx="120">
                  <c:v>0.29420000000000002</c:v>
                </c:pt>
                <c:pt idx="121">
                  <c:v>0.28489999999999999</c:v>
                </c:pt>
                <c:pt idx="122">
                  <c:v>0.26850000000000002</c:v>
                </c:pt>
                <c:pt idx="123">
                  <c:v>0.25430000000000003</c:v>
                </c:pt>
                <c:pt idx="124">
                  <c:v>0.24199999999999999</c:v>
                </c:pt>
                <c:pt idx="125">
                  <c:v>0.2311</c:v>
                </c:pt>
                <c:pt idx="126">
                  <c:v>0.22140000000000001</c:v>
                </c:pt>
                <c:pt idx="127">
                  <c:v>0.2127</c:v>
                </c:pt>
                <c:pt idx="128">
                  <c:v>0.1978</c:v>
                </c:pt>
                <c:pt idx="129">
                  <c:v>0.18529999999999999</c:v>
                </c:pt>
                <c:pt idx="130">
                  <c:v>0.17469999999999999</c:v>
                </c:pt>
                <c:pt idx="131">
                  <c:v>0.16539999999999999</c:v>
                </c:pt>
                <c:pt idx="132">
                  <c:v>0.15620000000000001</c:v>
                </c:pt>
                <c:pt idx="133">
                  <c:v>0.14849999999999999</c:v>
                </c:pt>
                <c:pt idx="134">
                  <c:v>0.1416</c:v>
                </c:pt>
                <c:pt idx="135">
                  <c:v>0.13539999999999999</c:v>
                </c:pt>
                <c:pt idx="136">
                  <c:v>0.1298</c:v>
                </c:pt>
                <c:pt idx="137">
                  <c:v>0.12470000000000001</c:v>
                </c:pt>
                <c:pt idx="138">
                  <c:v>0.12</c:v>
                </c:pt>
                <c:pt idx="139">
                  <c:v>0.1118</c:v>
                </c:pt>
                <c:pt idx="140">
                  <c:v>0.1032</c:v>
                </c:pt>
                <c:pt idx="141">
                  <c:v>9.5909999999999995E-2</c:v>
                </c:pt>
                <c:pt idx="142">
                  <c:v>8.9730000000000004E-2</c:v>
                </c:pt>
                <c:pt idx="143">
                  <c:v>8.4390000000000007E-2</c:v>
                </c:pt>
                <c:pt idx="144">
                  <c:v>7.9719999999999999E-2</c:v>
                </c:pt>
                <c:pt idx="145">
                  <c:v>7.5609999999999997E-2</c:v>
                </c:pt>
                <c:pt idx="146">
                  <c:v>7.1940000000000004E-2</c:v>
                </c:pt>
                <c:pt idx="147">
                  <c:v>6.8659999999999999E-2</c:v>
                </c:pt>
                <c:pt idx="148">
                  <c:v>6.3009999999999997E-2</c:v>
                </c:pt>
                <c:pt idx="149">
                  <c:v>5.8310000000000001E-2</c:v>
                </c:pt>
                <c:pt idx="150">
                  <c:v>5.4339999999999999E-2</c:v>
                </c:pt>
                <c:pt idx="151">
                  <c:v>5.0930000000000003E-2</c:v>
                </c:pt>
                <c:pt idx="152">
                  <c:v>4.7969999999999999E-2</c:v>
                </c:pt>
                <c:pt idx="153">
                  <c:v>4.5370000000000001E-2</c:v>
                </c:pt>
                <c:pt idx="154">
                  <c:v>4.1009999999999998E-2</c:v>
                </c:pt>
                <c:pt idx="155">
                  <c:v>3.7490000000000002E-2</c:v>
                </c:pt>
                <c:pt idx="156">
                  <c:v>3.458E-2</c:v>
                </c:pt>
                <c:pt idx="157">
                  <c:v>3.2129999999999999E-2</c:v>
                </c:pt>
                <c:pt idx="158">
                  <c:v>3.0040000000000001E-2</c:v>
                </c:pt>
                <c:pt idx="159">
                  <c:v>2.8240000000000001E-2</c:v>
                </c:pt>
                <c:pt idx="160">
                  <c:v>2.666E-2</c:v>
                </c:pt>
                <c:pt idx="161">
                  <c:v>2.5260000000000001E-2</c:v>
                </c:pt>
                <c:pt idx="162">
                  <c:v>2.402E-2</c:v>
                </c:pt>
                <c:pt idx="163">
                  <c:v>2.291E-2</c:v>
                </c:pt>
                <c:pt idx="164">
                  <c:v>2.1899999999999999E-2</c:v>
                </c:pt>
                <c:pt idx="165">
                  <c:v>2.017E-2</c:v>
                </c:pt>
                <c:pt idx="166">
                  <c:v>1.839E-2</c:v>
                </c:pt>
                <c:pt idx="167">
                  <c:v>1.6920000000000001E-2</c:v>
                </c:pt>
                <c:pt idx="168">
                  <c:v>1.5699999999999999E-2</c:v>
                </c:pt>
                <c:pt idx="169">
                  <c:v>1.4659999999999999E-2</c:v>
                </c:pt>
                <c:pt idx="170">
                  <c:v>1.3769999999999999E-2</c:v>
                </c:pt>
                <c:pt idx="171">
                  <c:v>1.299E-2</c:v>
                </c:pt>
                <c:pt idx="172">
                  <c:v>1.231E-2</c:v>
                </c:pt>
                <c:pt idx="173">
                  <c:v>1.17E-2</c:v>
                </c:pt>
                <c:pt idx="174">
                  <c:v>1.0670000000000001E-2</c:v>
                </c:pt>
                <c:pt idx="175">
                  <c:v>9.8340000000000007E-3</c:v>
                </c:pt>
                <c:pt idx="176">
                  <c:v>9.1350000000000008E-3</c:v>
                </c:pt>
                <c:pt idx="177">
                  <c:v>8.5430000000000002E-3</c:v>
                </c:pt>
                <c:pt idx="178">
                  <c:v>8.0359999999999997E-3</c:v>
                </c:pt>
                <c:pt idx="179">
                  <c:v>7.5950000000000002E-3</c:v>
                </c:pt>
                <c:pt idx="180">
                  <c:v>6.868E-3</c:v>
                </c:pt>
                <c:pt idx="181">
                  <c:v>6.2909999999999997E-3</c:v>
                </c:pt>
                <c:pt idx="182">
                  <c:v>5.8230000000000001E-3</c:v>
                </c:pt>
                <c:pt idx="183">
                  <c:v>5.4339999999999996E-3</c:v>
                </c:pt>
                <c:pt idx="184">
                  <c:v>5.1060000000000003E-3</c:v>
                </c:pt>
                <c:pt idx="185">
                  <c:v>4.8260000000000004E-3</c:v>
                </c:pt>
                <c:pt idx="186">
                  <c:v>4.5840000000000004E-3</c:v>
                </c:pt>
                <c:pt idx="187">
                  <c:v>4.372E-3</c:v>
                </c:pt>
                <c:pt idx="188">
                  <c:v>4.1859999999999996E-3</c:v>
                </c:pt>
                <c:pt idx="189">
                  <c:v>4.0200000000000001E-3</c:v>
                </c:pt>
                <c:pt idx="190">
                  <c:v>3.872E-3</c:v>
                </c:pt>
                <c:pt idx="191">
                  <c:v>3.6189999999999998E-3</c:v>
                </c:pt>
                <c:pt idx="192">
                  <c:v>3.3639999999999998E-3</c:v>
                </c:pt>
                <c:pt idx="193">
                  <c:v>3.1580000000000002E-3</c:v>
                </c:pt>
                <c:pt idx="194">
                  <c:v>2.9889999999999999E-3</c:v>
                </c:pt>
                <c:pt idx="195">
                  <c:v>2.8470000000000001E-3</c:v>
                </c:pt>
                <c:pt idx="196">
                  <c:v>2.728E-3</c:v>
                </c:pt>
                <c:pt idx="197">
                  <c:v>2.6250000000000002E-3</c:v>
                </c:pt>
                <c:pt idx="198">
                  <c:v>2.5360000000000001E-3</c:v>
                </c:pt>
                <c:pt idx="199">
                  <c:v>2.4589999999999998E-3</c:v>
                </c:pt>
                <c:pt idx="200">
                  <c:v>2.33E-3</c:v>
                </c:pt>
                <c:pt idx="201">
                  <c:v>2.2279999999999999E-3</c:v>
                </c:pt>
                <c:pt idx="202">
                  <c:v>2.1450000000000002E-3</c:v>
                </c:pt>
                <c:pt idx="203">
                  <c:v>2.078E-3</c:v>
                </c:pt>
                <c:pt idx="204">
                  <c:v>2.0209999999999998E-3</c:v>
                </c:pt>
                <c:pt idx="205">
                  <c:v>1.9740000000000001E-3</c:v>
                </c:pt>
                <c:pt idx="206">
                  <c:v>1.9E-3</c:v>
                </c:pt>
                <c:pt idx="207">
                  <c:v>1.8439999999999999E-3</c:v>
                </c:pt>
                <c:pt idx="208">
                  <c:v>1.8029999999999999E-3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srim1H_Si!$D$20:$D$228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srim1H_Si!$F$20:$F$228</c:f>
              <c:numCache>
                <c:formatCode>0.000E+00</c:formatCode>
                <c:ptCount val="209"/>
                <c:pt idx="0">
                  <c:v>4.6030000000000003E-3</c:v>
                </c:pt>
                <c:pt idx="1">
                  <c:v>4.7840000000000001E-3</c:v>
                </c:pt>
                <c:pt idx="2">
                  <c:v>4.9529999999999999E-3</c:v>
                </c:pt>
                <c:pt idx="3">
                  <c:v>5.1110000000000001E-3</c:v>
                </c:pt>
                <c:pt idx="4">
                  <c:v>5.2589999999999998E-3</c:v>
                </c:pt>
                <c:pt idx="5">
                  <c:v>5.3990000000000002E-3</c:v>
                </c:pt>
                <c:pt idx="6">
                  <c:v>5.5310000000000003E-3</c:v>
                </c:pt>
                <c:pt idx="7">
                  <c:v>5.6559999999999996E-3</c:v>
                </c:pt>
                <c:pt idx="8">
                  <c:v>5.7749999999999998E-3</c:v>
                </c:pt>
                <c:pt idx="9">
                  <c:v>5.9969999999999997E-3</c:v>
                </c:pt>
                <c:pt idx="10">
                  <c:v>6.2480000000000001E-3</c:v>
                </c:pt>
                <c:pt idx="11">
                  <c:v>6.4749999999999999E-3</c:v>
                </c:pt>
                <c:pt idx="12">
                  <c:v>6.6819999999999996E-3</c:v>
                </c:pt>
                <c:pt idx="13">
                  <c:v>6.8710000000000004E-3</c:v>
                </c:pt>
                <c:pt idx="14">
                  <c:v>7.0460000000000002E-3</c:v>
                </c:pt>
                <c:pt idx="15">
                  <c:v>7.2069999999999999E-3</c:v>
                </c:pt>
                <c:pt idx="16">
                  <c:v>7.358E-3</c:v>
                </c:pt>
                <c:pt idx="17">
                  <c:v>7.4989999999999996E-3</c:v>
                </c:pt>
                <c:pt idx="18">
                  <c:v>7.7539999999999996E-3</c:v>
                </c:pt>
                <c:pt idx="19">
                  <c:v>7.9810000000000002E-3</c:v>
                </c:pt>
                <c:pt idx="20">
                  <c:v>8.1840000000000003E-3</c:v>
                </c:pt>
                <c:pt idx="21">
                  <c:v>8.3680000000000004E-3</c:v>
                </c:pt>
                <c:pt idx="22">
                  <c:v>8.5339999999999999E-3</c:v>
                </c:pt>
                <c:pt idx="23">
                  <c:v>8.6859999999999993E-3</c:v>
                </c:pt>
                <c:pt idx="24">
                  <c:v>8.9529999999999992E-3</c:v>
                </c:pt>
                <c:pt idx="25">
                  <c:v>9.1809999999999999E-3</c:v>
                </c:pt>
                <c:pt idx="26">
                  <c:v>9.3769999999999999E-3</c:v>
                </c:pt>
                <c:pt idx="27">
                  <c:v>9.5479999999999992E-3</c:v>
                </c:pt>
                <c:pt idx="28">
                  <c:v>9.698E-3</c:v>
                </c:pt>
                <c:pt idx="29">
                  <c:v>9.8300000000000002E-3</c:v>
                </c:pt>
                <c:pt idx="30">
                  <c:v>9.9469999999999992E-3</c:v>
                </c:pt>
                <c:pt idx="31">
                  <c:v>1.005E-2</c:v>
                </c:pt>
                <c:pt idx="32">
                  <c:v>1.014E-2</c:v>
                </c:pt>
                <c:pt idx="33">
                  <c:v>1.023E-2</c:v>
                </c:pt>
                <c:pt idx="34">
                  <c:v>1.03E-2</c:v>
                </c:pt>
                <c:pt idx="35">
                  <c:v>1.043E-2</c:v>
                </c:pt>
                <c:pt idx="36">
                  <c:v>1.055E-2</c:v>
                </c:pt>
                <c:pt idx="37">
                  <c:v>1.065E-2</c:v>
                </c:pt>
                <c:pt idx="38">
                  <c:v>1.072E-2</c:v>
                </c:pt>
                <c:pt idx="39">
                  <c:v>1.078E-2</c:v>
                </c:pt>
                <c:pt idx="40">
                  <c:v>1.081E-2</c:v>
                </c:pt>
                <c:pt idx="41">
                  <c:v>1.0840000000000001E-2</c:v>
                </c:pt>
                <c:pt idx="42">
                  <c:v>1.086E-2</c:v>
                </c:pt>
                <c:pt idx="43">
                  <c:v>1.086E-2</c:v>
                </c:pt>
                <c:pt idx="44">
                  <c:v>1.086E-2</c:v>
                </c:pt>
                <c:pt idx="45">
                  <c:v>1.0829999999999999E-2</c:v>
                </c:pt>
                <c:pt idx="46">
                  <c:v>1.0789999999999999E-2</c:v>
                </c:pt>
                <c:pt idx="47">
                  <c:v>1.074E-2</c:v>
                </c:pt>
                <c:pt idx="48">
                  <c:v>1.0670000000000001E-2</c:v>
                </c:pt>
                <c:pt idx="49">
                  <c:v>1.061E-2</c:v>
                </c:pt>
                <c:pt idx="50">
                  <c:v>1.0460000000000001E-2</c:v>
                </c:pt>
                <c:pt idx="51">
                  <c:v>1.03E-2</c:v>
                </c:pt>
                <c:pt idx="52">
                  <c:v>1.013E-2</c:v>
                </c:pt>
                <c:pt idx="53">
                  <c:v>9.9679999999999994E-3</c:v>
                </c:pt>
                <c:pt idx="54">
                  <c:v>9.8040000000000002E-3</c:v>
                </c:pt>
                <c:pt idx="55">
                  <c:v>9.6419999999999995E-3</c:v>
                </c:pt>
                <c:pt idx="56">
                  <c:v>9.4839999999999994E-3</c:v>
                </c:pt>
                <c:pt idx="57">
                  <c:v>9.3299999999999998E-3</c:v>
                </c:pt>
                <c:pt idx="58">
                  <c:v>9.1789999999999997E-3</c:v>
                </c:pt>
                <c:pt idx="59">
                  <c:v>9.0340000000000004E-3</c:v>
                </c:pt>
                <c:pt idx="60">
                  <c:v>8.8920000000000006E-3</c:v>
                </c:pt>
                <c:pt idx="61">
                  <c:v>8.6230000000000005E-3</c:v>
                </c:pt>
                <c:pt idx="62">
                  <c:v>8.3090000000000004E-3</c:v>
                </c:pt>
                <c:pt idx="63">
                  <c:v>8.0199999999999994E-3</c:v>
                </c:pt>
                <c:pt idx="64">
                  <c:v>7.7520000000000002E-3</c:v>
                </c:pt>
                <c:pt idx="65">
                  <c:v>7.5040000000000003E-3</c:v>
                </c:pt>
                <c:pt idx="66">
                  <c:v>7.2740000000000001E-3</c:v>
                </c:pt>
                <c:pt idx="67">
                  <c:v>7.0600000000000003E-3</c:v>
                </c:pt>
                <c:pt idx="68">
                  <c:v>6.8599999999999998E-3</c:v>
                </c:pt>
                <c:pt idx="69">
                  <c:v>6.6730000000000001E-3</c:v>
                </c:pt>
                <c:pt idx="70">
                  <c:v>6.332E-3</c:v>
                </c:pt>
                <c:pt idx="71">
                  <c:v>6.0309999999999999E-3</c:v>
                </c:pt>
                <c:pt idx="72">
                  <c:v>5.7609999999999996E-3</c:v>
                </c:pt>
                <c:pt idx="73">
                  <c:v>5.5180000000000003E-3</c:v>
                </c:pt>
                <c:pt idx="74">
                  <c:v>5.2979999999999998E-3</c:v>
                </c:pt>
                <c:pt idx="75">
                  <c:v>5.0980000000000001E-3</c:v>
                </c:pt>
                <c:pt idx="76">
                  <c:v>4.7470000000000004E-3</c:v>
                </c:pt>
                <c:pt idx="77">
                  <c:v>4.4470000000000004E-3</c:v>
                </c:pt>
                <c:pt idx="78">
                  <c:v>4.189E-3</c:v>
                </c:pt>
                <c:pt idx="79">
                  <c:v>3.9630000000000004E-3</c:v>
                </c:pt>
                <c:pt idx="80">
                  <c:v>3.764E-3</c:v>
                </c:pt>
                <c:pt idx="81">
                  <c:v>3.5869999999999999E-3</c:v>
                </c:pt>
                <c:pt idx="82">
                  <c:v>3.4280000000000001E-3</c:v>
                </c:pt>
                <c:pt idx="83">
                  <c:v>3.284E-3</c:v>
                </c:pt>
                <c:pt idx="84">
                  <c:v>3.1540000000000001E-3</c:v>
                </c:pt>
                <c:pt idx="85">
                  <c:v>3.0349999999999999E-3</c:v>
                </c:pt>
                <c:pt idx="86">
                  <c:v>2.9260000000000002E-3</c:v>
                </c:pt>
                <c:pt idx="87">
                  <c:v>2.7330000000000002E-3</c:v>
                </c:pt>
                <c:pt idx="88">
                  <c:v>2.529E-3</c:v>
                </c:pt>
                <c:pt idx="89">
                  <c:v>2.356E-3</c:v>
                </c:pt>
                <c:pt idx="90">
                  <c:v>2.209E-3</c:v>
                </c:pt>
                <c:pt idx="91">
                  <c:v>2.0799999999999998E-3</c:v>
                </c:pt>
                <c:pt idx="92">
                  <c:v>1.9680000000000001E-3</c:v>
                </c:pt>
                <c:pt idx="93">
                  <c:v>1.869E-3</c:v>
                </c:pt>
                <c:pt idx="94">
                  <c:v>1.7799999999999999E-3</c:v>
                </c:pt>
                <c:pt idx="95">
                  <c:v>1.6999999999999999E-3</c:v>
                </c:pt>
                <c:pt idx="96">
                  <c:v>1.562E-3</c:v>
                </c:pt>
                <c:pt idx="97">
                  <c:v>1.4469999999999999E-3</c:v>
                </c:pt>
                <c:pt idx="98">
                  <c:v>1.3500000000000001E-3</c:v>
                </c:pt>
                <c:pt idx="99">
                  <c:v>1.266E-3</c:v>
                </c:pt>
                <c:pt idx="100">
                  <c:v>1.193E-3</c:v>
                </c:pt>
                <c:pt idx="101">
                  <c:v>1.1280000000000001E-3</c:v>
                </c:pt>
                <c:pt idx="102">
                  <c:v>1.0200000000000001E-3</c:v>
                </c:pt>
                <c:pt idx="103">
                  <c:v>9.3280000000000001E-4</c:v>
                </c:pt>
                <c:pt idx="104">
                  <c:v>8.6039999999999999E-4</c:v>
                </c:pt>
                <c:pt idx="105">
                  <c:v>7.9940000000000002E-4</c:v>
                </c:pt>
                <c:pt idx="106">
                  <c:v>7.4719999999999995E-4</c:v>
                </c:pt>
                <c:pt idx="107">
                  <c:v>7.0189999999999998E-4</c:v>
                </c:pt>
                <c:pt idx="108">
                  <c:v>6.623E-4</c:v>
                </c:pt>
                <c:pt idx="109">
                  <c:v>6.2730000000000001E-4</c:v>
                </c:pt>
                <c:pt idx="110">
                  <c:v>5.9610000000000002E-4</c:v>
                </c:pt>
                <c:pt idx="111">
                  <c:v>5.6809999999999999E-4</c:v>
                </c:pt>
                <c:pt idx="112">
                  <c:v>5.4279999999999997E-4</c:v>
                </c:pt>
                <c:pt idx="113">
                  <c:v>4.9899999999999999E-4</c:v>
                </c:pt>
                <c:pt idx="114">
                  <c:v>4.5399999999999998E-4</c:v>
                </c:pt>
                <c:pt idx="115">
                  <c:v>4.17E-4</c:v>
                </c:pt>
                <c:pt idx="116">
                  <c:v>3.859E-4</c:v>
                </c:pt>
                <c:pt idx="117">
                  <c:v>3.5950000000000001E-4</c:v>
                </c:pt>
                <c:pt idx="118">
                  <c:v>3.368E-4</c:v>
                </c:pt>
                <c:pt idx="119">
                  <c:v>3.1690000000000001E-4</c:v>
                </c:pt>
                <c:pt idx="120">
                  <c:v>2.9950000000000002E-4</c:v>
                </c:pt>
                <c:pt idx="121">
                  <c:v>2.8390000000000002E-4</c:v>
                </c:pt>
                <c:pt idx="122">
                  <c:v>2.5759999999999997E-4</c:v>
                </c:pt>
                <c:pt idx="123">
                  <c:v>2.3599999999999999E-4</c:v>
                </c:pt>
                <c:pt idx="124">
                  <c:v>2.1800000000000001E-4</c:v>
                </c:pt>
                <c:pt idx="125">
                  <c:v>2.0269999999999999E-4</c:v>
                </c:pt>
                <c:pt idx="126">
                  <c:v>1.896E-4</c:v>
                </c:pt>
                <c:pt idx="127">
                  <c:v>1.7809999999999999E-4</c:v>
                </c:pt>
                <c:pt idx="128">
                  <c:v>1.5919999999999999E-4</c:v>
                </c:pt>
                <c:pt idx="129">
                  <c:v>1.4410000000000001E-4</c:v>
                </c:pt>
                <c:pt idx="130">
                  <c:v>1.317E-4</c:v>
                </c:pt>
                <c:pt idx="131">
                  <c:v>1.215E-4</c:v>
                </c:pt>
                <c:pt idx="132">
                  <c:v>1.128E-4</c:v>
                </c:pt>
                <c:pt idx="133">
                  <c:v>1.053E-4</c:v>
                </c:pt>
                <c:pt idx="134">
                  <c:v>9.8859999999999999E-5</c:v>
                </c:pt>
                <c:pt idx="135">
                  <c:v>9.3179999999999999E-5</c:v>
                </c:pt>
                <c:pt idx="136">
                  <c:v>8.8159999999999996E-5</c:v>
                </c:pt>
                <c:pt idx="137">
                  <c:v>8.3670000000000004E-5</c:v>
                </c:pt>
                <c:pt idx="138">
                  <c:v>7.9649999999999998E-5</c:v>
                </c:pt>
                <c:pt idx="139">
                  <c:v>7.2730000000000003E-5</c:v>
                </c:pt>
                <c:pt idx="140">
                  <c:v>6.5679999999999995E-5</c:v>
                </c:pt>
                <c:pt idx="141">
                  <c:v>5.995E-5</c:v>
                </c:pt>
                <c:pt idx="142">
                  <c:v>5.5179999999999997E-5</c:v>
                </c:pt>
                <c:pt idx="143">
                  <c:v>5.1150000000000003E-5</c:v>
                </c:pt>
                <c:pt idx="144">
                  <c:v>4.7700000000000001E-5</c:v>
                </c:pt>
                <c:pt idx="145">
                  <c:v>4.4709999999999997E-5</c:v>
                </c:pt>
                <c:pt idx="146">
                  <c:v>4.21E-5</c:v>
                </c:pt>
                <c:pt idx="147">
                  <c:v>3.9780000000000002E-5</c:v>
                </c:pt>
                <c:pt idx="148">
                  <c:v>3.5880000000000002E-5</c:v>
                </c:pt>
                <c:pt idx="149">
                  <c:v>3.2709999999999997E-5</c:v>
                </c:pt>
                <c:pt idx="150">
                  <c:v>3.0069999999999998E-5</c:v>
                </c:pt>
                <c:pt idx="151">
                  <c:v>2.7849999999999999E-5</c:v>
                </c:pt>
                <c:pt idx="152">
                  <c:v>2.5950000000000001E-5</c:v>
                </c:pt>
                <c:pt idx="153">
                  <c:v>2.4309999999999999E-5</c:v>
                </c:pt>
                <c:pt idx="154">
                  <c:v>2.16E-5</c:v>
                </c:pt>
                <c:pt idx="155">
                  <c:v>1.9449999999999998E-5</c:v>
                </c:pt>
                <c:pt idx="156">
                  <c:v>1.772E-5</c:v>
                </c:pt>
                <c:pt idx="157">
                  <c:v>1.628E-5</c:v>
                </c:pt>
                <c:pt idx="158">
                  <c:v>1.506E-5</c:v>
                </c:pt>
                <c:pt idx="159">
                  <c:v>1.402E-5</c:v>
                </c:pt>
                <c:pt idx="160">
                  <c:v>1.313E-5</c:v>
                </c:pt>
                <c:pt idx="161">
                  <c:v>1.234E-5</c:v>
                </c:pt>
                <c:pt idx="162">
                  <c:v>1.165E-5</c:v>
                </c:pt>
                <c:pt idx="163">
                  <c:v>1.1029999999999999E-5</c:v>
                </c:pt>
                <c:pt idx="164">
                  <c:v>1.048E-5</c:v>
                </c:pt>
                <c:pt idx="165">
                  <c:v>9.5380000000000008E-6</c:v>
                </c:pt>
                <c:pt idx="166">
                  <c:v>8.5809999999999997E-6</c:v>
                </c:pt>
                <c:pt idx="167">
                  <c:v>7.8059999999999995E-6</c:v>
                </c:pt>
                <c:pt idx="168">
                  <c:v>7.1640000000000004E-6</c:v>
                </c:pt>
                <c:pt idx="169">
                  <c:v>6.6239999999999996E-6</c:v>
                </c:pt>
                <c:pt idx="170">
                  <c:v>6.1630000000000001E-6</c:v>
                </c:pt>
                <c:pt idx="171">
                  <c:v>5.7640000000000002E-6</c:v>
                </c:pt>
                <c:pt idx="172">
                  <c:v>5.4160000000000003E-6</c:v>
                </c:pt>
                <c:pt idx="173">
                  <c:v>5.1089999999999997E-6</c:v>
                </c:pt>
                <c:pt idx="174">
                  <c:v>4.5920000000000002E-6</c:v>
                </c:pt>
                <c:pt idx="175">
                  <c:v>4.1740000000000002E-6</c:v>
                </c:pt>
                <c:pt idx="176">
                  <c:v>3.8290000000000001E-6</c:v>
                </c:pt>
                <c:pt idx="177">
                  <c:v>3.5379999999999998E-6</c:v>
                </c:pt>
                <c:pt idx="178">
                  <c:v>3.2899999999999998E-6</c:v>
                </c:pt>
                <c:pt idx="179">
                  <c:v>3.0759999999999999E-6</c:v>
                </c:pt>
                <c:pt idx="180">
                  <c:v>2.7240000000000001E-6</c:v>
                </c:pt>
                <c:pt idx="181">
                  <c:v>2.447E-6</c:v>
                </c:pt>
                <c:pt idx="182">
                  <c:v>2.2230000000000001E-6</c:v>
                </c:pt>
                <c:pt idx="183">
                  <c:v>2.0379999999999998E-6</c:v>
                </c:pt>
                <c:pt idx="184">
                  <c:v>1.8819999999999999E-6</c:v>
                </c:pt>
                <c:pt idx="185">
                  <c:v>1.7489999999999999E-6</c:v>
                </c:pt>
                <c:pt idx="186">
                  <c:v>1.635E-6</c:v>
                </c:pt>
                <c:pt idx="187">
                  <c:v>1.5349999999999999E-6</c:v>
                </c:pt>
                <c:pt idx="188">
                  <c:v>1.4470000000000001E-6</c:v>
                </c:pt>
                <c:pt idx="189">
                  <c:v>1.3689999999999999E-6</c:v>
                </c:pt>
                <c:pt idx="190">
                  <c:v>1.299E-6</c:v>
                </c:pt>
                <c:pt idx="191">
                  <c:v>1.1790000000000001E-6</c:v>
                </c:pt>
                <c:pt idx="192">
                  <c:v>1.0580000000000001E-6</c:v>
                </c:pt>
                <c:pt idx="193">
                  <c:v>9.6079999999999997E-7</c:v>
                </c:pt>
                <c:pt idx="194">
                  <c:v>8.8019999999999995E-7</c:v>
                </c:pt>
                <c:pt idx="195">
                  <c:v>8.1259999999999996E-7</c:v>
                </c:pt>
                <c:pt idx="196">
                  <c:v>7.5489999999999996E-7</c:v>
                </c:pt>
                <c:pt idx="197">
                  <c:v>7.0510000000000003E-7</c:v>
                </c:pt>
                <c:pt idx="198">
                  <c:v>6.6169999999999995E-7</c:v>
                </c:pt>
                <c:pt idx="199">
                  <c:v>6.2350000000000004E-7</c:v>
                </c:pt>
                <c:pt idx="200">
                  <c:v>5.5929999999999999E-7</c:v>
                </c:pt>
                <c:pt idx="201">
                  <c:v>5.0750000000000001E-7</c:v>
                </c:pt>
                <c:pt idx="202">
                  <c:v>4.6470000000000003E-7</c:v>
                </c:pt>
                <c:pt idx="203">
                  <c:v>4.2879999999999998E-7</c:v>
                </c:pt>
                <c:pt idx="204">
                  <c:v>3.9830000000000001E-7</c:v>
                </c:pt>
                <c:pt idx="205">
                  <c:v>3.7189999999999999E-7</c:v>
                </c:pt>
                <c:pt idx="206">
                  <c:v>3.2870000000000003E-7</c:v>
                </c:pt>
                <c:pt idx="207">
                  <c:v>2.9470000000000001E-7</c:v>
                </c:pt>
                <c:pt idx="208">
                  <c:v>2.6730000000000002E-7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srim1H_Si!$D$20:$D$228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srim1H_Si!$G$20:$G$228</c:f>
              <c:numCache>
                <c:formatCode>0.000E+00</c:formatCode>
                <c:ptCount val="209"/>
                <c:pt idx="0">
                  <c:v>1.5243E-2</c:v>
                </c:pt>
                <c:pt idx="1">
                  <c:v>1.5944E-2</c:v>
                </c:pt>
                <c:pt idx="2">
                  <c:v>1.6603E-2</c:v>
                </c:pt>
                <c:pt idx="3">
                  <c:v>1.7240999999999999E-2</c:v>
                </c:pt>
                <c:pt idx="4">
                  <c:v>1.7849E-2</c:v>
                </c:pt>
                <c:pt idx="5">
                  <c:v>1.8429000000000001E-2</c:v>
                </c:pt>
                <c:pt idx="6">
                  <c:v>1.8991000000000001E-2</c:v>
                </c:pt>
                <c:pt idx="7">
                  <c:v>1.9526000000000002E-2</c:v>
                </c:pt>
                <c:pt idx="8">
                  <c:v>2.0045E-2</c:v>
                </c:pt>
                <c:pt idx="9">
                  <c:v>2.1047E-2</c:v>
                </c:pt>
                <c:pt idx="10">
                  <c:v>2.2207999999999999E-2</c:v>
                </c:pt>
                <c:pt idx="11">
                  <c:v>2.3295000000000003E-2</c:v>
                </c:pt>
                <c:pt idx="12">
                  <c:v>2.4322E-2</c:v>
                </c:pt>
                <c:pt idx="13">
                  <c:v>2.5300999999999997E-2</c:v>
                </c:pt>
                <c:pt idx="14">
                  <c:v>2.6225999999999999E-2</c:v>
                </c:pt>
                <c:pt idx="15">
                  <c:v>2.7106999999999999E-2</c:v>
                </c:pt>
                <c:pt idx="16">
                  <c:v>2.7958E-2</c:v>
                </c:pt>
                <c:pt idx="17">
                  <c:v>2.8778999999999999E-2</c:v>
                </c:pt>
                <c:pt idx="18">
                  <c:v>3.0324E-2</c:v>
                </c:pt>
                <c:pt idx="19">
                  <c:v>3.1771000000000001E-2</c:v>
                </c:pt>
                <c:pt idx="20">
                  <c:v>3.3133999999999997E-2</c:v>
                </c:pt>
                <c:pt idx="21">
                  <c:v>3.4428E-2</c:v>
                </c:pt>
                <c:pt idx="22">
                  <c:v>3.5664000000000001E-2</c:v>
                </c:pt>
                <c:pt idx="23">
                  <c:v>3.6836000000000001E-2</c:v>
                </c:pt>
                <c:pt idx="24">
                  <c:v>3.9042999999999994E-2</c:v>
                </c:pt>
                <c:pt idx="25">
                  <c:v>4.1100999999999999E-2</c:v>
                </c:pt>
                <c:pt idx="26">
                  <c:v>4.3017E-2</c:v>
                </c:pt>
                <c:pt idx="27">
                  <c:v>4.4838000000000003E-2</c:v>
                </c:pt>
                <c:pt idx="28">
                  <c:v>4.6557999999999995E-2</c:v>
                </c:pt>
                <c:pt idx="29">
                  <c:v>4.8189999999999997E-2</c:v>
                </c:pt>
                <c:pt idx="30">
                  <c:v>4.9756999999999996E-2</c:v>
                </c:pt>
                <c:pt idx="31">
                  <c:v>5.126E-2</c:v>
                </c:pt>
                <c:pt idx="32">
                  <c:v>5.2699999999999997E-2</c:v>
                </c:pt>
                <c:pt idx="33">
                  <c:v>5.4099999999999995E-2</c:v>
                </c:pt>
                <c:pt idx="34">
                  <c:v>5.5440000000000003E-2</c:v>
                </c:pt>
                <c:pt idx="35">
                  <c:v>5.8009999999999999E-2</c:v>
                </c:pt>
                <c:pt idx="36">
                  <c:v>6.1020000000000005E-2</c:v>
                </c:pt>
                <c:pt idx="37">
                  <c:v>6.384999999999999E-2</c:v>
                </c:pt>
                <c:pt idx="38">
                  <c:v>6.651E-2</c:v>
                </c:pt>
                <c:pt idx="39">
                  <c:v>6.905E-2</c:v>
                </c:pt>
                <c:pt idx="40">
                  <c:v>7.1459999999999996E-2</c:v>
                </c:pt>
                <c:pt idx="41">
                  <c:v>7.3779999999999998E-2</c:v>
                </c:pt>
                <c:pt idx="42">
                  <c:v>7.6009999999999994E-2</c:v>
                </c:pt>
                <c:pt idx="43">
                  <c:v>7.8149999999999997E-2</c:v>
                </c:pt>
                <c:pt idx="44">
                  <c:v>8.2229999999999998E-2</c:v>
                </c:pt>
                <c:pt idx="45">
                  <c:v>8.6059999999999998E-2</c:v>
                </c:pt>
                <c:pt idx="46">
                  <c:v>8.9689999999999992E-2</c:v>
                </c:pt>
                <c:pt idx="47">
                  <c:v>9.3149999999999997E-2</c:v>
                </c:pt>
                <c:pt idx="48">
                  <c:v>9.6449999999999994E-2</c:v>
                </c:pt>
                <c:pt idx="49">
                  <c:v>9.9629999999999996E-2</c:v>
                </c:pt>
                <c:pt idx="50">
                  <c:v>0.10561999999999999</c:v>
                </c:pt>
                <c:pt idx="51">
                  <c:v>0.11120000000000001</c:v>
                </c:pt>
                <c:pt idx="52">
                  <c:v>0.11652999999999999</c:v>
                </c:pt>
                <c:pt idx="53">
                  <c:v>0.12156800000000001</c:v>
                </c:pt>
                <c:pt idx="54">
                  <c:v>0.126304</c:v>
                </c:pt>
                <c:pt idx="55">
                  <c:v>0.130942</c:v>
                </c:pt>
                <c:pt idx="56">
                  <c:v>0.135384</c:v>
                </c:pt>
                <c:pt idx="57">
                  <c:v>0.13963</c:v>
                </c:pt>
                <c:pt idx="58">
                  <c:v>0.14377899999999999</c:v>
                </c:pt>
                <c:pt idx="59">
                  <c:v>0.14773399999999998</c:v>
                </c:pt>
                <c:pt idx="60">
                  <c:v>0.151592</c:v>
                </c:pt>
                <c:pt idx="61">
                  <c:v>0.15912299999999999</c:v>
                </c:pt>
                <c:pt idx="62">
                  <c:v>0.16710900000000001</c:v>
                </c:pt>
                <c:pt idx="63">
                  <c:v>0.17491999999999999</c:v>
                </c:pt>
                <c:pt idx="64">
                  <c:v>0.182452</c:v>
                </c:pt>
                <c:pt idx="65">
                  <c:v>0.189804</c:v>
                </c:pt>
                <c:pt idx="66">
                  <c:v>0.19687399999999999</c:v>
                </c:pt>
                <c:pt idx="67">
                  <c:v>0.20366000000000001</c:v>
                </c:pt>
                <c:pt idx="68">
                  <c:v>0.21006</c:v>
                </c:pt>
                <c:pt idx="69">
                  <c:v>0.21627300000000002</c:v>
                </c:pt>
                <c:pt idx="70">
                  <c:v>0.22773200000000002</c:v>
                </c:pt>
                <c:pt idx="71">
                  <c:v>0.238231</c:v>
                </c:pt>
                <c:pt idx="72">
                  <c:v>0.24776099999999998</c:v>
                </c:pt>
                <c:pt idx="73">
                  <c:v>0.25661800000000001</c:v>
                </c:pt>
                <c:pt idx="74">
                  <c:v>0.265098</c:v>
                </c:pt>
                <c:pt idx="75">
                  <c:v>0.27309800000000001</c:v>
                </c:pt>
                <c:pt idx="76">
                  <c:v>0.28864699999999999</c:v>
                </c:pt>
                <c:pt idx="77">
                  <c:v>0.303647</c:v>
                </c:pt>
                <c:pt idx="78">
                  <c:v>0.31838899999999998</c:v>
                </c:pt>
                <c:pt idx="79">
                  <c:v>0.33286300000000002</c:v>
                </c:pt>
                <c:pt idx="80">
                  <c:v>0.34696399999999999</c:v>
                </c:pt>
                <c:pt idx="81">
                  <c:v>0.36058699999999999</c:v>
                </c:pt>
                <c:pt idx="82">
                  <c:v>0.37362799999999996</c:v>
                </c:pt>
                <c:pt idx="83">
                  <c:v>0.38608399999999998</c:v>
                </c:pt>
                <c:pt idx="84">
                  <c:v>0.39785399999999999</c:v>
                </c:pt>
                <c:pt idx="85">
                  <c:v>0.40903500000000004</c:v>
                </c:pt>
                <c:pt idx="86">
                  <c:v>0.419626</c:v>
                </c:pt>
                <c:pt idx="87">
                  <c:v>0.43883299999999997</c:v>
                </c:pt>
                <c:pt idx="88">
                  <c:v>0.45952900000000002</c:v>
                </c:pt>
                <c:pt idx="89">
                  <c:v>0.476856</c:v>
                </c:pt>
                <c:pt idx="90">
                  <c:v>0.49120900000000001</c:v>
                </c:pt>
                <c:pt idx="91">
                  <c:v>0.50297999999999998</c:v>
                </c:pt>
                <c:pt idx="92">
                  <c:v>0.51266800000000001</c:v>
                </c:pt>
                <c:pt idx="93">
                  <c:v>0.52036899999999997</c:v>
                </c:pt>
                <c:pt idx="94">
                  <c:v>0.52637999999999996</c:v>
                </c:pt>
                <c:pt idx="95">
                  <c:v>0.53110000000000002</c:v>
                </c:pt>
                <c:pt idx="96">
                  <c:v>0.53706199999999993</c:v>
                </c:pt>
                <c:pt idx="97">
                  <c:v>0.539547</c:v>
                </c:pt>
                <c:pt idx="98">
                  <c:v>0.53944999999999999</c:v>
                </c:pt>
                <c:pt idx="99">
                  <c:v>0.537466</c:v>
                </c:pt>
                <c:pt idx="100">
                  <c:v>0.53419300000000003</c:v>
                </c:pt>
                <c:pt idx="101">
                  <c:v>0.52992800000000007</c:v>
                </c:pt>
                <c:pt idx="102">
                  <c:v>0.51951999999999998</c:v>
                </c:pt>
                <c:pt idx="103">
                  <c:v>0.50783279999999997</c:v>
                </c:pt>
                <c:pt idx="104">
                  <c:v>0.49556039999999996</c:v>
                </c:pt>
                <c:pt idx="105">
                  <c:v>0.48329939999999999</c:v>
                </c:pt>
                <c:pt idx="106">
                  <c:v>0.47134720000000002</c:v>
                </c:pt>
                <c:pt idx="107">
                  <c:v>0.45980189999999999</c:v>
                </c:pt>
                <c:pt idx="108">
                  <c:v>0.44866230000000001</c:v>
                </c:pt>
                <c:pt idx="109">
                  <c:v>0.43802730000000001</c:v>
                </c:pt>
                <c:pt idx="110">
                  <c:v>0.42799609999999999</c:v>
                </c:pt>
                <c:pt idx="111">
                  <c:v>0.41836810000000002</c:v>
                </c:pt>
                <c:pt idx="112">
                  <c:v>0.40924280000000002</c:v>
                </c:pt>
                <c:pt idx="113">
                  <c:v>0.39219900000000002</c:v>
                </c:pt>
                <c:pt idx="114">
                  <c:v>0.37325400000000003</c:v>
                </c:pt>
                <c:pt idx="115">
                  <c:v>0.35641699999999998</c:v>
                </c:pt>
                <c:pt idx="116">
                  <c:v>0.34138590000000002</c:v>
                </c:pt>
                <c:pt idx="117">
                  <c:v>0.32795950000000001</c:v>
                </c:pt>
                <c:pt idx="118">
                  <c:v>0.31573680000000004</c:v>
                </c:pt>
                <c:pt idx="119">
                  <c:v>0.30461690000000002</c:v>
                </c:pt>
                <c:pt idx="120">
                  <c:v>0.29449950000000003</c:v>
                </c:pt>
                <c:pt idx="121">
                  <c:v>0.28518389999999999</c:v>
                </c:pt>
                <c:pt idx="122">
                  <c:v>0.26875760000000004</c:v>
                </c:pt>
                <c:pt idx="123">
                  <c:v>0.25453600000000004</c:v>
                </c:pt>
                <c:pt idx="124">
                  <c:v>0.24221799999999999</c:v>
                </c:pt>
                <c:pt idx="125">
                  <c:v>0.2313027</c:v>
                </c:pt>
                <c:pt idx="126">
                  <c:v>0.22158960000000003</c:v>
                </c:pt>
                <c:pt idx="127">
                  <c:v>0.21287809999999999</c:v>
                </c:pt>
                <c:pt idx="128">
                  <c:v>0.1979592</c:v>
                </c:pt>
                <c:pt idx="129">
                  <c:v>0.1854441</c:v>
                </c:pt>
                <c:pt idx="130">
                  <c:v>0.17483170000000001</c:v>
                </c:pt>
                <c:pt idx="131">
                  <c:v>0.16552149999999999</c:v>
                </c:pt>
                <c:pt idx="132">
                  <c:v>0.1563128</c:v>
                </c:pt>
                <c:pt idx="133">
                  <c:v>0.1486053</c:v>
                </c:pt>
                <c:pt idx="134">
                  <c:v>0.14169886000000001</c:v>
                </c:pt>
                <c:pt idx="135">
                  <c:v>0.13549317999999999</c:v>
                </c:pt>
                <c:pt idx="136">
                  <c:v>0.12988816</c:v>
                </c:pt>
                <c:pt idx="137">
                  <c:v>0.12478367</c:v>
                </c:pt>
                <c:pt idx="138">
                  <c:v>0.12007965</c:v>
                </c:pt>
                <c:pt idx="139">
                  <c:v>0.11187272999999999</c:v>
                </c:pt>
                <c:pt idx="140">
                  <c:v>0.10326568</c:v>
                </c:pt>
                <c:pt idx="141">
                  <c:v>9.5969949999999998E-2</c:v>
                </c:pt>
                <c:pt idx="142">
                  <c:v>8.9785180000000006E-2</c:v>
                </c:pt>
                <c:pt idx="143">
                  <c:v>8.4441150000000006E-2</c:v>
                </c:pt>
                <c:pt idx="144">
                  <c:v>7.9767699999999997E-2</c:v>
                </c:pt>
                <c:pt idx="145">
                  <c:v>7.565471E-2</c:v>
                </c:pt>
                <c:pt idx="146">
                  <c:v>7.1982100000000007E-2</c:v>
                </c:pt>
                <c:pt idx="147">
                  <c:v>6.8699780000000002E-2</c:v>
                </c:pt>
                <c:pt idx="148">
                  <c:v>6.3045879999999999E-2</c:v>
                </c:pt>
                <c:pt idx="149">
                  <c:v>5.8342709999999999E-2</c:v>
                </c:pt>
                <c:pt idx="150">
                  <c:v>5.437007E-2</c:v>
                </c:pt>
                <c:pt idx="151">
                  <c:v>5.0957850000000006E-2</c:v>
                </c:pt>
                <c:pt idx="152">
                  <c:v>4.7995949999999996E-2</c:v>
                </c:pt>
                <c:pt idx="153">
                  <c:v>4.539431E-2</c:v>
                </c:pt>
                <c:pt idx="154">
                  <c:v>4.1031599999999994E-2</c:v>
                </c:pt>
                <c:pt idx="155">
                  <c:v>3.750945E-2</c:v>
                </c:pt>
                <c:pt idx="156">
                  <c:v>3.4597719999999998E-2</c:v>
                </c:pt>
                <c:pt idx="157">
                  <c:v>3.2146279999999999E-2</c:v>
                </c:pt>
                <c:pt idx="158">
                  <c:v>3.0055060000000001E-2</c:v>
                </c:pt>
                <c:pt idx="159">
                  <c:v>2.8254020000000001E-2</c:v>
                </c:pt>
                <c:pt idx="160">
                  <c:v>2.667313E-2</c:v>
                </c:pt>
                <c:pt idx="161">
                  <c:v>2.5272340000000001E-2</c:v>
                </c:pt>
                <c:pt idx="162">
                  <c:v>2.4031649999999998E-2</c:v>
                </c:pt>
                <c:pt idx="163">
                  <c:v>2.2921029999999998E-2</c:v>
                </c:pt>
                <c:pt idx="164">
                  <c:v>2.191048E-2</c:v>
                </c:pt>
                <c:pt idx="165">
                  <c:v>2.0179538E-2</c:v>
                </c:pt>
                <c:pt idx="166">
                  <c:v>1.8398581000000001E-2</c:v>
                </c:pt>
                <c:pt idx="167">
                  <c:v>1.6927806E-2</c:v>
                </c:pt>
                <c:pt idx="168">
                  <c:v>1.5707163999999999E-2</c:v>
                </c:pt>
                <c:pt idx="169">
                  <c:v>1.4666624E-2</c:v>
                </c:pt>
                <c:pt idx="170">
                  <c:v>1.3776162999999999E-2</c:v>
                </c:pt>
                <c:pt idx="171">
                  <c:v>1.2995764E-2</c:v>
                </c:pt>
                <c:pt idx="172">
                  <c:v>1.2315415999999999E-2</c:v>
                </c:pt>
                <c:pt idx="173">
                  <c:v>1.1705109E-2</c:v>
                </c:pt>
                <c:pt idx="174">
                  <c:v>1.0674592E-2</c:v>
                </c:pt>
                <c:pt idx="175">
                  <c:v>9.8381739999999999E-3</c:v>
                </c:pt>
                <c:pt idx="176">
                  <c:v>9.1388290000000011E-3</c:v>
                </c:pt>
                <c:pt idx="177">
                  <c:v>8.5465380000000011E-3</c:v>
                </c:pt>
                <c:pt idx="178">
                  <c:v>8.0392899999999993E-3</c:v>
                </c:pt>
                <c:pt idx="179">
                  <c:v>7.5980760000000005E-3</c:v>
                </c:pt>
                <c:pt idx="180">
                  <c:v>6.8707239999999999E-3</c:v>
                </c:pt>
                <c:pt idx="181">
                  <c:v>6.2934469999999998E-3</c:v>
                </c:pt>
                <c:pt idx="182">
                  <c:v>5.825223E-3</c:v>
                </c:pt>
                <c:pt idx="183">
                  <c:v>5.4360379999999998E-3</c:v>
                </c:pt>
                <c:pt idx="184">
                  <c:v>5.1078820000000002E-3</c:v>
                </c:pt>
                <c:pt idx="185">
                  <c:v>4.8277490000000001E-3</c:v>
                </c:pt>
                <c:pt idx="186">
                  <c:v>4.5856350000000002E-3</c:v>
                </c:pt>
                <c:pt idx="187">
                  <c:v>4.3735350000000004E-3</c:v>
                </c:pt>
                <c:pt idx="188">
                  <c:v>4.1874469999999995E-3</c:v>
                </c:pt>
                <c:pt idx="189">
                  <c:v>4.0213690000000003E-3</c:v>
                </c:pt>
                <c:pt idx="190">
                  <c:v>3.8732990000000002E-3</c:v>
                </c:pt>
                <c:pt idx="191">
                  <c:v>3.6201789999999998E-3</c:v>
                </c:pt>
                <c:pt idx="192">
                  <c:v>3.3650579999999998E-3</c:v>
                </c:pt>
                <c:pt idx="193">
                  <c:v>3.1589608000000004E-3</c:v>
                </c:pt>
                <c:pt idx="194">
                  <c:v>2.9898801999999999E-3</c:v>
                </c:pt>
                <c:pt idx="195">
                  <c:v>2.8478126000000001E-3</c:v>
                </c:pt>
                <c:pt idx="196">
                  <c:v>2.7287548999999998E-3</c:v>
                </c:pt>
                <c:pt idx="197">
                  <c:v>2.6257051000000003E-3</c:v>
                </c:pt>
                <c:pt idx="198">
                  <c:v>2.5366617000000002E-3</c:v>
                </c:pt>
                <c:pt idx="199">
                  <c:v>2.4596234999999999E-3</c:v>
                </c:pt>
                <c:pt idx="200">
                  <c:v>2.3305592999999999E-3</c:v>
                </c:pt>
                <c:pt idx="201">
                  <c:v>2.2285075E-3</c:v>
                </c:pt>
                <c:pt idx="202">
                  <c:v>2.1454647000000004E-3</c:v>
                </c:pt>
                <c:pt idx="203">
                  <c:v>2.0784288000000001E-3</c:v>
                </c:pt>
                <c:pt idx="204">
                  <c:v>2.0213982999999999E-3</c:v>
                </c:pt>
                <c:pt idx="205">
                  <c:v>1.9743719000000002E-3</c:v>
                </c:pt>
                <c:pt idx="206">
                  <c:v>1.9003287E-3</c:v>
                </c:pt>
                <c:pt idx="207">
                  <c:v>1.8442947E-3</c:v>
                </c:pt>
                <c:pt idx="208">
                  <c:v>1.8032673E-3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9496"/>
        <c:axId val="477616160"/>
      </c:scatterChart>
      <c:valAx>
        <c:axId val="4776094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6160"/>
        <c:crosses val="autoZero"/>
        <c:crossBetween val="midCat"/>
        <c:majorUnit val="10"/>
      </c:valAx>
      <c:valAx>
        <c:axId val="477616160"/>
        <c:scaling>
          <c:logBase val="10"/>
          <c:orientation val="minMax"/>
          <c:min val="1.0000000000000002E-3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94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0391483603922"/>
          <c:y val="0.1240395638185248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srim1H_Diamond!$P$5</c:f>
          <c:strCache>
            <c:ptCount val="1"/>
            <c:pt idx="0">
              <c:v>srim1H_Diamond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srim1H_Diamond!$D$20:$D$228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srim1H_Diamond!$J$20:$J$228</c:f>
              <c:numCache>
                <c:formatCode>0.000</c:formatCode>
                <c:ptCount val="209"/>
                <c:pt idx="0">
                  <c:v>2.0000000000000001E-4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3.0000000000000003E-4</c:v>
                </c:pt>
                <c:pt idx="5">
                  <c:v>3.0000000000000003E-4</c:v>
                </c:pt>
                <c:pt idx="6">
                  <c:v>3.0000000000000003E-4</c:v>
                </c:pt>
                <c:pt idx="7">
                  <c:v>3.0000000000000003E-4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4.0000000000000002E-4</c:v>
                </c:pt>
                <c:pt idx="11">
                  <c:v>5.0000000000000001E-4</c:v>
                </c:pt>
                <c:pt idx="12">
                  <c:v>5.0000000000000001E-4</c:v>
                </c:pt>
                <c:pt idx="13">
                  <c:v>5.0000000000000001E-4</c:v>
                </c:pt>
                <c:pt idx="14">
                  <c:v>5.0000000000000001E-4</c:v>
                </c:pt>
                <c:pt idx="15">
                  <c:v>6.0000000000000006E-4</c:v>
                </c:pt>
                <c:pt idx="16">
                  <c:v>6.0000000000000006E-4</c:v>
                </c:pt>
                <c:pt idx="17">
                  <c:v>6.0000000000000006E-4</c:v>
                </c:pt>
                <c:pt idx="18">
                  <c:v>6.9999999999999999E-4</c:v>
                </c:pt>
                <c:pt idx="19">
                  <c:v>8.0000000000000004E-4</c:v>
                </c:pt>
                <c:pt idx="20">
                  <c:v>8.0000000000000004E-4</c:v>
                </c:pt>
                <c:pt idx="21">
                  <c:v>8.9999999999999998E-4</c:v>
                </c:pt>
                <c:pt idx="22">
                  <c:v>8.9999999999999998E-4</c:v>
                </c:pt>
                <c:pt idx="23">
                  <c:v>1E-3</c:v>
                </c:pt>
                <c:pt idx="24">
                  <c:v>1.0999999999999998E-3</c:v>
                </c:pt>
                <c:pt idx="25">
                  <c:v>1.2000000000000001E-3</c:v>
                </c:pt>
                <c:pt idx="26">
                  <c:v>1.2999999999999999E-3</c:v>
                </c:pt>
                <c:pt idx="27">
                  <c:v>1.4E-3</c:v>
                </c:pt>
                <c:pt idx="28">
                  <c:v>1.5E-3</c:v>
                </c:pt>
                <c:pt idx="29">
                  <c:v>1.6000000000000001E-3</c:v>
                </c:pt>
                <c:pt idx="30">
                  <c:v>1.7000000000000001E-3</c:v>
                </c:pt>
                <c:pt idx="31">
                  <c:v>1.9E-3</c:v>
                </c:pt>
                <c:pt idx="32">
                  <c:v>2E-3</c:v>
                </c:pt>
                <c:pt idx="33">
                  <c:v>2.1000000000000003E-3</c:v>
                </c:pt>
                <c:pt idx="34">
                  <c:v>2.1999999999999997E-3</c:v>
                </c:pt>
                <c:pt idx="35">
                  <c:v>2.4000000000000002E-3</c:v>
                </c:pt>
                <c:pt idx="36">
                  <c:v>2.7000000000000001E-3</c:v>
                </c:pt>
                <c:pt idx="37">
                  <c:v>2.9000000000000002E-3</c:v>
                </c:pt>
                <c:pt idx="38">
                  <c:v>3.2000000000000002E-3</c:v>
                </c:pt>
                <c:pt idx="39">
                  <c:v>3.4000000000000002E-3</c:v>
                </c:pt>
                <c:pt idx="40">
                  <c:v>3.6999999999999997E-3</c:v>
                </c:pt>
                <c:pt idx="41">
                  <c:v>4.0000000000000001E-3</c:v>
                </c:pt>
                <c:pt idx="42">
                  <c:v>4.2000000000000006E-3</c:v>
                </c:pt>
                <c:pt idx="43">
                  <c:v>4.4999999999999997E-3</c:v>
                </c:pt>
                <c:pt idx="44">
                  <c:v>5.0000000000000001E-3</c:v>
                </c:pt>
                <c:pt idx="45">
                  <c:v>5.4999999999999997E-3</c:v>
                </c:pt>
                <c:pt idx="46">
                  <c:v>6.0000000000000001E-3</c:v>
                </c:pt>
                <c:pt idx="47">
                  <c:v>6.5000000000000006E-3</c:v>
                </c:pt>
                <c:pt idx="48">
                  <c:v>7.0999999999999995E-3</c:v>
                </c:pt>
                <c:pt idx="49">
                  <c:v>7.6E-3</c:v>
                </c:pt>
                <c:pt idx="50">
                  <c:v>8.6E-3</c:v>
                </c:pt>
                <c:pt idx="51">
                  <c:v>9.6000000000000009E-3</c:v>
                </c:pt>
                <c:pt idx="52">
                  <c:v>1.06E-2</c:v>
                </c:pt>
                <c:pt idx="53">
                  <c:v>1.1600000000000001E-2</c:v>
                </c:pt>
                <c:pt idx="54">
                  <c:v>1.26E-2</c:v>
                </c:pt>
                <c:pt idx="55">
                  <c:v>1.3600000000000001E-2</c:v>
                </c:pt>
                <c:pt idx="56">
                  <c:v>1.4499999999999999E-2</c:v>
                </c:pt>
                <c:pt idx="57">
                  <c:v>1.55E-2</c:v>
                </c:pt>
                <c:pt idx="58">
                  <c:v>1.6400000000000001E-2</c:v>
                </c:pt>
                <c:pt idx="59">
                  <c:v>1.7399999999999999E-2</c:v>
                </c:pt>
                <c:pt idx="60">
                  <c:v>1.83E-2</c:v>
                </c:pt>
                <c:pt idx="61">
                  <c:v>2.0200000000000003E-2</c:v>
                </c:pt>
                <c:pt idx="62">
                  <c:v>2.24E-2</c:v>
                </c:pt>
                <c:pt idx="63">
                  <c:v>2.47E-2</c:v>
                </c:pt>
                <c:pt idx="64">
                  <c:v>2.69E-2</c:v>
                </c:pt>
                <c:pt idx="65">
                  <c:v>2.8999999999999998E-2</c:v>
                </c:pt>
                <c:pt idx="66">
                  <c:v>3.1099999999999999E-2</c:v>
                </c:pt>
                <c:pt idx="67">
                  <c:v>3.32E-2</c:v>
                </c:pt>
                <c:pt idx="68">
                  <c:v>3.5199999999999995E-2</c:v>
                </c:pt>
                <c:pt idx="69">
                  <c:v>3.73E-2</c:v>
                </c:pt>
                <c:pt idx="70">
                  <c:v>4.1200000000000001E-2</c:v>
                </c:pt>
                <c:pt idx="71">
                  <c:v>4.4999999999999998E-2</c:v>
                </c:pt>
                <c:pt idx="72">
                  <c:v>4.87E-2</c:v>
                </c:pt>
                <c:pt idx="73">
                  <c:v>5.2400000000000002E-2</c:v>
                </c:pt>
                <c:pt idx="74">
                  <c:v>5.5900000000000005E-2</c:v>
                </c:pt>
                <c:pt idx="75">
                  <c:v>5.9299999999999999E-2</c:v>
                </c:pt>
                <c:pt idx="76">
                  <c:v>6.6000000000000003E-2</c:v>
                </c:pt>
                <c:pt idx="77">
                  <c:v>7.2499999999999995E-2</c:v>
                </c:pt>
                <c:pt idx="78">
                  <c:v>7.8700000000000006E-2</c:v>
                </c:pt>
                <c:pt idx="79">
                  <c:v>8.4699999999999998E-2</c:v>
                </c:pt>
                <c:pt idx="80">
                  <c:v>9.0499999999999997E-2</c:v>
                </c:pt>
                <c:pt idx="81">
                  <c:v>9.6099999999999991E-2</c:v>
                </c:pt>
                <c:pt idx="82">
                  <c:v>0.10169999999999998</c:v>
                </c:pt>
                <c:pt idx="83">
                  <c:v>0.1071</c:v>
                </c:pt>
                <c:pt idx="84">
                  <c:v>0.1123</c:v>
                </c:pt>
                <c:pt idx="85">
                  <c:v>0.11750000000000001</c:v>
                </c:pt>
                <c:pt idx="86">
                  <c:v>0.1226</c:v>
                </c:pt>
                <c:pt idx="87">
                  <c:v>0.13250000000000001</c:v>
                </c:pt>
                <c:pt idx="88">
                  <c:v>0.1444</c:v>
                </c:pt>
                <c:pt idx="89">
                  <c:v>0.156</c:v>
                </c:pt>
                <c:pt idx="90" formatCode="0.00">
                  <c:v>0.1673</c:v>
                </c:pt>
                <c:pt idx="91" formatCode="0.00">
                  <c:v>0.17829999999999999</c:v>
                </c:pt>
                <c:pt idx="92" formatCode="0.00">
                  <c:v>0.189</c:v>
                </c:pt>
                <c:pt idx="93" formatCode="0.00">
                  <c:v>0.1996</c:v>
                </c:pt>
                <c:pt idx="94" formatCode="0.00">
                  <c:v>0.21000000000000002</c:v>
                </c:pt>
                <c:pt idx="95" formatCode="0.00">
                  <c:v>0.22020000000000001</c:v>
                </c:pt>
                <c:pt idx="96" formatCode="0.00">
                  <c:v>0.24030000000000001</c:v>
                </c:pt>
                <c:pt idx="97" formatCode="0.00">
                  <c:v>0.26</c:v>
                </c:pt>
                <c:pt idx="98" formatCode="0.00">
                  <c:v>0.27939999999999998</c:v>
                </c:pt>
                <c:pt idx="99" formatCode="0.00">
                  <c:v>0.29860000000000003</c:v>
                </c:pt>
                <c:pt idx="100" formatCode="0.00">
                  <c:v>0.3175</c:v>
                </c:pt>
                <c:pt idx="101" formatCode="0.00">
                  <c:v>0.33639999999999998</c:v>
                </c:pt>
                <c:pt idx="102" formatCode="0.00">
                  <c:v>0.374</c:v>
                </c:pt>
                <c:pt idx="103" formatCode="0.00">
                  <c:v>0.41180000000000005</c:v>
                </c:pt>
                <c:pt idx="104" formatCode="0.00">
                  <c:v>0.44980000000000003</c:v>
                </c:pt>
                <c:pt idx="105" formatCode="0.00">
                  <c:v>0.48849999999999999</c:v>
                </c:pt>
                <c:pt idx="106" formatCode="0.00">
                  <c:v>0.52779999999999994</c:v>
                </c:pt>
                <c:pt idx="107" formatCode="0.00">
                  <c:v>0.56799999999999995</c:v>
                </c:pt>
                <c:pt idx="108" formatCode="0.00">
                  <c:v>0.60909999999999997</c:v>
                </c:pt>
                <c:pt idx="109" formatCode="0.00">
                  <c:v>0.65110000000000001</c:v>
                </c:pt>
                <c:pt idx="110" formatCode="0.00">
                  <c:v>0.69420000000000004</c:v>
                </c:pt>
                <c:pt idx="111" formatCode="0.00">
                  <c:v>0.73840000000000006</c:v>
                </c:pt>
                <c:pt idx="112" formatCode="0.00">
                  <c:v>0.78369999999999995</c:v>
                </c:pt>
                <c:pt idx="113" formatCode="0.00">
                  <c:v>0.87750000000000006</c:v>
                </c:pt>
                <c:pt idx="114" formatCode="0.00">
                  <c:v>1</c:v>
                </c:pt>
                <c:pt idx="115" formatCode="0.00">
                  <c:v>1.1299999999999999</c:v>
                </c:pt>
                <c:pt idx="116" formatCode="0.00">
                  <c:v>1.27</c:v>
                </c:pt>
                <c:pt idx="117" formatCode="0.00">
                  <c:v>1.41</c:v>
                </c:pt>
                <c:pt idx="118" formatCode="0.00">
                  <c:v>1.57</c:v>
                </c:pt>
                <c:pt idx="119" formatCode="0.00">
                  <c:v>1.73</c:v>
                </c:pt>
                <c:pt idx="120" formatCode="0.00">
                  <c:v>1.89</c:v>
                </c:pt>
                <c:pt idx="121" formatCode="0.00">
                  <c:v>2.06</c:v>
                </c:pt>
                <c:pt idx="122" formatCode="0.00">
                  <c:v>2.4300000000000002</c:v>
                </c:pt>
                <c:pt idx="123" formatCode="0.00">
                  <c:v>2.81</c:v>
                </c:pt>
                <c:pt idx="124" formatCode="0.00">
                  <c:v>3.23</c:v>
                </c:pt>
                <c:pt idx="125" formatCode="0.00">
                  <c:v>3.66</c:v>
                </c:pt>
                <c:pt idx="126" formatCode="0.00">
                  <c:v>4.12</c:v>
                </c:pt>
                <c:pt idx="127" formatCode="0.00">
                  <c:v>4.5999999999999996</c:v>
                </c:pt>
                <c:pt idx="128" formatCode="0.00">
                  <c:v>5.63</c:v>
                </c:pt>
                <c:pt idx="129" formatCode="0.00">
                  <c:v>6.75</c:v>
                </c:pt>
                <c:pt idx="130" formatCode="0.00">
                  <c:v>7.94</c:v>
                </c:pt>
                <c:pt idx="131" formatCode="0.00">
                  <c:v>9.2100000000000009</c:v>
                </c:pt>
                <c:pt idx="132" formatCode="0.00">
                  <c:v>10.56</c:v>
                </c:pt>
                <c:pt idx="133" formatCode="0.00">
                  <c:v>12</c:v>
                </c:pt>
                <c:pt idx="134" formatCode="0.00">
                  <c:v>13.51</c:v>
                </c:pt>
                <c:pt idx="135" formatCode="0.00">
                  <c:v>15.1</c:v>
                </c:pt>
                <c:pt idx="136" formatCode="0.00">
                  <c:v>16.77</c:v>
                </c:pt>
                <c:pt idx="137" formatCode="0.00">
                  <c:v>18.52</c:v>
                </c:pt>
                <c:pt idx="138" formatCode="0.00">
                  <c:v>20.34</c:v>
                </c:pt>
                <c:pt idx="139" formatCode="0.00">
                  <c:v>24.2</c:v>
                </c:pt>
                <c:pt idx="140" formatCode="0.00">
                  <c:v>29.44</c:v>
                </c:pt>
                <c:pt idx="141" formatCode="0.00">
                  <c:v>35.14</c:v>
                </c:pt>
                <c:pt idx="142" formatCode="0.00">
                  <c:v>41.27</c:v>
                </c:pt>
                <c:pt idx="143" formatCode="0.00">
                  <c:v>47.83</c:v>
                </c:pt>
                <c:pt idx="144" formatCode="0.00">
                  <c:v>54.82</c:v>
                </c:pt>
                <c:pt idx="145" formatCode="0.00">
                  <c:v>62.23</c:v>
                </c:pt>
                <c:pt idx="146" formatCode="0.00">
                  <c:v>70.05</c:v>
                </c:pt>
                <c:pt idx="147" formatCode="0.00">
                  <c:v>78.290000000000006</c:v>
                </c:pt>
                <c:pt idx="148" formatCode="0.00">
                  <c:v>95.96</c:v>
                </c:pt>
                <c:pt idx="149" formatCode="0.00">
                  <c:v>115.23</c:v>
                </c:pt>
                <c:pt idx="150" formatCode="0.00">
                  <c:v>136.06</c:v>
                </c:pt>
                <c:pt idx="151" formatCode="0.00">
                  <c:v>158.43</c:v>
                </c:pt>
                <c:pt idx="152" formatCode="0.00">
                  <c:v>182.33</c:v>
                </c:pt>
                <c:pt idx="153" formatCode="0.00">
                  <c:v>207.73</c:v>
                </c:pt>
                <c:pt idx="154" formatCode="0.00">
                  <c:v>262.89</c:v>
                </c:pt>
                <c:pt idx="155" formatCode="0.00">
                  <c:v>323.87</c:v>
                </c:pt>
                <c:pt idx="156" formatCode="0.00">
                  <c:v>390.55</c:v>
                </c:pt>
                <c:pt idx="157" formatCode="0.00">
                  <c:v>462.83</c:v>
                </c:pt>
                <c:pt idx="158" formatCode="0.00">
                  <c:v>540.62</c:v>
                </c:pt>
                <c:pt idx="159" formatCode="0.00">
                  <c:v>623.84</c:v>
                </c:pt>
                <c:pt idx="160" formatCode="0.00">
                  <c:v>712.42</c:v>
                </c:pt>
                <c:pt idx="161" formatCode="0.00">
                  <c:v>806.27</c:v>
                </c:pt>
                <c:pt idx="162" formatCode="0.00">
                  <c:v>905.36</c:v>
                </c:pt>
                <c:pt idx="163" formatCode="0.00">
                  <c:v>1010</c:v>
                </c:pt>
                <c:pt idx="164" formatCode="0.00">
                  <c:v>1120</c:v>
                </c:pt>
                <c:pt idx="165" formatCode="0.00">
                  <c:v>1350</c:v>
                </c:pt>
                <c:pt idx="166" formatCode="0.00">
                  <c:v>1670</c:v>
                </c:pt>
                <c:pt idx="167" formatCode="0.00">
                  <c:v>2020</c:v>
                </c:pt>
                <c:pt idx="168" formatCode="0.00">
                  <c:v>2400</c:v>
                </c:pt>
                <c:pt idx="169" formatCode="0.00">
                  <c:v>2810</c:v>
                </c:pt>
                <c:pt idx="170" formatCode="0.00">
                  <c:v>3250</c:v>
                </c:pt>
                <c:pt idx="171" formatCode="0.00">
                  <c:v>3720</c:v>
                </c:pt>
                <c:pt idx="172" formatCode="0.0">
                  <c:v>4210</c:v>
                </c:pt>
                <c:pt idx="173" formatCode="0.0">
                  <c:v>4730</c:v>
                </c:pt>
                <c:pt idx="174" formatCode="0.0">
                  <c:v>5850</c:v>
                </c:pt>
                <c:pt idx="175" formatCode="0.0">
                  <c:v>7080</c:v>
                </c:pt>
                <c:pt idx="176" formatCode="0.0">
                  <c:v>8400</c:v>
                </c:pt>
                <c:pt idx="177" formatCode="0.0">
                  <c:v>9830</c:v>
                </c:pt>
                <c:pt idx="178" formatCode="0.0">
                  <c:v>11350</c:v>
                </c:pt>
                <c:pt idx="179" formatCode="0.0">
                  <c:v>12970</c:v>
                </c:pt>
                <c:pt idx="180" formatCode="0.0">
                  <c:v>16470</c:v>
                </c:pt>
                <c:pt idx="181" formatCode="0.0">
                  <c:v>20330</c:v>
                </c:pt>
                <c:pt idx="182" formatCode="0.0">
                  <c:v>24530</c:v>
                </c:pt>
                <c:pt idx="183" formatCode="0.0">
                  <c:v>29050</c:v>
                </c:pt>
                <c:pt idx="184" formatCode="0.0">
                  <c:v>33890</c:v>
                </c:pt>
                <c:pt idx="185" formatCode="0.0">
                  <c:v>39020</c:v>
                </c:pt>
                <c:pt idx="186" formatCode="0.0">
                  <c:v>44450</c:v>
                </c:pt>
                <c:pt idx="187" formatCode="0.0">
                  <c:v>50160</c:v>
                </c:pt>
                <c:pt idx="188" formatCode="0">
                  <c:v>56140</c:v>
                </c:pt>
                <c:pt idx="189" formatCode="0">
                  <c:v>62380</c:v>
                </c:pt>
                <c:pt idx="190" formatCode="0">
                  <c:v>68870</c:v>
                </c:pt>
                <c:pt idx="191" formatCode="0">
                  <c:v>82570</c:v>
                </c:pt>
                <c:pt idx="192" formatCode="0">
                  <c:v>100980</c:v>
                </c:pt>
                <c:pt idx="193" formatCode="0">
                  <c:v>120710</c:v>
                </c:pt>
                <c:pt idx="194" formatCode="0">
                  <c:v>141670</c:v>
                </c:pt>
                <c:pt idx="195" formatCode="0">
                  <c:v>163770</c:v>
                </c:pt>
                <c:pt idx="196" formatCode="0">
                  <c:v>186930</c:v>
                </c:pt>
                <c:pt idx="197" formatCode="0">
                  <c:v>211080</c:v>
                </c:pt>
                <c:pt idx="198" formatCode="0">
                  <c:v>236140</c:v>
                </c:pt>
                <c:pt idx="199" formatCode="0">
                  <c:v>262070</c:v>
                </c:pt>
                <c:pt idx="200" formatCode="0">
                  <c:v>316250</c:v>
                </c:pt>
                <c:pt idx="201" formatCode="0">
                  <c:v>373250</c:v>
                </c:pt>
                <c:pt idx="202" formatCode="0">
                  <c:v>432750</c:v>
                </c:pt>
                <c:pt idx="203" formatCode="0">
                  <c:v>494450</c:v>
                </c:pt>
                <c:pt idx="204" formatCode="0">
                  <c:v>558100</c:v>
                </c:pt>
                <c:pt idx="205" formatCode="0">
                  <c:v>623490</c:v>
                </c:pt>
                <c:pt idx="206" formatCode="0">
                  <c:v>758670</c:v>
                </c:pt>
                <c:pt idx="207" formatCode="0">
                  <c:v>898850</c:v>
                </c:pt>
                <c:pt idx="208" formatCode="0">
                  <c:v>1040000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2F-4B63-80EC-D4D2D37A036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srim1H_Diamond!$D$20:$D$228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srim1H_Diamond!$M$20:$M$228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5.0000000000000001E-4</c:v>
                </c:pt>
                <c:pt idx="7">
                  <c:v>5.0000000000000001E-4</c:v>
                </c:pt>
                <c:pt idx="8">
                  <c:v>6.0000000000000006E-4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6.9999999999999999E-4</c:v>
                </c:pt>
                <c:pt idx="12">
                  <c:v>6.9999999999999999E-4</c:v>
                </c:pt>
                <c:pt idx="13">
                  <c:v>8.0000000000000004E-4</c:v>
                </c:pt>
                <c:pt idx="14">
                  <c:v>8.0000000000000004E-4</c:v>
                </c:pt>
                <c:pt idx="15">
                  <c:v>8.0000000000000004E-4</c:v>
                </c:pt>
                <c:pt idx="16">
                  <c:v>8.9999999999999998E-4</c:v>
                </c:pt>
                <c:pt idx="17">
                  <c:v>8.9999999999999998E-4</c:v>
                </c:pt>
                <c:pt idx="18">
                  <c:v>1E-3</c:v>
                </c:pt>
                <c:pt idx="19">
                  <c:v>1.0999999999999998E-3</c:v>
                </c:pt>
                <c:pt idx="20">
                  <c:v>1.0999999999999998E-3</c:v>
                </c:pt>
                <c:pt idx="21">
                  <c:v>1.2000000000000001E-3</c:v>
                </c:pt>
                <c:pt idx="22">
                  <c:v>1.2999999999999999E-3</c:v>
                </c:pt>
                <c:pt idx="23">
                  <c:v>1.2999999999999999E-3</c:v>
                </c:pt>
                <c:pt idx="24">
                  <c:v>1.4E-3</c:v>
                </c:pt>
                <c:pt idx="25">
                  <c:v>1.5E-3</c:v>
                </c:pt>
                <c:pt idx="26">
                  <c:v>1.7000000000000001E-3</c:v>
                </c:pt>
                <c:pt idx="27">
                  <c:v>1.8E-3</c:v>
                </c:pt>
                <c:pt idx="28">
                  <c:v>1.9E-3</c:v>
                </c:pt>
                <c:pt idx="29">
                  <c:v>2E-3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2.3E-3</c:v>
                </c:pt>
                <c:pt idx="33">
                  <c:v>2.4000000000000002E-3</c:v>
                </c:pt>
                <c:pt idx="34">
                  <c:v>2.4000000000000002E-3</c:v>
                </c:pt>
                <c:pt idx="35">
                  <c:v>2.5999999999999999E-3</c:v>
                </c:pt>
                <c:pt idx="36">
                  <c:v>2.8E-3</c:v>
                </c:pt>
                <c:pt idx="37">
                  <c:v>3.0000000000000001E-3</c:v>
                </c:pt>
                <c:pt idx="38">
                  <c:v>3.3E-3</c:v>
                </c:pt>
                <c:pt idx="39">
                  <c:v>3.4000000000000002E-3</c:v>
                </c:pt>
                <c:pt idx="40">
                  <c:v>3.5999999999999999E-3</c:v>
                </c:pt>
                <c:pt idx="41">
                  <c:v>3.8E-3</c:v>
                </c:pt>
                <c:pt idx="42">
                  <c:v>4.0000000000000001E-3</c:v>
                </c:pt>
                <c:pt idx="43">
                  <c:v>4.2000000000000006E-3</c:v>
                </c:pt>
                <c:pt idx="44">
                  <c:v>4.4999999999999997E-3</c:v>
                </c:pt>
                <c:pt idx="45">
                  <c:v>4.8000000000000004E-3</c:v>
                </c:pt>
                <c:pt idx="46">
                  <c:v>5.1999999999999998E-3</c:v>
                </c:pt>
                <c:pt idx="47">
                  <c:v>5.4999999999999997E-3</c:v>
                </c:pt>
                <c:pt idx="48">
                  <c:v>5.7000000000000002E-3</c:v>
                </c:pt>
                <c:pt idx="49">
                  <c:v>6.0000000000000001E-3</c:v>
                </c:pt>
                <c:pt idx="50">
                  <c:v>6.5000000000000006E-3</c:v>
                </c:pt>
                <c:pt idx="51">
                  <c:v>7.000000000000001E-3</c:v>
                </c:pt>
                <c:pt idx="52">
                  <c:v>7.4999999999999997E-3</c:v>
                </c:pt>
                <c:pt idx="53">
                  <c:v>7.9000000000000008E-3</c:v>
                </c:pt>
                <c:pt idx="54">
                  <c:v>8.4000000000000012E-3</c:v>
                </c:pt>
                <c:pt idx="55">
                  <c:v>8.6999999999999994E-3</c:v>
                </c:pt>
                <c:pt idx="56">
                  <c:v>9.1000000000000004E-3</c:v>
                </c:pt>
                <c:pt idx="57">
                  <c:v>9.4999999999999998E-3</c:v>
                </c:pt>
                <c:pt idx="58">
                  <c:v>9.7999999999999997E-3</c:v>
                </c:pt>
                <c:pt idx="59">
                  <c:v>1.0100000000000001E-2</c:v>
                </c:pt>
                <c:pt idx="60">
                  <c:v>1.0499999999999999E-2</c:v>
                </c:pt>
                <c:pt idx="61">
                  <c:v>1.0999999999999999E-2</c:v>
                </c:pt>
                <c:pt idx="62">
                  <c:v>1.17E-2</c:v>
                </c:pt>
                <c:pt idx="63">
                  <c:v>1.23E-2</c:v>
                </c:pt>
                <c:pt idx="64">
                  <c:v>1.29E-2</c:v>
                </c:pt>
                <c:pt idx="65">
                  <c:v>1.34E-2</c:v>
                </c:pt>
                <c:pt idx="66">
                  <c:v>1.3900000000000001E-2</c:v>
                </c:pt>
                <c:pt idx="67">
                  <c:v>1.44E-2</c:v>
                </c:pt>
                <c:pt idx="68">
                  <c:v>1.4799999999999999E-2</c:v>
                </c:pt>
                <c:pt idx="69">
                  <c:v>1.52E-2</c:v>
                </c:pt>
                <c:pt idx="70">
                  <c:v>1.5900000000000001E-2</c:v>
                </c:pt>
                <c:pt idx="71">
                  <c:v>1.66E-2</c:v>
                </c:pt>
                <c:pt idx="72">
                  <c:v>1.72E-2</c:v>
                </c:pt>
                <c:pt idx="73">
                  <c:v>1.77E-2</c:v>
                </c:pt>
                <c:pt idx="74">
                  <c:v>1.8200000000000001E-2</c:v>
                </c:pt>
                <c:pt idx="75">
                  <c:v>1.8700000000000001E-2</c:v>
                </c:pt>
                <c:pt idx="76">
                  <c:v>1.95E-2</c:v>
                </c:pt>
                <c:pt idx="77">
                  <c:v>2.0300000000000002E-2</c:v>
                </c:pt>
                <c:pt idx="78">
                  <c:v>2.0899999999999998E-2</c:v>
                </c:pt>
                <c:pt idx="79">
                  <c:v>2.1499999999999998E-2</c:v>
                </c:pt>
                <c:pt idx="80">
                  <c:v>2.1999999999999999E-2</c:v>
                </c:pt>
                <c:pt idx="81">
                  <c:v>2.24E-2</c:v>
                </c:pt>
                <c:pt idx="82">
                  <c:v>2.29E-2</c:v>
                </c:pt>
                <c:pt idx="83">
                  <c:v>2.3300000000000001E-2</c:v>
                </c:pt>
                <c:pt idx="84">
                  <c:v>2.3599999999999999E-2</c:v>
                </c:pt>
                <c:pt idx="85">
                  <c:v>2.4E-2</c:v>
                </c:pt>
                <c:pt idx="86">
                  <c:v>2.4299999999999999E-2</c:v>
                </c:pt>
                <c:pt idx="87">
                  <c:v>2.4899999999999999E-2</c:v>
                </c:pt>
                <c:pt idx="88">
                  <c:v>2.5500000000000002E-2</c:v>
                </c:pt>
                <c:pt idx="89">
                  <c:v>2.6100000000000002E-2</c:v>
                </c:pt>
                <c:pt idx="90">
                  <c:v>2.6600000000000002E-2</c:v>
                </c:pt>
                <c:pt idx="91">
                  <c:v>2.7100000000000003E-2</c:v>
                </c:pt>
                <c:pt idx="92">
                  <c:v>2.7500000000000004E-2</c:v>
                </c:pt>
                <c:pt idx="93">
                  <c:v>2.7900000000000001E-2</c:v>
                </c:pt>
                <c:pt idx="94">
                  <c:v>2.8299999999999999E-2</c:v>
                </c:pt>
                <c:pt idx="95">
                  <c:v>2.8599999999999997E-2</c:v>
                </c:pt>
                <c:pt idx="96">
                  <c:v>2.93E-2</c:v>
                </c:pt>
                <c:pt idx="97">
                  <c:v>0.03</c:v>
                </c:pt>
                <c:pt idx="98">
                  <c:v>3.0599999999999999E-2</c:v>
                </c:pt>
                <c:pt idx="99">
                  <c:v>3.1099999999999999E-2</c:v>
                </c:pt>
                <c:pt idx="100">
                  <c:v>3.1600000000000003E-2</c:v>
                </c:pt>
                <c:pt idx="101">
                  <c:v>3.2100000000000004E-2</c:v>
                </c:pt>
                <c:pt idx="102">
                  <c:v>3.32E-2</c:v>
                </c:pt>
                <c:pt idx="103">
                  <c:v>3.4200000000000001E-2</c:v>
                </c:pt>
                <c:pt idx="104">
                  <c:v>3.5199999999999995E-2</c:v>
                </c:pt>
                <c:pt idx="105">
                  <c:v>3.6199999999999996E-2</c:v>
                </c:pt>
                <c:pt idx="106">
                  <c:v>3.7199999999999997E-2</c:v>
                </c:pt>
                <c:pt idx="107">
                  <c:v>3.8100000000000002E-2</c:v>
                </c:pt>
                <c:pt idx="108">
                  <c:v>3.9100000000000003E-2</c:v>
                </c:pt>
                <c:pt idx="109">
                  <c:v>0.04</c:v>
                </c:pt>
                <c:pt idx="110">
                  <c:v>4.0999999999999995E-2</c:v>
                </c:pt>
                <c:pt idx="111">
                  <c:v>4.1999999999999996E-2</c:v>
                </c:pt>
                <c:pt idx="112">
                  <c:v>4.2999999999999997E-2</c:v>
                </c:pt>
                <c:pt idx="113">
                  <c:v>4.5999999999999999E-2</c:v>
                </c:pt>
                <c:pt idx="114">
                  <c:v>5.04E-2</c:v>
                </c:pt>
                <c:pt idx="115">
                  <c:v>5.5000000000000007E-2</c:v>
                </c:pt>
                <c:pt idx="116">
                  <c:v>5.96E-2</c:v>
                </c:pt>
                <c:pt idx="117">
                  <c:v>6.4299999999999996E-2</c:v>
                </c:pt>
                <c:pt idx="118">
                  <c:v>6.9099999999999995E-2</c:v>
                </c:pt>
                <c:pt idx="119">
                  <c:v>7.3899999999999993E-2</c:v>
                </c:pt>
                <c:pt idx="120">
                  <c:v>7.8899999999999998E-2</c:v>
                </c:pt>
                <c:pt idx="121">
                  <c:v>8.3999999999999991E-2</c:v>
                </c:pt>
                <c:pt idx="122">
                  <c:v>0.10100000000000001</c:v>
                </c:pt>
                <c:pt idx="123">
                  <c:v>0.1176</c:v>
                </c:pt>
                <c:pt idx="124">
                  <c:v>0.13389999999999999</c:v>
                </c:pt>
                <c:pt idx="125">
                  <c:v>0.1502</c:v>
                </c:pt>
                <c:pt idx="126">
                  <c:v>0.16650000000000001</c:v>
                </c:pt>
                <c:pt idx="127">
                  <c:v>0.18280000000000002</c:v>
                </c:pt>
                <c:pt idx="128">
                  <c:v>0.23889999999999997</c:v>
                </c:pt>
                <c:pt idx="129">
                  <c:v>0.29139999999999999</c:v>
                </c:pt>
                <c:pt idx="130">
                  <c:v>0.34239999999999998</c:v>
                </c:pt>
                <c:pt idx="131">
                  <c:v>0.3926</c:v>
                </c:pt>
                <c:pt idx="132">
                  <c:v>0.44259999999999999</c:v>
                </c:pt>
                <c:pt idx="133">
                  <c:v>0.49299999999999999</c:v>
                </c:pt>
                <c:pt idx="134">
                  <c:v>0.54410000000000003</c:v>
                </c:pt>
                <c:pt idx="135">
                  <c:v>0.5958</c:v>
                </c:pt>
                <c:pt idx="136">
                  <c:v>0.6482</c:v>
                </c:pt>
                <c:pt idx="137">
                  <c:v>0.70140000000000002</c:v>
                </c:pt>
                <c:pt idx="138">
                  <c:v>0.75529999999999997</c:v>
                </c:pt>
                <c:pt idx="139">
                  <c:v>0.94730000000000003</c:v>
                </c:pt>
                <c:pt idx="140">
                  <c:v>1.22</c:v>
                </c:pt>
                <c:pt idx="141">
                  <c:v>1.48</c:v>
                </c:pt>
                <c:pt idx="142">
                  <c:v>1.74</c:v>
                </c:pt>
                <c:pt idx="143">
                  <c:v>1.99</c:v>
                </c:pt>
                <c:pt idx="144" formatCode="0.00">
                  <c:v>2.25</c:v>
                </c:pt>
                <c:pt idx="145" formatCode="0.00">
                  <c:v>2.5</c:v>
                </c:pt>
                <c:pt idx="146" formatCode="0.00">
                  <c:v>2.76</c:v>
                </c:pt>
                <c:pt idx="147" formatCode="0.00">
                  <c:v>3.02</c:v>
                </c:pt>
                <c:pt idx="148" formatCode="0.00">
                  <c:v>3.97</c:v>
                </c:pt>
                <c:pt idx="149" formatCode="0.00">
                  <c:v>4.87</c:v>
                </c:pt>
                <c:pt idx="150" formatCode="0.00">
                  <c:v>5.75</c:v>
                </c:pt>
                <c:pt idx="151" formatCode="0.00">
                  <c:v>6.62</c:v>
                </c:pt>
                <c:pt idx="152" formatCode="0.00">
                  <c:v>7.5</c:v>
                </c:pt>
                <c:pt idx="153" formatCode="0.00">
                  <c:v>8.3800000000000008</c:v>
                </c:pt>
                <c:pt idx="154" formatCode="0.00">
                  <c:v>11.58</c:v>
                </c:pt>
                <c:pt idx="155" formatCode="0.00">
                  <c:v>14.57</c:v>
                </c:pt>
                <c:pt idx="156" formatCode="0.00">
                  <c:v>17.5</c:v>
                </c:pt>
                <c:pt idx="157" formatCode="0.00">
                  <c:v>20.420000000000002</c:v>
                </c:pt>
                <c:pt idx="158" formatCode="0.00">
                  <c:v>23.37</c:v>
                </c:pt>
                <c:pt idx="159" formatCode="0.00">
                  <c:v>26.35</c:v>
                </c:pt>
                <c:pt idx="160" formatCode="0.00">
                  <c:v>29.38</c:v>
                </c:pt>
                <c:pt idx="161" formatCode="0.00">
                  <c:v>32.450000000000003</c:v>
                </c:pt>
                <c:pt idx="162" formatCode="0.00">
                  <c:v>35.58</c:v>
                </c:pt>
                <c:pt idx="163" formatCode="0.00">
                  <c:v>38.770000000000003</c:v>
                </c:pt>
                <c:pt idx="164" formatCode="0.00">
                  <c:v>42</c:v>
                </c:pt>
                <c:pt idx="165" formatCode="0.00">
                  <c:v>53.94</c:v>
                </c:pt>
                <c:pt idx="166" formatCode="0.00">
                  <c:v>71.010000000000005</c:v>
                </c:pt>
                <c:pt idx="167" formatCode="0.00">
                  <c:v>87.23</c:v>
                </c:pt>
                <c:pt idx="168" formatCode="0.00">
                  <c:v>103.15</c:v>
                </c:pt>
                <c:pt idx="169" formatCode="0.00">
                  <c:v>119.03</c:v>
                </c:pt>
                <c:pt idx="170" formatCode="0.00">
                  <c:v>134.99</c:v>
                </c:pt>
                <c:pt idx="171" formatCode="0.00">
                  <c:v>151.1</c:v>
                </c:pt>
                <c:pt idx="172" formatCode="0.00">
                  <c:v>167.4</c:v>
                </c:pt>
                <c:pt idx="173" formatCode="0.00">
                  <c:v>183.92</c:v>
                </c:pt>
                <c:pt idx="174" formatCode="0.00">
                  <c:v>244.69</c:v>
                </c:pt>
                <c:pt idx="175" formatCode="0.00">
                  <c:v>301.83999999999997</c:v>
                </c:pt>
                <c:pt idx="176" formatCode="0.00">
                  <c:v>357.57</c:v>
                </c:pt>
                <c:pt idx="177" formatCode="0.00">
                  <c:v>412.85</c:v>
                </c:pt>
                <c:pt idx="178" formatCode="0.00">
                  <c:v>468.14</c:v>
                </c:pt>
                <c:pt idx="179" formatCode="0.00">
                  <c:v>523.70000000000005</c:v>
                </c:pt>
                <c:pt idx="180" formatCode="0.00">
                  <c:v>725.95</c:v>
                </c:pt>
                <c:pt idx="181" formatCode="0.00">
                  <c:v>913.36</c:v>
                </c:pt>
                <c:pt idx="182" formatCode="0.00">
                  <c:v>1090</c:v>
                </c:pt>
                <c:pt idx="183" formatCode="0.00">
                  <c:v>1270</c:v>
                </c:pt>
                <c:pt idx="184" formatCode="0.00">
                  <c:v>1450</c:v>
                </c:pt>
                <c:pt idx="185" formatCode="0.00">
                  <c:v>1630</c:v>
                </c:pt>
                <c:pt idx="186" formatCode="0.00">
                  <c:v>1810</c:v>
                </c:pt>
                <c:pt idx="187" formatCode="0.00">
                  <c:v>1990</c:v>
                </c:pt>
                <c:pt idx="188" formatCode="0.00">
                  <c:v>2170</c:v>
                </c:pt>
                <c:pt idx="189" formatCode="0.00">
                  <c:v>2350</c:v>
                </c:pt>
                <c:pt idx="190" formatCode="0.00">
                  <c:v>2540</c:v>
                </c:pt>
                <c:pt idx="191" formatCode="0.00">
                  <c:v>3210</c:v>
                </c:pt>
                <c:pt idx="192" formatCode="0.0">
                  <c:v>4150</c:v>
                </c:pt>
                <c:pt idx="193" formatCode="0.0">
                  <c:v>5030</c:v>
                </c:pt>
                <c:pt idx="194" formatCode="0.0">
                  <c:v>5860</c:v>
                </c:pt>
                <c:pt idx="195" formatCode="0.0">
                  <c:v>6660</c:v>
                </c:pt>
                <c:pt idx="196" formatCode="0.0">
                  <c:v>7450</c:v>
                </c:pt>
                <c:pt idx="197" formatCode="0.0">
                  <c:v>8220</c:v>
                </c:pt>
                <c:pt idx="198" formatCode="0.0">
                  <c:v>8980</c:v>
                </c:pt>
                <c:pt idx="199" formatCode="0.0">
                  <c:v>9730</c:v>
                </c:pt>
                <c:pt idx="200" formatCode="0.0">
                  <c:v>12430</c:v>
                </c:pt>
                <c:pt idx="201" formatCode="0.0">
                  <c:v>14870</c:v>
                </c:pt>
                <c:pt idx="202" formatCode="0.0">
                  <c:v>17140</c:v>
                </c:pt>
                <c:pt idx="203" formatCode="0.0">
                  <c:v>19280</c:v>
                </c:pt>
                <c:pt idx="204" formatCode="0.0">
                  <c:v>21330</c:v>
                </c:pt>
                <c:pt idx="205" formatCode="0.0">
                  <c:v>23300</c:v>
                </c:pt>
                <c:pt idx="206" formatCode="0.0">
                  <c:v>30230</c:v>
                </c:pt>
                <c:pt idx="207" formatCode="0.0">
                  <c:v>36240</c:v>
                </c:pt>
                <c:pt idx="208" formatCode="0.0">
                  <c:v>41670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2F-4B63-80EC-D4D2D37A036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srim1H_Diamond!$D$20:$D$228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srim1H_Diamond!$P$20:$P$228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5.0000000000000001E-4</c:v>
                </c:pt>
                <c:pt idx="11">
                  <c:v>5.0000000000000001E-4</c:v>
                </c:pt>
                <c:pt idx="12">
                  <c:v>5.0000000000000001E-4</c:v>
                </c:pt>
                <c:pt idx="13">
                  <c:v>6.0000000000000006E-4</c:v>
                </c:pt>
                <c:pt idx="14">
                  <c:v>6.0000000000000006E-4</c:v>
                </c:pt>
                <c:pt idx="15">
                  <c:v>6.0000000000000006E-4</c:v>
                </c:pt>
                <c:pt idx="16">
                  <c:v>6.0000000000000006E-4</c:v>
                </c:pt>
                <c:pt idx="17">
                  <c:v>6.9999999999999999E-4</c:v>
                </c:pt>
                <c:pt idx="18">
                  <c:v>6.9999999999999999E-4</c:v>
                </c:pt>
                <c:pt idx="19">
                  <c:v>8.0000000000000004E-4</c:v>
                </c:pt>
                <c:pt idx="20">
                  <c:v>8.0000000000000004E-4</c:v>
                </c:pt>
                <c:pt idx="21">
                  <c:v>8.9999999999999998E-4</c:v>
                </c:pt>
                <c:pt idx="22">
                  <c:v>8.9999999999999998E-4</c:v>
                </c:pt>
                <c:pt idx="23">
                  <c:v>1E-3</c:v>
                </c:pt>
                <c:pt idx="24">
                  <c:v>1.0999999999999998E-3</c:v>
                </c:pt>
                <c:pt idx="25">
                  <c:v>1.0999999999999998E-3</c:v>
                </c:pt>
                <c:pt idx="26">
                  <c:v>1.2000000000000001E-3</c:v>
                </c:pt>
                <c:pt idx="27">
                  <c:v>1.2999999999999999E-3</c:v>
                </c:pt>
                <c:pt idx="28">
                  <c:v>1.4E-3</c:v>
                </c:pt>
                <c:pt idx="29">
                  <c:v>1.5E-3</c:v>
                </c:pt>
                <c:pt idx="30">
                  <c:v>1.5E-3</c:v>
                </c:pt>
                <c:pt idx="31">
                  <c:v>1.6000000000000001E-3</c:v>
                </c:pt>
                <c:pt idx="32">
                  <c:v>1.7000000000000001E-3</c:v>
                </c:pt>
                <c:pt idx="33">
                  <c:v>1.8E-3</c:v>
                </c:pt>
                <c:pt idx="34">
                  <c:v>1.8E-3</c:v>
                </c:pt>
                <c:pt idx="35">
                  <c:v>2E-3</c:v>
                </c:pt>
                <c:pt idx="36">
                  <c:v>2.1000000000000003E-3</c:v>
                </c:pt>
                <c:pt idx="37">
                  <c:v>2.3E-3</c:v>
                </c:pt>
                <c:pt idx="38">
                  <c:v>2.5000000000000001E-3</c:v>
                </c:pt>
                <c:pt idx="39">
                  <c:v>2.5999999999999999E-3</c:v>
                </c:pt>
                <c:pt idx="40">
                  <c:v>2.8E-3</c:v>
                </c:pt>
                <c:pt idx="41">
                  <c:v>2.9000000000000002E-3</c:v>
                </c:pt>
                <c:pt idx="42">
                  <c:v>3.0999999999999999E-3</c:v>
                </c:pt>
                <c:pt idx="43">
                  <c:v>3.2000000000000002E-3</c:v>
                </c:pt>
                <c:pt idx="44">
                  <c:v>3.5000000000000005E-3</c:v>
                </c:pt>
                <c:pt idx="45">
                  <c:v>3.8E-3</c:v>
                </c:pt>
                <c:pt idx="46">
                  <c:v>4.0000000000000001E-3</c:v>
                </c:pt>
                <c:pt idx="47">
                  <c:v>4.3E-3</c:v>
                </c:pt>
                <c:pt idx="48">
                  <c:v>4.4999999999999997E-3</c:v>
                </c:pt>
                <c:pt idx="49">
                  <c:v>4.7000000000000002E-3</c:v>
                </c:pt>
                <c:pt idx="50">
                  <c:v>5.1999999999999998E-3</c:v>
                </c:pt>
                <c:pt idx="51">
                  <c:v>5.5999999999999999E-3</c:v>
                </c:pt>
                <c:pt idx="52">
                  <c:v>6.0000000000000001E-3</c:v>
                </c:pt>
                <c:pt idx="53">
                  <c:v>6.4000000000000003E-3</c:v>
                </c:pt>
                <c:pt idx="54">
                  <c:v>6.8000000000000005E-3</c:v>
                </c:pt>
                <c:pt idx="55">
                  <c:v>7.1999999999999998E-3</c:v>
                </c:pt>
                <c:pt idx="56">
                  <c:v>7.4999999999999997E-3</c:v>
                </c:pt>
                <c:pt idx="57">
                  <c:v>7.9000000000000008E-3</c:v>
                </c:pt>
                <c:pt idx="58">
                  <c:v>8.2000000000000007E-3</c:v>
                </c:pt>
                <c:pt idx="59">
                  <c:v>8.5000000000000006E-3</c:v>
                </c:pt>
                <c:pt idx="60">
                  <c:v>8.7999999999999988E-3</c:v>
                </c:pt>
                <c:pt idx="61">
                  <c:v>9.4000000000000004E-3</c:v>
                </c:pt>
                <c:pt idx="62">
                  <c:v>1.0100000000000001E-2</c:v>
                </c:pt>
                <c:pt idx="63">
                  <c:v>1.0800000000000001E-2</c:v>
                </c:pt>
                <c:pt idx="64">
                  <c:v>1.14E-2</c:v>
                </c:pt>
                <c:pt idx="65">
                  <c:v>1.2E-2</c:v>
                </c:pt>
                <c:pt idx="66">
                  <c:v>1.2500000000000001E-2</c:v>
                </c:pt>
                <c:pt idx="67">
                  <c:v>1.3000000000000001E-2</c:v>
                </c:pt>
                <c:pt idx="68">
                  <c:v>1.3500000000000002E-2</c:v>
                </c:pt>
                <c:pt idx="69">
                  <c:v>1.4000000000000002E-2</c:v>
                </c:pt>
                <c:pt idx="70">
                  <c:v>1.49E-2</c:v>
                </c:pt>
                <c:pt idx="71">
                  <c:v>1.5699999999999999E-2</c:v>
                </c:pt>
                <c:pt idx="72">
                  <c:v>1.6500000000000001E-2</c:v>
                </c:pt>
                <c:pt idx="73">
                  <c:v>1.72E-2</c:v>
                </c:pt>
                <c:pt idx="74">
                  <c:v>1.7899999999999999E-2</c:v>
                </c:pt>
                <c:pt idx="75">
                  <c:v>1.8499999999999999E-2</c:v>
                </c:pt>
                <c:pt idx="76">
                  <c:v>1.9700000000000002E-2</c:v>
                </c:pt>
                <c:pt idx="77">
                  <c:v>2.07E-2</c:v>
                </c:pt>
                <c:pt idx="78">
                  <c:v>2.1700000000000001E-2</c:v>
                </c:pt>
                <c:pt idx="79">
                  <c:v>2.2600000000000002E-2</c:v>
                </c:pt>
                <c:pt idx="80">
                  <c:v>2.3400000000000001E-2</c:v>
                </c:pt>
                <c:pt idx="81">
                  <c:v>2.41E-2</c:v>
                </c:pt>
                <c:pt idx="82">
                  <c:v>2.4799999999999999E-2</c:v>
                </c:pt>
                <c:pt idx="83">
                  <c:v>2.5500000000000002E-2</c:v>
                </c:pt>
                <c:pt idx="84">
                  <c:v>2.6100000000000002E-2</c:v>
                </c:pt>
                <c:pt idx="85">
                  <c:v>2.6700000000000002E-2</c:v>
                </c:pt>
                <c:pt idx="86">
                  <c:v>2.7200000000000002E-2</c:v>
                </c:pt>
                <c:pt idx="87">
                  <c:v>2.8299999999999999E-2</c:v>
                </c:pt>
                <c:pt idx="88">
                  <c:v>2.9399999999999999E-2</c:v>
                </c:pt>
                <c:pt idx="89">
                  <c:v>3.0499999999999999E-2</c:v>
                </c:pt>
                <c:pt idx="90">
                  <c:v>3.15E-2</c:v>
                </c:pt>
                <c:pt idx="91">
                  <c:v>3.2399999999999998E-2</c:v>
                </c:pt>
                <c:pt idx="92">
                  <c:v>3.32E-2</c:v>
                </c:pt>
                <c:pt idx="93">
                  <c:v>3.4000000000000002E-2</c:v>
                </c:pt>
                <c:pt idx="94">
                  <c:v>3.4699999999999995E-2</c:v>
                </c:pt>
                <c:pt idx="95">
                  <c:v>3.5400000000000001E-2</c:v>
                </c:pt>
                <c:pt idx="96">
                  <c:v>3.6799999999999999E-2</c:v>
                </c:pt>
                <c:pt idx="97">
                  <c:v>3.7999999999999999E-2</c:v>
                </c:pt>
                <c:pt idx="98">
                  <c:v>3.9100000000000003E-2</c:v>
                </c:pt>
                <c:pt idx="99">
                  <c:v>4.0100000000000004E-2</c:v>
                </c:pt>
                <c:pt idx="100">
                  <c:v>4.1099999999999998E-2</c:v>
                </c:pt>
                <c:pt idx="101">
                  <c:v>4.2099999999999999E-2</c:v>
                </c:pt>
                <c:pt idx="102">
                  <c:v>4.3900000000000002E-2</c:v>
                </c:pt>
                <c:pt idx="103">
                  <c:v>4.5600000000000002E-2</c:v>
                </c:pt>
                <c:pt idx="104">
                  <c:v>4.7199999999999999E-2</c:v>
                </c:pt>
                <c:pt idx="105">
                  <c:v>4.8799999999999996E-2</c:v>
                </c:pt>
                <c:pt idx="106">
                  <c:v>5.04E-2</c:v>
                </c:pt>
                <c:pt idx="107">
                  <c:v>5.1900000000000002E-2</c:v>
                </c:pt>
                <c:pt idx="108">
                  <c:v>5.3500000000000006E-2</c:v>
                </c:pt>
                <c:pt idx="109">
                  <c:v>5.5000000000000007E-2</c:v>
                </c:pt>
                <c:pt idx="110">
                  <c:v>5.6599999999999998E-2</c:v>
                </c:pt>
                <c:pt idx="111">
                  <c:v>5.8099999999999999E-2</c:v>
                </c:pt>
                <c:pt idx="112">
                  <c:v>5.9699999999999996E-2</c:v>
                </c:pt>
                <c:pt idx="113">
                  <c:v>6.2899999999999998E-2</c:v>
                </c:pt>
                <c:pt idx="114">
                  <c:v>6.7100000000000007E-2</c:v>
                </c:pt>
                <c:pt idx="115">
                  <c:v>7.1499999999999994E-2</c:v>
                </c:pt>
                <c:pt idx="116">
                  <c:v>7.5999999999999998E-2</c:v>
                </c:pt>
                <c:pt idx="117">
                  <c:v>8.0800000000000011E-2</c:v>
                </c:pt>
                <c:pt idx="118">
                  <c:v>8.5800000000000001E-2</c:v>
                </c:pt>
                <c:pt idx="119">
                  <c:v>9.0999999999999998E-2</c:v>
                </c:pt>
                <c:pt idx="120">
                  <c:v>9.6299999999999997E-2</c:v>
                </c:pt>
                <c:pt idx="121">
                  <c:v>0.10189999999999999</c:v>
                </c:pt>
                <c:pt idx="122">
                  <c:v>0.1137</c:v>
                </c:pt>
                <c:pt idx="123">
                  <c:v>0.1263</c:v>
                </c:pt>
                <c:pt idx="124">
                  <c:v>0.13969999999999999</c:v>
                </c:pt>
                <c:pt idx="125">
                  <c:v>0.1537</c:v>
                </c:pt>
                <c:pt idx="126">
                  <c:v>0.16850000000000001</c:v>
                </c:pt>
                <c:pt idx="127">
                  <c:v>0.18390000000000001</c:v>
                </c:pt>
                <c:pt idx="128">
                  <c:v>0.21659999999999999</c:v>
                </c:pt>
                <c:pt idx="129">
                  <c:v>0.25179999999999997</c:v>
                </c:pt>
                <c:pt idx="130">
                  <c:v>0.2893</c:v>
                </c:pt>
                <c:pt idx="131">
                  <c:v>0.32879999999999998</c:v>
                </c:pt>
                <c:pt idx="132">
                  <c:v>0.3705</c:v>
                </c:pt>
                <c:pt idx="133">
                  <c:v>0.4143</c:v>
                </c:pt>
                <c:pt idx="134">
                  <c:v>0.46029999999999999</c:v>
                </c:pt>
                <c:pt idx="135">
                  <c:v>0.50839999999999996</c:v>
                </c:pt>
                <c:pt idx="136">
                  <c:v>0.55859999999999999</c:v>
                </c:pt>
                <c:pt idx="137">
                  <c:v>0.61080000000000001</c:v>
                </c:pt>
                <c:pt idx="138">
                  <c:v>0.66510000000000002</c:v>
                </c:pt>
                <c:pt idx="139">
                  <c:v>0.77960000000000007</c:v>
                </c:pt>
                <c:pt idx="140">
                  <c:v>0.93359999999999999</c:v>
                </c:pt>
                <c:pt idx="141">
                  <c:v>1.1000000000000001</c:v>
                </c:pt>
                <c:pt idx="142">
                  <c:v>1.28</c:v>
                </c:pt>
                <c:pt idx="143">
                  <c:v>1.47</c:v>
                </c:pt>
                <c:pt idx="144">
                  <c:v>1.67</c:v>
                </c:pt>
                <c:pt idx="145">
                  <c:v>1.88</c:v>
                </c:pt>
                <c:pt idx="146">
                  <c:v>2.1</c:v>
                </c:pt>
                <c:pt idx="147">
                  <c:v>2.33</c:v>
                </c:pt>
                <c:pt idx="148">
                  <c:v>2.83</c:v>
                </c:pt>
                <c:pt idx="149">
                  <c:v>3.36</c:v>
                </c:pt>
                <c:pt idx="150">
                  <c:v>3.94</c:v>
                </c:pt>
                <c:pt idx="151">
                  <c:v>4.5599999999999996</c:v>
                </c:pt>
                <c:pt idx="152">
                  <c:v>5.21</c:v>
                </c:pt>
                <c:pt idx="153">
                  <c:v>5.9</c:v>
                </c:pt>
                <c:pt idx="154">
                  <c:v>7.4</c:v>
                </c:pt>
                <c:pt idx="155" formatCode="0.00">
                  <c:v>9.0500000000000007</c:v>
                </c:pt>
                <c:pt idx="156" formatCode="0.00">
                  <c:v>10.84</c:v>
                </c:pt>
                <c:pt idx="157" formatCode="0.00">
                  <c:v>12.77</c:v>
                </c:pt>
                <c:pt idx="158" formatCode="0.00">
                  <c:v>14.84</c:v>
                </c:pt>
                <c:pt idx="159" formatCode="0.00">
                  <c:v>17.04</c:v>
                </c:pt>
                <c:pt idx="160" formatCode="0.00">
                  <c:v>19.37</c:v>
                </c:pt>
                <c:pt idx="161" formatCode="0.00">
                  <c:v>21.84</c:v>
                </c:pt>
                <c:pt idx="162" formatCode="0.00">
                  <c:v>24.44</c:v>
                </c:pt>
                <c:pt idx="163" formatCode="0.00">
                  <c:v>27.16</c:v>
                </c:pt>
                <c:pt idx="164" formatCode="0.00">
                  <c:v>30.01</c:v>
                </c:pt>
                <c:pt idx="165" formatCode="0.00">
                  <c:v>36.08</c:v>
                </c:pt>
                <c:pt idx="166" formatCode="0.00">
                  <c:v>44.35</c:v>
                </c:pt>
                <c:pt idx="167" formatCode="0.00">
                  <c:v>53.36</c:v>
                </c:pt>
                <c:pt idx="168" formatCode="0.00">
                  <c:v>63.08</c:v>
                </c:pt>
                <c:pt idx="169" formatCode="0.00">
                  <c:v>73.510000000000005</c:v>
                </c:pt>
                <c:pt idx="170" formatCode="0.00">
                  <c:v>84.62</c:v>
                </c:pt>
                <c:pt idx="171" formatCode="0.00">
                  <c:v>96.4</c:v>
                </c:pt>
                <c:pt idx="172" formatCode="0.00">
                  <c:v>108.84</c:v>
                </c:pt>
                <c:pt idx="173" formatCode="0.00">
                  <c:v>121.92</c:v>
                </c:pt>
                <c:pt idx="174" formatCode="0.00">
                  <c:v>149.97</c:v>
                </c:pt>
                <c:pt idx="175" formatCode="0.00">
                  <c:v>180.45</c:v>
                </c:pt>
                <c:pt idx="176" formatCode="0.00">
                  <c:v>213.28</c:v>
                </c:pt>
                <c:pt idx="177" formatCode="0.00">
                  <c:v>248.38</c:v>
                </c:pt>
                <c:pt idx="178" formatCode="0.00">
                  <c:v>285.68</c:v>
                </c:pt>
                <c:pt idx="179" formatCode="0.00">
                  <c:v>325.10000000000002</c:v>
                </c:pt>
                <c:pt idx="180" formatCode="0.00">
                  <c:v>410.09</c:v>
                </c:pt>
                <c:pt idx="181" formatCode="0.00">
                  <c:v>502.86</c:v>
                </c:pt>
                <c:pt idx="182" formatCode="0.00">
                  <c:v>602.99</c:v>
                </c:pt>
                <c:pt idx="183" formatCode="0.00">
                  <c:v>710.06</c:v>
                </c:pt>
                <c:pt idx="184" formatCode="0.00">
                  <c:v>823.72</c:v>
                </c:pt>
                <c:pt idx="185" formatCode="0.00">
                  <c:v>943.62</c:v>
                </c:pt>
                <c:pt idx="186" formatCode="0.0">
                  <c:v>1070</c:v>
                </c:pt>
                <c:pt idx="187" formatCode="0.0">
                  <c:v>1200</c:v>
                </c:pt>
                <c:pt idx="188" formatCode="0.0">
                  <c:v>1340</c:v>
                </c:pt>
                <c:pt idx="189" formatCode="0.0">
                  <c:v>1480</c:v>
                </c:pt>
                <c:pt idx="190" formatCode="0.0">
                  <c:v>1630</c:v>
                </c:pt>
                <c:pt idx="191" formatCode="0.0">
                  <c:v>1930</c:v>
                </c:pt>
                <c:pt idx="192" formatCode="0.0">
                  <c:v>2340</c:v>
                </c:pt>
                <c:pt idx="193" formatCode="0.0">
                  <c:v>2770</c:v>
                </c:pt>
                <c:pt idx="194" formatCode="0.0">
                  <c:v>3220</c:v>
                </c:pt>
                <c:pt idx="195" formatCode="0.0">
                  <c:v>3690</c:v>
                </c:pt>
                <c:pt idx="196" formatCode="0.0">
                  <c:v>4180</c:v>
                </c:pt>
                <c:pt idx="197" formatCode="0.0">
                  <c:v>4680</c:v>
                </c:pt>
                <c:pt idx="198" formatCode="0.0">
                  <c:v>5190</c:v>
                </c:pt>
                <c:pt idx="199" formatCode="0.0">
                  <c:v>5720</c:v>
                </c:pt>
                <c:pt idx="200" formatCode="0.0">
                  <c:v>6790</c:v>
                </c:pt>
                <c:pt idx="201" formatCode="0.0">
                  <c:v>7900</c:v>
                </c:pt>
                <c:pt idx="202" formatCode="0.0">
                  <c:v>9030</c:v>
                </c:pt>
                <c:pt idx="203" formatCode="0.0">
                  <c:v>10180</c:v>
                </c:pt>
                <c:pt idx="204" formatCode="0.0">
                  <c:v>11350</c:v>
                </c:pt>
                <c:pt idx="205" formatCode="0.0">
                  <c:v>12520</c:v>
                </c:pt>
                <c:pt idx="206" formatCode="0.0">
                  <c:v>14870</c:v>
                </c:pt>
                <c:pt idx="207" formatCode="0.0">
                  <c:v>17230</c:v>
                </c:pt>
                <c:pt idx="208" formatCode="0.0">
                  <c:v>19580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2F-4B63-80EC-D4D2D37A0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1456"/>
        <c:axId val="477611848"/>
      </c:scatterChart>
      <c:valAx>
        <c:axId val="4776114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848"/>
        <c:crosses val="autoZero"/>
        <c:crossBetween val="midCat"/>
        <c:majorUnit val="10"/>
      </c:valAx>
      <c:valAx>
        <c:axId val="4776118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14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srim1H_Air!$P$5</c:f>
          <c:strCache>
            <c:ptCount val="1"/>
            <c:pt idx="0">
              <c:v>srim1H_Air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srim1H_Air!$D$20:$D$228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srim1H_Air!$E$20:$E$228</c:f>
              <c:numCache>
                <c:formatCode>0.000E+00</c:formatCode>
                <c:ptCount val="209"/>
                <c:pt idx="0">
                  <c:v>1.176E-2</c:v>
                </c:pt>
                <c:pt idx="1">
                  <c:v>1.234E-2</c:v>
                </c:pt>
                <c:pt idx="2">
                  <c:v>1.2880000000000001E-2</c:v>
                </c:pt>
                <c:pt idx="3">
                  <c:v>1.341E-2</c:v>
                </c:pt>
                <c:pt idx="4">
                  <c:v>1.392E-2</c:v>
                </c:pt>
                <c:pt idx="5">
                  <c:v>1.44E-2</c:v>
                </c:pt>
                <c:pt idx="6">
                  <c:v>1.4880000000000001E-2</c:v>
                </c:pt>
                <c:pt idx="7">
                  <c:v>1.5339999999999999E-2</c:v>
                </c:pt>
                <c:pt idx="8">
                  <c:v>1.5779999999999999E-2</c:v>
                </c:pt>
                <c:pt idx="9">
                  <c:v>1.6629999999999999E-2</c:v>
                </c:pt>
                <c:pt idx="10">
                  <c:v>1.7639999999999999E-2</c:v>
                </c:pt>
                <c:pt idx="11">
                  <c:v>1.8599999999999998E-2</c:v>
                </c:pt>
                <c:pt idx="12">
                  <c:v>1.95E-2</c:v>
                </c:pt>
                <c:pt idx="13">
                  <c:v>2.0369999999999999E-2</c:v>
                </c:pt>
                <c:pt idx="14">
                  <c:v>2.12E-2</c:v>
                </c:pt>
                <c:pt idx="15">
                  <c:v>2.1999999999999999E-2</c:v>
                </c:pt>
                <c:pt idx="16">
                  <c:v>2.2780000000000002E-2</c:v>
                </c:pt>
                <c:pt idx="17">
                  <c:v>2.3519999999999999E-2</c:v>
                </c:pt>
                <c:pt idx="18">
                  <c:v>2.495E-2</c:v>
                </c:pt>
                <c:pt idx="19">
                  <c:v>2.63E-2</c:v>
                </c:pt>
                <c:pt idx="20">
                  <c:v>2.758E-2</c:v>
                </c:pt>
                <c:pt idx="21">
                  <c:v>2.8809999999999999E-2</c:v>
                </c:pt>
                <c:pt idx="22">
                  <c:v>2.9989999999999999E-2</c:v>
                </c:pt>
                <c:pt idx="23">
                  <c:v>3.1119999999999998E-2</c:v>
                </c:pt>
                <c:pt idx="24">
                  <c:v>3.3270000000000001E-2</c:v>
                </c:pt>
                <c:pt idx="25">
                  <c:v>3.5279999999999999E-2</c:v>
                </c:pt>
                <c:pt idx="26">
                  <c:v>3.7190000000000001E-2</c:v>
                </c:pt>
                <c:pt idx="27">
                  <c:v>3.9010000000000003E-2</c:v>
                </c:pt>
                <c:pt idx="28">
                  <c:v>4.0739999999999998E-2</c:v>
                </c:pt>
                <c:pt idx="29">
                  <c:v>4.2410000000000003E-2</c:v>
                </c:pt>
                <c:pt idx="30">
                  <c:v>4.4010000000000001E-2</c:v>
                </c:pt>
                <c:pt idx="31">
                  <c:v>4.555E-2</c:v>
                </c:pt>
                <c:pt idx="32">
                  <c:v>4.7050000000000002E-2</c:v>
                </c:pt>
                <c:pt idx="33">
                  <c:v>4.8489999999999998E-2</c:v>
                </c:pt>
                <c:pt idx="34">
                  <c:v>4.99E-2</c:v>
                </c:pt>
                <c:pt idx="35">
                  <c:v>5.2600000000000001E-2</c:v>
                </c:pt>
                <c:pt idx="36">
                  <c:v>5.5789999999999999E-2</c:v>
                </c:pt>
                <c:pt idx="37">
                  <c:v>5.8810000000000001E-2</c:v>
                </c:pt>
                <c:pt idx="38">
                  <c:v>6.1679999999999999E-2</c:v>
                </c:pt>
                <c:pt idx="39">
                  <c:v>6.4420000000000005E-2</c:v>
                </c:pt>
                <c:pt idx="40">
                  <c:v>6.7049999999999998E-2</c:v>
                </c:pt>
                <c:pt idx="41">
                  <c:v>6.9580000000000003E-2</c:v>
                </c:pt>
                <c:pt idx="42">
                  <c:v>7.2020000000000001E-2</c:v>
                </c:pt>
                <c:pt idx="43">
                  <c:v>7.4389999999999998E-2</c:v>
                </c:pt>
                <c:pt idx="44">
                  <c:v>7.8899999999999998E-2</c:v>
                </c:pt>
                <c:pt idx="45">
                  <c:v>8.3169999999999994E-2</c:v>
                </c:pt>
                <c:pt idx="46">
                  <c:v>8.7230000000000002E-2</c:v>
                </c:pt>
                <c:pt idx="47">
                  <c:v>9.11E-2</c:v>
                </c:pt>
                <c:pt idx="48">
                  <c:v>9.4820000000000002E-2</c:v>
                </c:pt>
                <c:pt idx="49">
                  <c:v>9.8400000000000001E-2</c:v>
                </c:pt>
                <c:pt idx="50">
                  <c:v>0.1052</c:v>
                </c:pt>
                <c:pt idx="51">
                  <c:v>0.1116</c:v>
                </c:pt>
                <c:pt idx="52">
                  <c:v>0.1176</c:v>
                </c:pt>
                <c:pt idx="53">
                  <c:v>0.1234</c:v>
                </c:pt>
                <c:pt idx="54">
                  <c:v>0.1288</c:v>
                </c:pt>
                <c:pt idx="55">
                  <c:v>0.1341</c:v>
                </c:pt>
                <c:pt idx="56">
                  <c:v>0.13919999999999999</c:v>
                </c:pt>
                <c:pt idx="57">
                  <c:v>0.14399999999999999</c:v>
                </c:pt>
                <c:pt idx="58">
                  <c:v>0.14879999999999999</c:v>
                </c:pt>
                <c:pt idx="59">
                  <c:v>0.15340000000000001</c:v>
                </c:pt>
                <c:pt idx="60">
                  <c:v>0.1578</c:v>
                </c:pt>
                <c:pt idx="61">
                  <c:v>0.1663</c:v>
                </c:pt>
                <c:pt idx="62">
                  <c:v>0.1754</c:v>
                </c:pt>
                <c:pt idx="63">
                  <c:v>0.18390000000000001</c:v>
                </c:pt>
                <c:pt idx="64">
                  <c:v>0.19209999999999999</c:v>
                </c:pt>
                <c:pt idx="65">
                  <c:v>0.19989999999999999</c:v>
                </c:pt>
                <c:pt idx="66">
                  <c:v>0.2074</c:v>
                </c:pt>
                <c:pt idx="67">
                  <c:v>0.2147</c:v>
                </c:pt>
                <c:pt idx="68">
                  <c:v>0.22170000000000001</c:v>
                </c:pt>
                <c:pt idx="69">
                  <c:v>0.22850000000000001</c:v>
                </c:pt>
                <c:pt idx="70">
                  <c:v>0.24160000000000001</c:v>
                </c:pt>
                <c:pt idx="71">
                  <c:v>0.25390000000000001</c:v>
                </c:pt>
                <c:pt idx="72">
                  <c:v>0.26569999999999999</c:v>
                </c:pt>
                <c:pt idx="73">
                  <c:v>0.27689999999999998</c:v>
                </c:pt>
                <c:pt idx="74">
                  <c:v>0.28770000000000001</c:v>
                </c:pt>
                <c:pt idx="75">
                  <c:v>0.29809999999999998</c:v>
                </c:pt>
                <c:pt idx="76">
                  <c:v>0.31790000000000002</c:v>
                </c:pt>
                <c:pt idx="77">
                  <c:v>0.33639999999999998</c:v>
                </c:pt>
                <c:pt idx="78">
                  <c:v>0.3538</c:v>
                </c:pt>
                <c:pt idx="79">
                  <c:v>0.37030000000000002</c:v>
                </c:pt>
                <c:pt idx="80">
                  <c:v>0.3861</c:v>
                </c:pt>
                <c:pt idx="81">
                  <c:v>0.40100000000000002</c:v>
                </c:pt>
                <c:pt idx="82">
                  <c:v>0.4153</c:v>
                </c:pt>
                <c:pt idx="83">
                  <c:v>0.42899999999999999</c:v>
                </c:pt>
                <c:pt idx="84">
                  <c:v>0.44219999999999998</c:v>
                </c:pt>
                <c:pt idx="85">
                  <c:v>0.45479999999999998</c:v>
                </c:pt>
                <c:pt idx="86">
                  <c:v>0.46689999999999998</c:v>
                </c:pt>
                <c:pt idx="87">
                  <c:v>0.48980000000000001</c:v>
                </c:pt>
                <c:pt idx="88">
                  <c:v>0.5161</c:v>
                </c:pt>
                <c:pt idx="89">
                  <c:v>0.54020000000000001</c:v>
                </c:pt>
                <c:pt idx="90">
                  <c:v>0.56210000000000004</c:v>
                </c:pt>
                <c:pt idx="91">
                  <c:v>0.58220000000000005</c:v>
                </c:pt>
                <c:pt idx="92">
                  <c:v>0.60060000000000002</c:v>
                </c:pt>
                <c:pt idx="93">
                  <c:v>0.61739999999999995</c:v>
                </c:pt>
                <c:pt idx="94">
                  <c:v>0.63270000000000004</c:v>
                </c:pt>
                <c:pt idx="95">
                  <c:v>0.64659999999999995</c:v>
                </c:pt>
                <c:pt idx="96">
                  <c:v>0.67069999999999996</c:v>
                </c:pt>
                <c:pt idx="97">
                  <c:v>0.69020000000000004</c:v>
                </c:pt>
                <c:pt idx="98">
                  <c:v>0.70569999999999999</c:v>
                </c:pt>
                <c:pt idx="99">
                  <c:v>0.71760000000000002</c:v>
                </c:pt>
                <c:pt idx="100">
                  <c:v>0.72650000000000003</c:v>
                </c:pt>
                <c:pt idx="101">
                  <c:v>0.73260000000000003</c:v>
                </c:pt>
                <c:pt idx="102">
                  <c:v>0.73799999999999999</c:v>
                </c:pt>
                <c:pt idx="103">
                  <c:v>0.73640000000000005</c:v>
                </c:pt>
                <c:pt idx="104">
                  <c:v>0.72950000000000004</c:v>
                </c:pt>
                <c:pt idx="105">
                  <c:v>0.71889999999999998</c:v>
                </c:pt>
                <c:pt idx="106">
                  <c:v>0.70579999999999998</c:v>
                </c:pt>
                <c:pt idx="107">
                  <c:v>0.69110000000000005</c:v>
                </c:pt>
                <c:pt idx="108">
                  <c:v>0.67549999999999999</c:v>
                </c:pt>
                <c:pt idx="109">
                  <c:v>0.65939999999999999</c:v>
                </c:pt>
                <c:pt idx="110">
                  <c:v>0.64329999999999998</c:v>
                </c:pt>
                <c:pt idx="111">
                  <c:v>0.62729999999999997</c:v>
                </c:pt>
                <c:pt idx="112">
                  <c:v>0.61170000000000002</c:v>
                </c:pt>
                <c:pt idx="113">
                  <c:v>0.58189999999999997</c:v>
                </c:pt>
                <c:pt idx="114">
                  <c:v>0.54790000000000005</c:v>
                </c:pt>
                <c:pt idx="115">
                  <c:v>0.51749999999999996</c:v>
                </c:pt>
                <c:pt idx="116">
                  <c:v>0.49049999999999999</c:v>
                </c:pt>
                <c:pt idx="117">
                  <c:v>0.46639999999999998</c:v>
                </c:pt>
                <c:pt idx="118">
                  <c:v>0.44490000000000002</c:v>
                </c:pt>
                <c:pt idx="119">
                  <c:v>0.42570000000000002</c:v>
                </c:pt>
                <c:pt idx="120">
                  <c:v>0.4083</c:v>
                </c:pt>
                <c:pt idx="121">
                  <c:v>0.39250000000000002</c:v>
                </c:pt>
                <c:pt idx="122">
                  <c:v>0.36499999999999999</c:v>
                </c:pt>
                <c:pt idx="123">
                  <c:v>0.34179999999999999</c:v>
                </c:pt>
                <c:pt idx="124">
                  <c:v>0.32179999999999997</c:v>
                </c:pt>
                <c:pt idx="125">
                  <c:v>0.3044</c:v>
                </c:pt>
                <c:pt idx="126">
                  <c:v>0.28910000000000002</c:v>
                </c:pt>
                <c:pt idx="127">
                  <c:v>0.27550000000000002</c:v>
                </c:pt>
                <c:pt idx="128">
                  <c:v>0.25240000000000001</c:v>
                </c:pt>
                <c:pt idx="129">
                  <c:v>0.23330000000000001</c:v>
                </c:pt>
                <c:pt idx="130">
                  <c:v>0.2172</c:v>
                </c:pt>
                <c:pt idx="131">
                  <c:v>0.2049</c:v>
                </c:pt>
                <c:pt idx="132">
                  <c:v>0.19259999999999999</c:v>
                </c:pt>
                <c:pt idx="133">
                  <c:v>0.18229999999999999</c:v>
                </c:pt>
                <c:pt idx="134">
                  <c:v>0.17330000000000001</c:v>
                </c:pt>
                <c:pt idx="135">
                  <c:v>0.16520000000000001</c:v>
                </c:pt>
                <c:pt idx="136">
                  <c:v>0.15790000000000001</c:v>
                </c:pt>
                <c:pt idx="137">
                  <c:v>0.15140000000000001</c:v>
                </c:pt>
                <c:pt idx="138">
                  <c:v>0.1454</c:v>
                </c:pt>
                <c:pt idx="139">
                  <c:v>0.13489999999999999</c:v>
                </c:pt>
                <c:pt idx="140">
                  <c:v>0.1239</c:v>
                </c:pt>
                <c:pt idx="141">
                  <c:v>0.1148</c:v>
                </c:pt>
                <c:pt idx="142">
                  <c:v>0.1071</c:v>
                </c:pt>
                <c:pt idx="143">
                  <c:v>0.1004</c:v>
                </c:pt>
                <c:pt idx="144">
                  <c:v>9.4589999999999994E-2</c:v>
                </c:pt>
                <c:pt idx="145">
                  <c:v>8.9480000000000004E-2</c:v>
                </c:pt>
                <c:pt idx="146">
                  <c:v>8.4949999999999998E-2</c:v>
                </c:pt>
                <c:pt idx="147">
                  <c:v>8.09E-2</c:v>
                </c:pt>
                <c:pt idx="148">
                  <c:v>7.3950000000000002E-2</c:v>
                </c:pt>
                <c:pt idx="149">
                  <c:v>6.8199999999999997E-2</c:v>
                </c:pt>
                <c:pt idx="150">
                  <c:v>6.336E-2</c:v>
                </c:pt>
                <c:pt idx="151">
                  <c:v>5.9209999999999999E-2</c:v>
                </c:pt>
                <c:pt idx="152">
                  <c:v>5.5629999999999999E-2</c:v>
                </c:pt>
                <c:pt idx="153">
                  <c:v>5.2490000000000002E-2</c:v>
                </c:pt>
                <c:pt idx="154">
                  <c:v>4.7239999999999997E-2</c:v>
                </c:pt>
                <c:pt idx="155">
                  <c:v>4.3029999999999999E-2</c:v>
                </c:pt>
                <c:pt idx="156">
                  <c:v>3.9570000000000001E-2</c:v>
                </c:pt>
                <c:pt idx="157">
                  <c:v>3.6670000000000001E-2</c:v>
                </c:pt>
                <c:pt idx="158">
                  <c:v>3.4200000000000001E-2</c:v>
                </c:pt>
                <c:pt idx="159">
                  <c:v>3.2070000000000001E-2</c:v>
                </c:pt>
                <c:pt idx="160">
                  <c:v>3.0210000000000001E-2</c:v>
                </c:pt>
                <c:pt idx="161">
                  <c:v>2.8580000000000001E-2</c:v>
                </c:pt>
                <c:pt idx="162">
                  <c:v>2.7130000000000001E-2</c:v>
                </c:pt>
                <c:pt idx="163">
                  <c:v>2.5829999999999999E-2</c:v>
                </c:pt>
                <c:pt idx="164">
                  <c:v>2.4670000000000001E-2</c:v>
                </c:pt>
                <c:pt idx="165">
                  <c:v>2.266E-2</c:v>
                </c:pt>
                <c:pt idx="166">
                  <c:v>2.06E-2</c:v>
                </c:pt>
                <c:pt idx="167">
                  <c:v>1.8919999999999999E-2</c:v>
                </c:pt>
                <c:pt idx="168">
                  <c:v>1.7510000000000001E-2</c:v>
                </c:pt>
                <c:pt idx="169">
                  <c:v>1.6330000000000001E-2</c:v>
                </c:pt>
                <c:pt idx="170">
                  <c:v>1.5310000000000001E-2</c:v>
                </c:pt>
                <c:pt idx="171">
                  <c:v>1.4420000000000001E-2</c:v>
                </c:pt>
                <c:pt idx="172">
                  <c:v>1.3650000000000001E-2</c:v>
                </c:pt>
                <c:pt idx="173">
                  <c:v>1.2959999999999999E-2</c:v>
                </c:pt>
                <c:pt idx="174">
                  <c:v>1.18E-2</c:v>
                </c:pt>
                <c:pt idx="175">
                  <c:v>1.085E-2</c:v>
                </c:pt>
                <c:pt idx="176">
                  <c:v>1.0070000000000001E-2</c:v>
                </c:pt>
                <c:pt idx="177">
                  <c:v>9.4020000000000006E-3</c:v>
                </c:pt>
                <c:pt idx="178">
                  <c:v>8.8330000000000006E-3</c:v>
                </c:pt>
                <c:pt idx="179">
                  <c:v>8.3409999999999995E-3</c:v>
                </c:pt>
                <c:pt idx="180">
                  <c:v>7.5290000000000001E-3</c:v>
                </c:pt>
                <c:pt idx="181">
                  <c:v>6.888E-3</c:v>
                </c:pt>
                <c:pt idx="182">
                  <c:v>6.3670000000000003E-3</c:v>
                </c:pt>
                <c:pt idx="183">
                  <c:v>5.9360000000000003E-3</c:v>
                </c:pt>
                <c:pt idx="184">
                  <c:v>5.5729999999999998E-3</c:v>
                </c:pt>
                <c:pt idx="185">
                  <c:v>5.2630000000000003E-3</c:v>
                </c:pt>
                <c:pt idx="186">
                  <c:v>4.9959999999999996E-3</c:v>
                </c:pt>
                <c:pt idx="187">
                  <c:v>4.7619999999999997E-3</c:v>
                </c:pt>
                <c:pt idx="188">
                  <c:v>4.5560000000000002E-3</c:v>
                </c:pt>
                <c:pt idx="189">
                  <c:v>4.3740000000000003E-3</c:v>
                </c:pt>
                <c:pt idx="190">
                  <c:v>4.2110000000000003E-3</c:v>
                </c:pt>
                <c:pt idx="191">
                  <c:v>3.9319999999999997E-3</c:v>
                </c:pt>
                <c:pt idx="192">
                  <c:v>3.6519999999999999E-3</c:v>
                </c:pt>
                <c:pt idx="193">
                  <c:v>3.4259999999999998E-3</c:v>
                </c:pt>
                <c:pt idx="194">
                  <c:v>3.241E-3</c:v>
                </c:pt>
                <c:pt idx="195">
                  <c:v>3.0860000000000002E-3</c:v>
                </c:pt>
                <c:pt idx="196">
                  <c:v>2.9550000000000002E-3</c:v>
                </c:pt>
                <c:pt idx="197">
                  <c:v>2.843E-3</c:v>
                </c:pt>
                <c:pt idx="198">
                  <c:v>2.7460000000000002E-3</c:v>
                </c:pt>
                <c:pt idx="199">
                  <c:v>2.6610000000000002E-3</c:v>
                </c:pt>
                <c:pt idx="200">
                  <c:v>2.5209999999999998E-3</c:v>
                </c:pt>
                <c:pt idx="201">
                  <c:v>2.4099999999999998E-3</c:v>
                </c:pt>
                <c:pt idx="202">
                  <c:v>2.32E-3</c:v>
                </c:pt>
                <c:pt idx="203">
                  <c:v>2.2460000000000002E-3</c:v>
                </c:pt>
                <c:pt idx="204">
                  <c:v>2.1849999999999999E-3</c:v>
                </c:pt>
                <c:pt idx="205">
                  <c:v>2.134E-3</c:v>
                </c:pt>
                <c:pt idx="206">
                  <c:v>2.0530000000000001E-3</c:v>
                </c:pt>
                <c:pt idx="207">
                  <c:v>1.9940000000000001E-3</c:v>
                </c:pt>
                <c:pt idx="208">
                  <c:v>1.949E-3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srim1H_Air!$D$20:$D$228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srim1H_Air!$F$20:$F$228</c:f>
              <c:numCache>
                <c:formatCode>0.000E+00</c:formatCode>
                <c:ptCount val="209"/>
                <c:pt idx="0">
                  <c:v>1.251E-2</c:v>
                </c:pt>
                <c:pt idx="1">
                  <c:v>1.2930000000000001E-2</c:v>
                </c:pt>
                <c:pt idx="2">
                  <c:v>1.3310000000000001E-2</c:v>
                </c:pt>
                <c:pt idx="3">
                  <c:v>1.367E-2</c:v>
                </c:pt>
                <c:pt idx="4">
                  <c:v>1.4E-2</c:v>
                </c:pt>
                <c:pt idx="5">
                  <c:v>1.431E-2</c:v>
                </c:pt>
                <c:pt idx="6">
                  <c:v>1.46E-2</c:v>
                </c:pt>
                <c:pt idx="7">
                  <c:v>1.4880000000000001E-2</c:v>
                </c:pt>
                <c:pt idx="8">
                  <c:v>1.5129999999999999E-2</c:v>
                </c:pt>
                <c:pt idx="9">
                  <c:v>1.5610000000000001E-2</c:v>
                </c:pt>
                <c:pt idx="10">
                  <c:v>1.6129999999999999E-2</c:v>
                </c:pt>
                <c:pt idx="11">
                  <c:v>1.66E-2</c:v>
                </c:pt>
                <c:pt idx="12">
                  <c:v>1.702E-2</c:v>
                </c:pt>
                <c:pt idx="13">
                  <c:v>1.7389999999999999E-2</c:v>
                </c:pt>
                <c:pt idx="14">
                  <c:v>1.7729999999999999E-2</c:v>
                </c:pt>
                <c:pt idx="15">
                  <c:v>1.804E-2</c:v>
                </c:pt>
                <c:pt idx="16">
                  <c:v>1.8329999999999999E-2</c:v>
                </c:pt>
                <c:pt idx="17">
                  <c:v>1.8589999999999999E-2</c:v>
                </c:pt>
                <c:pt idx="18">
                  <c:v>1.9050000000000001E-2</c:v>
                </c:pt>
                <c:pt idx="19">
                  <c:v>1.9449999999999999E-2</c:v>
                </c:pt>
                <c:pt idx="20">
                  <c:v>1.9800000000000002E-2</c:v>
                </c:pt>
                <c:pt idx="21">
                  <c:v>2.01E-2</c:v>
                </c:pt>
                <c:pt idx="22">
                  <c:v>2.0369999999999999E-2</c:v>
                </c:pt>
                <c:pt idx="23">
                  <c:v>2.061E-2</c:v>
                </c:pt>
                <c:pt idx="24">
                  <c:v>2.1000000000000001E-2</c:v>
                </c:pt>
                <c:pt idx="25">
                  <c:v>2.1319999999999999E-2</c:v>
                </c:pt>
                <c:pt idx="26">
                  <c:v>2.1569999999999999E-2</c:v>
                </c:pt>
                <c:pt idx="27">
                  <c:v>2.1770000000000001E-2</c:v>
                </c:pt>
                <c:pt idx="28">
                  <c:v>2.1930000000000002E-2</c:v>
                </c:pt>
                <c:pt idx="29">
                  <c:v>2.206E-2</c:v>
                </c:pt>
                <c:pt idx="30">
                  <c:v>2.2169999999999999E-2</c:v>
                </c:pt>
                <c:pt idx="31">
                  <c:v>2.2239999999999999E-2</c:v>
                </c:pt>
                <c:pt idx="32">
                  <c:v>2.23E-2</c:v>
                </c:pt>
                <c:pt idx="33">
                  <c:v>2.2339999999999999E-2</c:v>
                </c:pt>
                <c:pt idx="34">
                  <c:v>2.2370000000000001E-2</c:v>
                </c:pt>
                <c:pt idx="35">
                  <c:v>2.239E-2</c:v>
                </c:pt>
                <c:pt idx="36">
                  <c:v>2.2370000000000001E-2</c:v>
                </c:pt>
                <c:pt idx="37">
                  <c:v>2.23E-2</c:v>
                </c:pt>
                <c:pt idx="38">
                  <c:v>2.2200000000000001E-2</c:v>
                </c:pt>
                <c:pt idx="39">
                  <c:v>2.2079999999999999E-2</c:v>
                </c:pt>
                <c:pt idx="40">
                  <c:v>2.1940000000000001E-2</c:v>
                </c:pt>
                <c:pt idx="41">
                  <c:v>2.179E-2</c:v>
                </c:pt>
                <c:pt idx="42">
                  <c:v>2.163E-2</c:v>
                </c:pt>
                <c:pt idx="43">
                  <c:v>2.146E-2</c:v>
                </c:pt>
                <c:pt idx="44">
                  <c:v>2.112E-2</c:v>
                </c:pt>
                <c:pt idx="45">
                  <c:v>2.077E-2</c:v>
                </c:pt>
                <c:pt idx="46">
                  <c:v>2.0420000000000001E-2</c:v>
                </c:pt>
                <c:pt idx="47">
                  <c:v>2.0070000000000001E-2</c:v>
                </c:pt>
                <c:pt idx="48">
                  <c:v>1.9730000000000001E-2</c:v>
                </c:pt>
                <c:pt idx="49">
                  <c:v>1.9400000000000001E-2</c:v>
                </c:pt>
                <c:pt idx="50">
                  <c:v>1.8759999999999999E-2</c:v>
                </c:pt>
                <c:pt idx="51">
                  <c:v>1.8159999999999999E-2</c:v>
                </c:pt>
                <c:pt idx="52">
                  <c:v>1.7600000000000001E-2</c:v>
                </c:pt>
                <c:pt idx="53">
                  <c:v>1.7069999999999998E-2</c:v>
                </c:pt>
                <c:pt idx="54">
                  <c:v>1.6580000000000001E-2</c:v>
                </c:pt>
                <c:pt idx="55">
                  <c:v>1.6119999999999999E-2</c:v>
                </c:pt>
                <c:pt idx="56">
                  <c:v>1.5689999999999999E-2</c:v>
                </c:pt>
                <c:pt idx="57">
                  <c:v>1.528E-2</c:v>
                </c:pt>
                <c:pt idx="58">
                  <c:v>1.49E-2</c:v>
                </c:pt>
                <c:pt idx="59">
                  <c:v>1.4540000000000001E-2</c:v>
                </c:pt>
                <c:pt idx="60">
                  <c:v>1.4200000000000001E-2</c:v>
                </c:pt>
                <c:pt idx="61">
                  <c:v>1.357E-2</c:v>
                </c:pt>
                <c:pt idx="62">
                  <c:v>1.2869999999999999E-2</c:v>
                </c:pt>
                <c:pt idx="63">
                  <c:v>1.225E-2</c:v>
                </c:pt>
                <c:pt idx="64">
                  <c:v>1.17E-2</c:v>
                </c:pt>
                <c:pt idx="65">
                  <c:v>1.12E-2</c:v>
                </c:pt>
                <c:pt idx="66">
                  <c:v>1.0749999999999999E-2</c:v>
                </c:pt>
                <c:pt idx="67">
                  <c:v>1.034E-2</c:v>
                </c:pt>
                <c:pt idx="68">
                  <c:v>9.9649999999999999E-3</c:v>
                </c:pt>
                <c:pt idx="69">
                  <c:v>9.6220000000000003E-3</c:v>
                </c:pt>
                <c:pt idx="70">
                  <c:v>9.0109999999999999E-3</c:v>
                </c:pt>
                <c:pt idx="71">
                  <c:v>8.4849999999999995E-3</c:v>
                </c:pt>
                <c:pt idx="72">
                  <c:v>8.0249999999999991E-3</c:v>
                </c:pt>
                <c:pt idx="73">
                  <c:v>7.62E-3</c:v>
                </c:pt>
                <c:pt idx="74">
                  <c:v>7.2589999999999998E-3</c:v>
                </c:pt>
                <c:pt idx="75">
                  <c:v>6.9360000000000003E-3</c:v>
                </c:pt>
                <c:pt idx="76">
                  <c:v>6.3800000000000003E-3</c:v>
                </c:pt>
                <c:pt idx="77">
                  <c:v>5.9170000000000004E-3</c:v>
                </c:pt>
                <c:pt idx="78">
                  <c:v>5.5250000000000004E-3</c:v>
                </c:pt>
                <c:pt idx="79">
                  <c:v>5.1879999999999999E-3</c:v>
                </c:pt>
                <c:pt idx="80">
                  <c:v>4.8939999999999999E-3</c:v>
                </c:pt>
                <c:pt idx="81">
                  <c:v>4.6360000000000004E-3</c:v>
                </c:pt>
                <c:pt idx="82">
                  <c:v>4.4070000000000003E-3</c:v>
                </c:pt>
                <c:pt idx="83">
                  <c:v>4.202E-3</c:v>
                </c:pt>
                <c:pt idx="84">
                  <c:v>4.0179999999999999E-3</c:v>
                </c:pt>
                <c:pt idx="85">
                  <c:v>3.8509999999999998E-3</c:v>
                </c:pt>
                <c:pt idx="86">
                  <c:v>3.699E-3</c:v>
                </c:pt>
                <c:pt idx="87">
                  <c:v>3.4320000000000002E-3</c:v>
                </c:pt>
                <c:pt idx="88">
                  <c:v>3.153E-3</c:v>
                </c:pt>
                <c:pt idx="89">
                  <c:v>2.921E-3</c:v>
                </c:pt>
                <c:pt idx="90">
                  <c:v>2.7230000000000002E-3</c:v>
                </c:pt>
                <c:pt idx="91">
                  <c:v>2.5539999999999998E-3</c:v>
                </c:pt>
                <c:pt idx="92">
                  <c:v>2.4060000000000002E-3</c:v>
                </c:pt>
                <c:pt idx="93">
                  <c:v>2.2759999999999998E-3</c:v>
                </c:pt>
                <c:pt idx="94">
                  <c:v>2.1610000000000002E-3</c:v>
                </c:pt>
                <c:pt idx="95">
                  <c:v>2.0579999999999999E-3</c:v>
                </c:pt>
                <c:pt idx="96">
                  <c:v>1.8810000000000001E-3</c:v>
                </c:pt>
                <c:pt idx="97">
                  <c:v>1.735E-3</c:v>
                </c:pt>
                <c:pt idx="98">
                  <c:v>1.611E-3</c:v>
                </c:pt>
                <c:pt idx="99">
                  <c:v>1.506E-3</c:v>
                </c:pt>
                <c:pt idx="100">
                  <c:v>1.415E-3</c:v>
                </c:pt>
                <c:pt idx="101">
                  <c:v>1.335E-3</c:v>
                </c:pt>
                <c:pt idx="102">
                  <c:v>1.201E-3</c:v>
                </c:pt>
                <c:pt idx="103">
                  <c:v>1.0939999999999999E-3</c:v>
                </c:pt>
                <c:pt idx="104">
                  <c:v>1.005E-3</c:v>
                </c:pt>
                <c:pt idx="105">
                  <c:v>9.3119999999999997E-4</c:v>
                </c:pt>
                <c:pt idx="106">
                  <c:v>8.6810000000000001E-4</c:v>
                </c:pt>
                <c:pt idx="107">
                  <c:v>8.1360000000000004E-4</c:v>
                </c:pt>
                <c:pt idx="108">
                  <c:v>7.6599999999999997E-4</c:v>
                </c:pt>
                <c:pt idx="109">
                  <c:v>7.2409999999999998E-4</c:v>
                </c:pt>
                <c:pt idx="110">
                  <c:v>6.8690000000000005E-4</c:v>
                </c:pt>
                <c:pt idx="111">
                  <c:v>6.5359999999999995E-4</c:v>
                </c:pt>
                <c:pt idx="112">
                  <c:v>6.2359999999999998E-4</c:v>
                </c:pt>
                <c:pt idx="113">
                  <c:v>5.7180000000000002E-4</c:v>
                </c:pt>
                <c:pt idx="114">
                  <c:v>5.1869999999999998E-4</c:v>
                </c:pt>
                <c:pt idx="115">
                  <c:v>4.752E-4</c:v>
                </c:pt>
                <c:pt idx="116">
                  <c:v>4.3889999999999999E-4</c:v>
                </c:pt>
                <c:pt idx="117">
                  <c:v>4.081E-4</c:v>
                </c:pt>
                <c:pt idx="118">
                  <c:v>3.8160000000000001E-4</c:v>
                </c:pt>
                <c:pt idx="119">
                  <c:v>3.5849999999999999E-4</c:v>
                </c:pt>
                <c:pt idx="120">
                  <c:v>3.3829999999999998E-4</c:v>
                </c:pt>
                <c:pt idx="121">
                  <c:v>3.2039999999999998E-4</c:v>
                </c:pt>
                <c:pt idx="122">
                  <c:v>2.9E-4</c:v>
                </c:pt>
                <c:pt idx="123">
                  <c:v>2.652E-4</c:v>
                </c:pt>
                <c:pt idx="124">
                  <c:v>2.4449999999999998E-4</c:v>
                </c:pt>
                <c:pt idx="125">
                  <c:v>2.2699999999999999E-4</c:v>
                </c:pt>
                <c:pt idx="126">
                  <c:v>2.12E-4</c:v>
                </c:pt>
                <c:pt idx="127">
                  <c:v>1.9890000000000001E-4</c:v>
                </c:pt>
                <c:pt idx="128">
                  <c:v>1.774E-4</c:v>
                </c:pt>
                <c:pt idx="129">
                  <c:v>1.6029999999999999E-4</c:v>
                </c:pt>
                <c:pt idx="130">
                  <c:v>1.4630000000000001E-4</c:v>
                </c:pt>
                <c:pt idx="131">
                  <c:v>1.3469999999999999E-4</c:v>
                </c:pt>
                <c:pt idx="132">
                  <c:v>1.249E-4</c:v>
                </c:pt>
                <c:pt idx="133">
                  <c:v>1.166E-4</c:v>
                </c:pt>
                <c:pt idx="134">
                  <c:v>1.093E-4</c:v>
                </c:pt>
                <c:pt idx="135">
                  <c:v>1.0289999999999999E-4</c:v>
                </c:pt>
                <c:pt idx="136">
                  <c:v>9.7269999999999995E-5</c:v>
                </c:pt>
                <c:pt idx="137">
                  <c:v>9.2250000000000006E-5</c:v>
                </c:pt>
                <c:pt idx="138">
                  <c:v>8.7750000000000005E-5</c:v>
                </c:pt>
                <c:pt idx="139">
                  <c:v>8.0019999999999996E-5</c:v>
                </c:pt>
                <c:pt idx="140">
                  <c:v>7.216E-5</c:v>
                </c:pt>
                <c:pt idx="141">
                  <c:v>6.5779999999999997E-5</c:v>
                </c:pt>
                <c:pt idx="142">
                  <c:v>6.0479999999999997E-5</c:v>
                </c:pt>
                <c:pt idx="143">
                  <c:v>5.6020000000000002E-5</c:v>
                </c:pt>
                <c:pt idx="144">
                  <c:v>5.219E-5</c:v>
                </c:pt>
                <c:pt idx="145">
                  <c:v>4.888E-5</c:v>
                </c:pt>
                <c:pt idx="146">
                  <c:v>4.5989999999999998E-5</c:v>
                </c:pt>
                <c:pt idx="147">
                  <c:v>4.3430000000000003E-5</c:v>
                </c:pt>
                <c:pt idx="148">
                  <c:v>3.9119999999999998E-5</c:v>
                </c:pt>
                <c:pt idx="149">
                  <c:v>3.5620000000000001E-5</c:v>
                </c:pt>
                <c:pt idx="150">
                  <c:v>3.273E-5</c:v>
                </c:pt>
                <c:pt idx="151">
                  <c:v>3.029E-5</c:v>
                </c:pt>
                <c:pt idx="152">
                  <c:v>2.8200000000000001E-5</c:v>
                </c:pt>
                <c:pt idx="153">
                  <c:v>2.639E-5</c:v>
                </c:pt>
                <c:pt idx="154">
                  <c:v>2.3419999999999999E-5</c:v>
                </c:pt>
                <c:pt idx="155">
                  <c:v>2.1080000000000001E-5</c:v>
                </c:pt>
                <c:pt idx="156">
                  <c:v>1.9179999999999999E-5</c:v>
                </c:pt>
                <c:pt idx="157">
                  <c:v>1.7600000000000001E-5</c:v>
                </c:pt>
                <c:pt idx="158">
                  <c:v>1.628E-5</c:v>
                </c:pt>
                <c:pt idx="159">
                  <c:v>1.5150000000000001E-5</c:v>
                </c:pt>
                <c:pt idx="160">
                  <c:v>1.417E-5</c:v>
                </c:pt>
                <c:pt idx="161">
                  <c:v>1.332E-5</c:v>
                </c:pt>
                <c:pt idx="162">
                  <c:v>1.256E-5</c:v>
                </c:pt>
                <c:pt idx="163">
                  <c:v>1.189E-5</c:v>
                </c:pt>
                <c:pt idx="164">
                  <c:v>1.13E-5</c:v>
                </c:pt>
                <c:pt idx="165">
                  <c:v>1.027E-5</c:v>
                </c:pt>
                <c:pt idx="166">
                  <c:v>9.2310000000000002E-6</c:v>
                </c:pt>
                <c:pt idx="167">
                  <c:v>8.3909999999999998E-6</c:v>
                </c:pt>
                <c:pt idx="168">
                  <c:v>7.6960000000000005E-6</c:v>
                </c:pt>
                <c:pt idx="169">
                  <c:v>7.1119999999999998E-6</c:v>
                </c:pt>
                <c:pt idx="170">
                  <c:v>6.613E-6</c:v>
                </c:pt>
                <c:pt idx="171">
                  <c:v>6.1820000000000003E-6</c:v>
                </c:pt>
                <c:pt idx="172">
                  <c:v>5.806E-6</c:v>
                </c:pt>
                <c:pt idx="173">
                  <c:v>5.4750000000000001E-6</c:v>
                </c:pt>
                <c:pt idx="174">
                  <c:v>4.9180000000000002E-6</c:v>
                </c:pt>
                <c:pt idx="175">
                  <c:v>4.4680000000000003E-6</c:v>
                </c:pt>
                <c:pt idx="176">
                  <c:v>4.0960000000000003E-6</c:v>
                </c:pt>
                <c:pt idx="177">
                  <c:v>3.783E-6</c:v>
                </c:pt>
                <c:pt idx="178">
                  <c:v>3.5159999999999999E-6</c:v>
                </c:pt>
                <c:pt idx="179">
                  <c:v>3.2849999999999999E-6</c:v>
                </c:pt>
                <c:pt idx="180">
                  <c:v>2.9079999999999999E-6</c:v>
                </c:pt>
                <c:pt idx="181">
                  <c:v>2.61E-6</c:v>
                </c:pt>
                <c:pt idx="182">
                  <c:v>2.3700000000000002E-6</c:v>
                </c:pt>
                <c:pt idx="183">
                  <c:v>2.1710000000000001E-6</c:v>
                </c:pt>
                <c:pt idx="184">
                  <c:v>2.0049999999999999E-6</c:v>
                </c:pt>
                <c:pt idx="185">
                  <c:v>1.8619999999999999E-6</c:v>
                </c:pt>
                <c:pt idx="186">
                  <c:v>1.7400000000000001E-6</c:v>
                </c:pt>
                <c:pt idx="187">
                  <c:v>1.6330000000000001E-6</c:v>
                </c:pt>
                <c:pt idx="188">
                  <c:v>1.539E-6</c:v>
                </c:pt>
                <c:pt idx="189">
                  <c:v>1.455E-6</c:v>
                </c:pt>
                <c:pt idx="190">
                  <c:v>1.381E-6</c:v>
                </c:pt>
                <c:pt idx="191">
                  <c:v>1.2529999999999999E-6</c:v>
                </c:pt>
                <c:pt idx="192">
                  <c:v>1.124E-6</c:v>
                </c:pt>
                <c:pt idx="193">
                  <c:v>1.02E-6</c:v>
                </c:pt>
                <c:pt idx="194">
                  <c:v>9.3379999999999996E-7</c:v>
                </c:pt>
                <c:pt idx="195">
                  <c:v>8.6170000000000005E-7</c:v>
                </c:pt>
                <c:pt idx="196">
                  <c:v>8.0019999999999998E-7</c:v>
                </c:pt>
                <c:pt idx="197">
                  <c:v>7.4720000000000002E-7</c:v>
                </c:pt>
                <c:pt idx="198">
                  <c:v>7.0100000000000004E-7</c:v>
                </c:pt>
                <c:pt idx="199">
                  <c:v>6.6029999999999995E-7</c:v>
                </c:pt>
                <c:pt idx="200">
                  <c:v>5.9210000000000001E-7</c:v>
                </c:pt>
                <c:pt idx="201">
                  <c:v>5.37E-7</c:v>
                </c:pt>
                <c:pt idx="202">
                  <c:v>4.9159999999999998E-7</c:v>
                </c:pt>
                <c:pt idx="203">
                  <c:v>4.5349999999999998E-7</c:v>
                </c:pt>
                <c:pt idx="204">
                  <c:v>4.2100000000000002E-7</c:v>
                </c:pt>
                <c:pt idx="205">
                  <c:v>3.9299999999999999E-7</c:v>
                </c:pt>
                <c:pt idx="206">
                  <c:v>3.4709999999999998E-7</c:v>
                </c:pt>
                <c:pt idx="207">
                  <c:v>3.1110000000000003E-7</c:v>
                </c:pt>
                <c:pt idx="208">
                  <c:v>2.8210000000000002E-7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srim1H_Air!$D$20:$D$228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srim1H_Air!$G$20:$G$228</c:f>
              <c:numCache>
                <c:formatCode>0.000E+00</c:formatCode>
                <c:ptCount val="209"/>
                <c:pt idx="0">
                  <c:v>2.427E-2</c:v>
                </c:pt>
                <c:pt idx="1">
                  <c:v>2.5270000000000001E-2</c:v>
                </c:pt>
                <c:pt idx="2">
                  <c:v>2.6190000000000001E-2</c:v>
                </c:pt>
                <c:pt idx="3">
                  <c:v>2.708E-2</c:v>
                </c:pt>
                <c:pt idx="4">
                  <c:v>2.792E-2</c:v>
                </c:pt>
                <c:pt idx="5">
                  <c:v>2.8709999999999999E-2</c:v>
                </c:pt>
                <c:pt idx="6">
                  <c:v>2.9479999999999999E-2</c:v>
                </c:pt>
                <c:pt idx="7">
                  <c:v>3.022E-2</c:v>
                </c:pt>
                <c:pt idx="8">
                  <c:v>3.091E-2</c:v>
                </c:pt>
                <c:pt idx="9">
                  <c:v>3.2239999999999998E-2</c:v>
                </c:pt>
                <c:pt idx="10">
                  <c:v>3.3769999999999994E-2</c:v>
                </c:pt>
                <c:pt idx="11">
                  <c:v>3.5199999999999995E-2</c:v>
                </c:pt>
                <c:pt idx="12">
                  <c:v>3.6519999999999997E-2</c:v>
                </c:pt>
                <c:pt idx="13">
                  <c:v>3.7760000000000002E-2</c:v>
                </c:pt>
                <c:pt idx="14">
                  <c:v>3.8929999999999999E-2</c:v>
                </c:pt>
                <c:pt idx="15">
                  <c:v>4.0039999999999999E-2</c:v>
                </c:pt>
                <c:pt idx="16">
                  <c:v>4.1110000000000001E-2</c:v>
                </c:pt>
                <c:pt idx="17">
                  <c:v>4.2109999999999995E-2</c:v>
                </c:pt>
                <c:pt idx="18">
                  <c:v>4.3999999999999997E-2</c:v>
                </c:pt>
                <c:pt idx="19">
                  <c:v>4.5749999999999999E-2</c:v>
                </c:pt>
                <c:pt idx="20">
                  <c:v>4.7380000000000005E-2</c:v>
                </c:pt>
                <c:pt idx="21">
                  <c:v>4.8909999999999995E-2</c:v>
                </c:pt>
                <c:pt idx="22">
                  <c:v>5.0360000000000002E-2</c:v>
                </c:pt>
                <c:pt idx="23">
                  <c:v>5.1729999999999998E-2</c:v>
                </c:pt>
                <c:pt idx="24">
                  <c:v>5.4269999999999999E-2</c:v>
                </c:pt>
                <c:pt idx="25">
                  <c:v>5.6599999999999998E-2</c:v>
                </c:pt>
                <c:pt idx="26">
                  <c:v>5.876E-2</c:v>
                </c:pt>
                <c:pt idx="27">
                  <c:v>6.0780000000000001E-2</c:v>
                </c:pt>
                <c:pt idx="28">
                  <c:v>6.2670000000000003E-2</c:v>
                </c:pt>
                <c:pt idx="29">
                  <c:v>6.447E-2</c:v>
                </c:pt>
                <c:pt idx="30">
                  <c:v>6.6180000000000003E-2</c:v>
                </c:pt>
                <c:pt idx="31">
                  <c:v>6.7790000000000003E-2</c:v>
                </c:pt>
                <c:pt idx="32">
                  <c:v>6.9349999999999995E-2</c:v>
                </c:pt>
                <c:pt idx="33">
                  <c:v>7.0830000000000004E-2</c:v>
                </c:pt>
                <c:pt idx="34">
                  <c:v>7.2270000000000001E-2</c:v>
                </c:pt>
                <c:pt idx="35">
                  <c:v>7.4990000000000001E-2</c:v>
                </c:pt>
                <c:pt idx="36">
                  <c:v>7.8160000000000007E-2</c:v>
                </c:pt>
                <c:pt idx="37">
                  <c:v>8.1110000000000002E-2</c:v>
                </c:pt>
                <c:pt idx="38">
                  <c:v>8.3879999999999996E-2</c:v>
                </c:pt>
                <c:pt idx="39">
                  <c:v>8.6500000000000007E-2</c:v>
                </c:pt>
                <c:pt idx="40">
                  <c:v>8.899E-2</c:v>
                </c:pt>
                <c:pt idx="41">
                  <c:v>9.1370000000000007E-2</c:v>
                </c:pt>
                <c:pt idx="42">
                  <c:v>9.3649999999999997E-2</c:v>
                </c:pt>
                <c:pt idx="43">
                  <c:v>9.5849999999999991E-2</c:v>
                </c:pt>
                <c:pt idx="44">
                  <c:v>0.10002</c:v>
                </c:pt>
                <c:pt idx="45">
                  <c:v>0.10393999999999999</c:v>
                </c:pt>
                <c:pt idx="46">
                  <c:v>0.10765</c:v>
                </c:pt>
                <c:pt idx="47">
                  <c:v>0.11117</c:v>
                </c:pt>
                <c:pt idx="48">
                  <c:v>0.11455</c:v>
                </c:pt>
                <c:pt idx="49">
                  <c:v>0.1178</c:v>
                </c:pt>
                <c:pt idx="50">
                  <c:v>0.12396</c:v>
                </c:pt>
                <c:pt idx="51">
                  <c:v>0.12976000000000001</c:v>
                </c:pt>
                <c:pt idx="52">
                  <c:v>0.13519999999999999</c:v>
                </c:pt>
                <c:pt idx="53">
                  <c:v>0.14046999999999998</c:v>
                </c:pt>
                <c:pt idx="54">
                  <c:v>0.14538000000000001</c:v>
                </c:pt>
                <c:pt idx="55">
                  <c:v>0.15021999999999999</c:v>
                </c:pt>
                <c:pt idx="56">
                  <c:v>0.15489</c:v>
                </c:pt>
                <c:pt idx="57">
                  <c:v>0.15927999999999998</c:v>
                </c:pt>
                <c:pt idx="58">
                  <c:v>0.16369999999999998</c:v>
                </c:pt>
                <c:pt idx="59">
                  <c:v>0.16794000000000001</c:v>
                </c:pt>
                <c:pt idx="60">
                  <c:v>0.17199999999999999</c:v>
                </c:pt>
                <c:pt idx="61">
                  <c:v>0.17987</c:v>
                </c:pt>
                <c:pt idx="62">
                  <c:v>0.18826999999999999</c:v>
                </c:pt>
                <c:pt idx="63">
                  <c:v>0.19615000000000002</c:v>
                </c:pt>
                <c:pt idx="64">
                  <c:v>0.20379999999999998</c:v>
                </c:pt>
                <c:pt idx="65">
                  <c:v>0.21109999999999998</c:v>
                </c:pt>
                <c:pt idx="66">
                  <c:v>0.21815000000000001</c:v>
                </c:pt>
                <c:pt idx="67">
                  <c:v>0.22503999999999999</c:v>
                </c:pt>
                <c:pt idx="68">
                  <c:v>0.23166500000000001</c:v>
                </c:pt>
                <c:pt idx="69">
                  <c:v>0.238122</c:v>
                </c:pt>
                <c:pt idx="70">
                  <c:v>0.25061100000000003</c:v>
                </c:pt>
                <c:pt idx="71">
                  <c:v>0.26238500000000003</c:v>
                </c:pt>
                <c:pt idx="72">
                  <c:v>0.273725</c:v>
                </c:pt>
                <c:pt idx="73">
                  <c:v>0.28452</c:v>
                </c:pt>
                <c:pt idx="74">
                  <c:v>0.29495900000000003</c:v>
                </c:pt>
                <c:pt idx="75">
                  <c:v>0.30503599999999997</c:v>
                </c:pt>
                <c:pt idx="76">
                  <c:v>0.32428000000000001</c:v>
                </c:pt>
                <c:pt idx="77">
                  <c:v>0.34231699999999998</c:v>
                </c:pt>
                <c:pt idx="78">
                  <c:v>0.35932500000000001</c:v>
                </c:pt>
                <c:pt idx="79">
                  <c:v>0.37548800000000004</c:v>
                </c:pt>
                <c:pt idx="80">
                  <c:v>0.39099400000000001</c:v>
                </c:pt>
                <c:pt idx="81">
                  <c:v>0.405636</c:v>
                </c:pt>
                <c:pt idx="82">
                  <c:v>0.419707</c:v>
                </c:pt>
                <c:pt idx="83">
                  <c:v>0.43320199999999998</c:v>
                </c:pt>
                <c:pt idx="84">
                  <c:v>0.446218</c:v>
                </c:pt>
                <c:pt idx="85">
                  <c:v>0.45865099999999998</c:v>
                </c:pt>
                <c:pt idx="86">
                  <c:v>0.47059899999999999</c:v>
                </c:pt>
                <c:pt idx="87">
                  <c:v>0.493232</c:v>
                </c:pt>
                <c:pt idx="88">
                  <c:v>0.51925299999999996</c:v>
                </c:pt>
                <c:pt idx="89">
                  <c:v>0.54312099999999996</c:v>
                </c:pt>
                <c:pt idx="90">
                  <c:v>0.56482300000000008</c:v>
                </c:pt>
                <c:pt idx="91">
                  <c:v>0.584754</c:v>
                </c:pt>
                <c:pt idx="92">
                  <c:v>0.60300600000000004</c:v>
                </c:pt>
                <c:pt idx="93">
                  <c:v>0.61967599999999989</c:v>
                </c:pt>
                <c:pt idx="94">
                  <c:v>0.63486100000000001</c:v>
                </c:pt>
                <c:pt idx="95">
                  <c:v>0.64865799999999996</c:v>
                </c:pt>
                <c:pt idx="96">
                  <c:v>0.67258099999999998</c:v>
                </c:pt>
                <c:pt idx="97">
                  <c:v>0.69193500000000008</c:v>
                </c:pt>
                <c:pt idx="98">
                  <c:v>0.70731100000000002</c:v>
                </c:pt>
                <c:pt idx="99">
                  <c:v>0.71910600000000002</c:v>
                </c:pt>
                <c:pt idx="100">
                  <c:v>0.72791500000000009</c:v>
                </c:pt>
                <c:pt idx="101">
                  <c:v>0.733935</c:v>
                </c:pt>
                <c:pt idx="102">
                  <c:v>0.739201</c:v>
                </c:pt>
                <c:pt idx="103">
                  <c:v>0.73749400000000009</c:v>
                </c:pt>
                <c:pt idx="104">
                  <c:v>0.73050500000000007</c:v>
                </c:pt>
                <c:pt idx="105">
                  <c:v>0.7198312</c:v>
                </c:pt>
                <c:pt idx="106">
                  <c:v>0.70666810000000002</c:v>
                </c:pt>
                <c:pt idx="107">
                  <c:v>0.69191360000000002</c:v>
                </c:pt>
                <c:pt idx="108">
                  <c:v>0.67626600000000003</c:v>
                </c:pt>
                <c:pt idx="109">
                  <c:v>0.66012409999999999</c:v>
                </c:pt>
                <c:pt idx="110">
                  <c:v>0.64398690000000003</c:v>
                </c:pt>
                <c:pt idx="111">
                  <c:v>0.6279536</c:v>
                </c:pt>
                <c:pt idx="112">
                  <c:v>0.61232359999999997</c:v>
                </c:pt>
                <c:pt idx="113">
                  <c:v>0.58247179999999998</c:v>
                </c:pt>
                <c:pt idx="114">
                  <c:v>0.54841870000000004</c:v>
                </c:pt>
                <c:pt idx="115">
                  <c:v>0.51797519999999997</c:v>
                </c:pt>
                <c:pt idx="116">
                  <c:v>0.49093890000000001</c:v>
                </c:pt>
                <c:pt idx="117">
                  <c:v>0.4668081</c:v>
                </c:pt>
                <c:pt idx="118">
                  <c:v>0.4452816</c:v>
                </c:pt>
                <c:pt idx="119">
                  <c:v>0.42605850000000001</c:v>
                </c:pt>
                <c:pt idx="120">
                  <c:v>0.40863830000000001</c:v>
                </c:pt>
                <c:pt idx="121">
                  <c:v>0.39282040000000001</c:v>
                </c:pt>
                <c:pt idx="122">
                  <c:v>0.36529</c:v>
                </c:pt>
                <c:pt idx="123">
                  <c:v>0.34206520000000001</c:v>
                </c:pt>
                <c:pt idx="124">
                  <c:v>0.32204449999999996</c:v>
                </c:pt>
                <c:pt idx="125">
                  <c:v>0.30462699999999998</c:v>
                </c:pt>
                <c:pt idx="126">
                  <c:v>0.28931200000000001</c:v>
                </c:pt>
                <c:pt idx="127">
                  <c:v>0.27569890000000002</c:v>
                </c:pt>
                <c:pt idx="128">
                  <c:v>0.25257740000000001</c:v>
                </c:pt>
                <c:pt idx="129">
                  <c:v>0.23346030000000001</c:v>
                </c:pt>
                <c:pt idx="130">
                  <c:v>0.21734629999999999</c:v>
                </c:pt>
                <c:pt idx="131">
                  <c:v>0.20503469999999999</c:v>
                </c:pt>
                <c:pt idx="132">
                  <c:v>0.1927249</c:v>
                </c:pt>
                <c:pt idx="133">
                  <c:v>0.18241659999999998</c:v>
                </c:pt>
                <c:pt idx="134">
                  <c:v>0.17340930000000002</c:v>
                </c:pt>
                <c:pt idx="135">
                  <c:v>0.1653029</c:v>
                </c:pt>
                <c:pt idx="136">
                  <c:v>0.15799727000000002</c:v>
                </c:pt>
                <c:pt idx="137">
                  <c:v>0.15149224999999999</c:v>
                </c:pt>
                <c:pt idx="138">
                  <c:v>0.14548775</c:v>
                </c:pt>
                <c:pt idx="139">
                  <c:v>0.13498001999999998</c:v>
                </c:pt>
                <c:pt idx="140">
                  <c:v>0.12397216</c:v>
                </c:pt>
                <c:pt idx="141">
                  <c:v>0.11486578</c:v>
                </c:pt>
                <c:pt idx="142">
                  <c:v>0.10716048</c:v>
                </c:pt>
                <c:pt idx="143">
                  <c:v>0.10045602000000001</c:v>
                </c:pt>
                <c:pt idx="144">
                  <c:v>9.4642189999999987E-2</c:v>
                </c:pt>
                <c:pt idx="145">
                  <c:v>8.9528880000000005E-2</c:v>
                </c:pt>
                <c:pt idx="146">
                  <c:v>8.4995989999999993E-2</c:v>
                </c:pt>
                <c:pt idx="147">
                  <c:v>8.0943429999999997E-2</c:v>
                </c:pt>
                <c:pt idx="148">
                  <c:v>7.3989120000000005E-2</c:v>
                </c:pt>
                <c:pt idx="149">
                  <c:v>6.8235619999999997E-2</c:v>
                </c:pt>
                <c:pt idx="150">
                  <c:v>6.3392729999999994E-2</c:v>
                </c:pt>
                <c:pt idx="151">
                  <c:v>5.9240290000000001E-2</c:v>
                </c:pt>
                <c:pt idx="152">
                  <c:v>5.5658199999999998E-2</c:v>
                </c:pt>
                <c:pt idx="153">
                  <c:v>5.2516390000000003E-2</c:v>
                </c:pt>
                <c:pt idx="154">
                  <c:v>4.726342E-2</c:v>
                </c:pt>
                <c:pt idx="155">
                  <c:v>4.3051079999999999E-2</c:v>
                </c:pt>
                <c:pt idx="156">
                  <c:v>3.9589180000000002E-2</c:v>
                </c:pt>
                <c:pt idx="157">
                  <c:v>3.6687600000000001E-2</c:v>
                </c:pt>
                <c:pt idx="158">
                  <c:v>3.4216280000000002E-2</c:v>
                </c:pt>
                <c:pt idx="159">
                  <c:v>3.208515E-2</c:v>
                </c:pt>
                <c:pt idx="160">
                  <c:v>3.0224170000000002E-2</c:v>
                </c:pt>
                <c:pt idx="161">
                  <c:v>2.8593320000000002E-2</c:v>
                </c:pt>
                <c:pt idx="162">
                  <c:v>2.714256E-2</c:v>
                </c:pt>
                <c:pt idx="163">
                  <c:v>2.5841889999999999E-2</c:v>
                </c:pt>
                <c:pt idx="164">
                  <c:v>2.46813E-2</c:v>
                </c:pt>
                <c:pt idx="165">
                  <c:v>2.2670269999999999E-2</c:v>
                </c:pt>
                <c:pt idx="166">
                  <c:v>2.0609230999999999E-2</c:v>
                </c:pt>
                <c:pt idx="167">
                  <c:v>1.8928390999999999E-2</c:v>
                </c:pt>
                <c:pt idx="168">
                  <c:v>1.7517696000000003E-2</c:v>
                </c:pt>
                <c:pt idx="169">
                  <c:v>1.6337112000000001E-2</c:v>
                </c:pt>
                <c:pt idx="170">
                  <c:v>1.5316613000000001E-2</c:v>
                </c:pt>
                <c:pt idx="171">
                  <c:v>1.4426182000000001E-2</c:v>
                </c:pt>
                <c:pt idx="172">
                  <c:v>1.3655806000000001E-2</c:v>
                </c:pt>
                <c:pt idx="173">
                  <c:v>1.2965474999999999E-2</c:v>
                </c:pt>
                <c:pt idx="174">
                  <c:v>1.1804917999999999E-2</c:v>
                </c:pt>
                <c:pt idx="175">
                  <c:v>1.0854468000000001E-2</c:v>
                </c:pt>
                <c:pt idx="176">
                  <c:v>1.0074096000000001E-2</c:v>
                </c:pt>
                <c:pt idx="177">
                  <c:v>9.4057830000000009E-3</c:v>
                </c:pt>
                <c:pt idx="178">
                  <c:v>8.8365160000000009E-3</c:v>
                </c:pt>
                <c:pt idx="179">
                  <c:v>8.3442849999999999E-3</c:v>
                </c:pt>
                <c:pt idx="180">
                  <c:v>7.5319080000000004E-3</c:v>
                </c:pt>
                <c:pt idx="181">
                  <c:v>6.8906100000000001E-3</c:v>
                </c:pt>
                <c:pt idx="182">
                  <c:v>6.3693700000000001E-3</c:v>
                </c:pt>
                <c:pt idx="183">
                  <c:v>5.9381709999999999E-3</c:v>
                </c:pt>
                <c:pt idx="184">
                  <c:v>5.5750050000000001E-3</c:v>
                </c:pt>
                <c:pt idx="185">
                  <c:v>5.2648620000000004E-3</c:v>
                </c:pt>
                <c:pt idx="186">
                  <c:v>4.9977399999999996E-3</c:v>
                </c:pt>
                <c:pt idx="187">
                  <c:v>4.7636329999999998E-3</c:v>
                </c:pt>
                <c:pt idx="188">
                  <c:v>4.5575390000000002E-3</c:v>
                </c:pt>
                <c:pt idx="189">
                  <c:v>4.3754550000000003E-3</c:v>
                </c:pt>
                <c:pt idx="190">
                  <c:v>4.2123810000000003E-3</c:v>
                </c:pt>
                <c:pt idx="191">
                  <c:v>3.9332529999999994E-3</c:v>
                </c:pt>
                <c:pt idx="192">
                  <c:v>3.6531239999999998E-3</c:v>
                </c:pt>
                <c:pt idx="193">
                  <c:v>3.4270199999999998E-3</c:v>
                </c:pt>
                <c:pt idx="194">
                  <c:v>3.2419338000000001E-3</c:v>
                </c:pt>
                <c:pt idx="195">
                  <c:v>3.0868617E-3</c:v>
                </c:pt>
                <c:pt idx="196">
                  <c:v>2.9558002000000002E-3</c:v>
                </c:pt>
                <c:pt idx="197">
                  <c:v>2.8437471999999998E-3</c:v>
                </c:pt>
                <c:pt idx="198">
                  <c:v>2.7467010000000003E-3</c:v>
                </c:pt>
                <c:pt idx="199">
                  <c:v>2.6616603000000003E-3</c:v>
                </c:pt>
                <c:pt idx="200">
                  <c:v>2.5215920999999996E-3</c:v>
                </c:pt>
                <c:pt idx="201">
                  <c:v>2.4105369999999999E-3</c:v>
                </c:pt>
                <c:pt idx="202">
                  <c:v>2.3204915999999998E-3</c:v>
                </c:pt>
                <c:pt idx="203">
                  <c:v>2.2464535E-3</c:v>
                </c:pt>
                <c:pt idx="204">
                  <c:v>2.1854209999999999E-3</c:v>
                </c:pt>
                <c:pt idx="205">
                  <c:v>2.1343930000000001E-3</c:v>
                </c:pt>
                <c:pt idx="206">
                  <c:v>2.0533471000000001E-3</c:v>
                </c:pt>
                <c:pt idx="207">
                  <c:v>1.9943110999999999E-3</c:v>
                </c:pt>
                <c:pt idx="208">
                  <c:v>1.9492820999999999E-3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024"/>
        <c:axId val="477626744"/>
      </c:scatterChart>
      <c:valAx>
        <c:axId val="4776130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6744"/>
        <c:crosses val="autoZero"/>
        <c:crossBetween val="midCat"/>
        <c:majorUnit val="10"/>
      </c:valAx>
      <c:valAx>
        <c:axId val="4776267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0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939705482440261"/>
          <c:y val="0.10083197219470165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srim1H_Air!$P$5</c:f>
          <c:strCache>
            <c:ptCount val="1"/>
            <c:pt idx="0">
              <c:v>srim1H_Air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srim1H_Air!$D$20:$D$228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srim1H_Air!$J$20:$J$228</c:f>
              <c:numCache>
                <c:formatCode>0.00</c:formatCode>
                <c:ptCount val="209"/>
                <c:pt idx="0">
                  <c:v>0.79489999999999994</c:v>
                </c:pt>
                <c:pt idx="1">
                  <c:v>0.84399999999999997</c:v>
                </c:pt>
                <c:pt idx="2">
                  <c:v>0.89209999999999989</c:v>
                </c:pt>
                <c:pt idx="3">
                  <c:v>0.93919999999999992</c:v>
                </c:pt>
                <c:pt idx="4">
                  <c:v>0.98539999999999994</c:v>
                </c:pt>
                <c:pt idx="5">
                  <c:v>1.03</c:v>
                </c:pt>
                <c:pt idx="6">
                  <c:v>1.08</c:v>
                </c:pt>
                <c:pt idx="7">
                  <c:v>1.1200000000000001</c:v>
                </c:pt>
                <c:pt idx="8">
                  <c:v>1.1599999999999999</c:v>
                </c:pt>
                <c:pt idx="9">
                  <c:v>1.25</c:v>
                </c:pt>
                <c:pt idx="10">
                  <c:v>1.35</c:v>
                </c:pt>
                <c:pt idx="11">
                  <c:v>1.46</c:v>
                </c:pt>
                <c:pt idx="12">
                  <c:v>1.56</c:v>
                </c:pt>
                <c:pt idx="13">
                  <c:v>1.66</c:v>
                </c:pt>
                <c:pt idx="14">
                  <c:v>1.76</c:v>
                </c:pt>
                <c:pt idx="15">
                  <c:v>1.85</c:v>
                </c:pt>
                <c:pt idx="16">
                  <c:v>1.95</c:v>
                </c:pt>
                <c:pt idx="17">
                  <c:v>2.04</c:v>
                </c:pt>
                <c:pt idx="18">
                  <c:v>2.23</c:v>
                </c:pt>
                <c:pt idx="19">
                  <c:v>2.41</c:v>
                </c:pt>
                <c:pt idx="20">
                  <c:v>2.59</c:v>
                </c:pt>
                <c:pt idx="21">
                  <c:v>2.77</c:v>
                </c:pt>
                <c:pt idx="22">
                  <c:v>2.95</c:v>
                </c:pt>
                <c:pt idx="23">
                  <c:v>3.12</c:v>
                </c:pt>
                <c:pt idx="24">
                  <c:v>3.47</c:v>
                </c:pt>
                <c:pt idx="25">
                  <c:v>3.81</c:v>
                </c:pt>
                <c:pt idx="26">
                  <c:v>4.1500000000000004</c:v>
                </c:pt>
                <c:pt idx="27">
                  <c:v>4.49</c:v>
                </c:pt>
                <c:pt idx="28">
                  <c:v>4.82</c:v>
                </c:pt>
                <c:pt idx="29">
                  <c:v>5.15</c:v>
                </c:pt>
                <c:pt idx="30">
                  <c:v>5.48</c:v>
                </c:pt>
                <c:pt idx="31">
                  <c:v>5.81</c:v>
                </c:pt>
                <c:pt idx="32">
                  <c:v>6.14</c:v>
                </c:pt>
                <c:pt idx="33">
                  <c:v>6.47</c:v>
                </c:pt>
                <c:pt idx="34">
                  <c:v>6.79</c:v>
                </c:pt>
                <c:pt idx="35">
                  <c:v>7.44</c:v>
                </c:pt>
                <c:pt idx="36">
                  <c:v>8.26</c:v>
                </c:pt>
                <c:pt idx="37">
                  <c:v>9.06</c:v>
                </c:pt>
                <c:pt idx="38">
                  <c:v>9.8699999999999992</c:v>
                </c:pt>
                <c:pt idx="39">
                  <c:v>10.67</c:v>
                </c:pt>
                <c:pt idx="40">
                  <c:v>11.48</c:v>
                </c:pt>
                <c:pt idx="41">
                  <c:v>12.28</c:v>
                </c:pt>
                <c:pt idx="42">
                  <c:v>13.08</c:v>
                </c:pt>
                <c:pt idx="43">
                  <c:v>13.88</c:v>
                </c:pt>
                <c:pt idx="44">
                  <c:v>15.48</c:v>
                </c:pt>
                <c:pt idx="45">
                  <c:v>17.07</c:v>
                </c:pt>
                <c:pt idx="46">
                  <c:v>18.670000000000002</c:v>
                </c:pt>
                <c:pt idx="47">
                  <c:v>20.260000000000002</c:v>
                </c:pt>
                <c:pt idx="48">
                  <c:v>21.84</c:v>
                </c:pt>
                <c:pt idx="49">
                  <c:v>23.43</c:v>
                </c:pt>
                <c:pt idx="50">
                  <c:v>26.59</c:v>
                </c:pt>
                <c:pt idx="51">
                  <c:v>29.74</c:v>
                </c:pt>
                <c:pt idx="52">
                  <c:v>32.869999999999997</c:v>
                </c:pt>
                <c:pt idx="53">
                  <c:v>35.99</c:v>
                </c:pt>
                <c:pt idx="54">
                  <c:v>39.08</c:v>
                </c:pt>
                <c:pt idx="55">
                  <c:v>42.16</c:v>
                </c:pt>
                <c:pt idx="56">
                  <c:v>45.21</c:v>
                </c:pt>
                <c:pt idx="57">
                  <c:v>48.25</c:v>
                </c:pt>
                <c:pt idx="58">
                  <c:v>51.26</c:v>
                </c:pt>
                <c:pt idx="59">
                  <c:v>54.26</c:v>
                </c:pt>
                <c:pt idx="60">
                  <c:v>57.23</c:v>
                </c:pt>
                <c:pt idx="61">
                  <c:v>63.12</c:v>
                </c:pt>
                <c:pt idx="62">
                  <c:v>70.39</c:v>
                </c:pt>
                <c:pt idx="63">
                  <c:v>77.569999999999993</c:v>
                </c:pt>
                <c:pt idx="64">
                  <c:v>84.65</c:v>
                </c:pt>
                <c:pt idx="65">
                  <c:v>91.64</c:v>
                </c:pt>
                <c:pt idx="66">
                  <c:v>98.53</c:v>
                </c:pt>
                <c:pt idx="67">
                  <c:v>105.33</c:v>
                </c:pt>
                <c:pt idx="68">
                  <c:v>112.03</c:v>
                </c:pt>
                <c:pt idx="69">
                  <c:v>118.65</c:v>
                </c:pt>
                <c:pt idx="70">
                  <c:v>131.61000000000001</c:v>
                </c:pt>
                <c:pt idx="71">
                  <c:v>144.24</c:v>
                </c:pt>
                <c:pt idx="72">
                  <c:v>156.56</c:v>
                </c:pt>
                <c:pt idx="73">
                  <c:v>168.58</c:v>
                </c:pt>
                <c:pt idx="74">
                  <c:v>180.32</c:v>
                </c:pt>
                <c:pt idx="75">
                  <c:v>191.81</c:v>
                </c:pt>
                <c:pt idx="76">
                  <c:v>214.06</c:v>
                </c:pt>
                <c:pt idx="77">
                  <c:v>235.44</c:v>
                </c:pt>
                <c:pt idx="78">
                  <c:v>256.05</c:v>
                </c:pt>
                <c:pt idx="79">
                  <c:v>275.97000000000003</c:v>
                </c:pt>
                <c:pt idx="80">
                  <c:v>295.26</c:v>
                </c:pt>
                <c:pt idx="81" formatCode="0.00E+00">
                  <c:v>313.99</c:v>
                </c:pt>
                <c:pt idx="82" formatCode="0.00E+00">
                  <c:v>332.19</c:v>
                </c:pt>
                <c:pt idx="83" formatCode="0.00E+00">
                  <c:v>349.93</c:v>
                </c:pt>
                <c:pt idx="84" formatCode="0.00E+00">
                  <c:v>367.24</c:v>
                </c:pt>
                <c:pt idx="85" formatCode="0.00E+00">
                  <c:v>384.14</c:v>
                </c:pt>
                <c:pt idx="86" formatCode="0.00E+00">
                  <c:v>400.68</c:v>
                </c:pt>
                <c:pt idx="87" formatCode="0.00E+00">
                  <c:v>432.76</c:v>
                </c:pt>
                <c:pt idx="88" formatCode="0.00E+00">
                  <c:v>471.23</c:v>
                </c:pt>
                <c:pt idx="89" formatCode="0.00E+00">
                  <c:v>508.15</c:v>
                </c:pt>
                <c:pt idx="90" formatCode="0.00E+00">
                  <c:v>543.74</c:v>
                </c:pt>
                <c:pt idx="91" formatCode="0.00E+00">
                  <c:v>578.20000000000005</c:v>
                </c:pt>
                <c:pt idx="92" formatCode="0.00E+00">
                  <c:v>611.69000000000005</c:v>
                </c:pt>
                <c:pt idx="93" formatCode="0.00E+00">
                  <c:v>644.33000000000004</c:v>
                </c:pt>
                <c:pt idx="94" formatCode="0.00E+00">
                  <c:v>676.23</c:v>
                </c:pt>
                <c:pt idx="95" formatCode="0.00E+00">
                  <c:v>707.49</c:v>
                </c:pt>
                <c:pt idx="96" formatCode="0.00E+00">
                  <c:v>768.41</c:v>
                </c:pt>
                <c:pt idx="97" formatCode="0.00E+00">
                  <c:v>827.61</c:v>
                </c:pt>
                <c:pt idx="98" formatCode="0.00E+00">
                  <c:v>885.5</c:v>
                </c:pt>
                <c:pt idx="99" formatCode="0.00E+00">
                  <c:v>942.42</c:v>
                </c:pt>
                <c:pt idx="100" formatCode="0.00E+00">
                  <c:v>998.63</c:v>
                </c:pt>
                <c:pt idx="101" formatCode="0.00E+00">
                  <c:v>1050</c:v>
                </c:pt>
                <c:pt idx="102" formatCode="0.00E+00">
                  <c:v>1170</c:v>
                </c:pt>
                <c:pt idx="103" formatCode="0.00E+00">
                  <c:v>1280</c:v>
                </c:pt>
                <c:pt idx="104" formatCode="0.00E+00">
                  <c:v>1390</c:v>
                </c:pt>
                <c:pt idx="105" formatCode="0.00E+00">
                  <c:v>1500</c:v>
                </c:pt>
                <c:pt idx="106" formatCode="0.00E+00">
                  <c:v>1620</c:v>
                </c:pt>
                <c:pt idx="107" formatCode="0.00E+00">
                  <c:v>1730</c:v>
                </c:pt>
                <c:pt idx="108" formatCode="0.00E+00">
                  <c:v>1850</c:v>
                </c:pt>
                <c:pt idx="109" formatCode="0.00E+00">
                  <c:v>1980</c:v>
                </c:pt>
                <c:pt idx="110" formatCode="0.00E+00">
                  <c:v>2100</c:v>
                </c:pt>
                <c:pt idx="111" formatCode="0.00E+00">
                  <c:v>2230</c:v>
                </c:pt>
                <c:pt idx="112" formatCode="0.00E+00">
                  <c:v>2370</c:v>
                </c:pt>
                <c:pt idx="113" formatCode="0.00E+00">
                  <c:v>2640</c:v>
                </c:pt>
                <c:pt idx="114" formatCode="0.00E+00">
                  <c:v>3010</c:v>
                </c:pt>
                <c:pt idx="115" formatCode="0.00E+00">
                  <c:v>3390</c:v>
                </c:pt>
                <c:pt idx="116" formatCode="0.00E+00">
                  <c:v>3800</c:v>
                </c:pt>
                <c:pt idx="117" formatCode="0.00E+00">
                  <c:v>4230</c:v>
                </c:pt>
                <c:pt idx="118" formatCode="0.00E+00">
                  <c:v>4690</c:v>
                </c:pt>
                <c:pt idx="119" formatCode="0.00E+00">
                  <c:v>5160</c:v>
                </c:pt>
                <c:pt idx="120" formatCode="0.00E+00">
                  <c:v>5660</c:v>
                </c:pt>
                <c:pt idx="121" formatCode="0.00E+00">
                  <c:v>6170</c:v>
                </c:pt>
                <c:pt idx="122" formatCode="0.00E+00">
                  <c:v>7260</c:v>
                </c:pt>
                <c:pt idx="123" formatCode="0.00E+00">
                  <c:v>8430</c:v>
                </c:pt>
                <c:pt idx="124" formatCode="0.00E+00">
                  <c:v>9680</c:v>
                </c:pt>
                <c:pt idx="125" formatCode="0.00E+00">
                  <c:v>11000</c:v>
                </c:pt>
                <c:pt idx="126" formatCode="0.00E+00">
                  <c:v>12390</c:v>
                </c:pt>
                <c:pt idx="127" formatCode="0.00E+00">
                  <c:v>13860</c:v>
                </c:pt>
                <c:pt idx="128" formatCode="0.00E+00">
                  <c:v>17000</c:v>
                </c:pt>
                <c:pt idx="129" formatCode="0.00E+00">
                  <c:v>20410</c:v>
                </c:pt>
                <c:pt idx="130" formatCode="0.00E+00">
                  <c:v>24080</c:v>
                </c:pt>
                <c:pt idx="131" formatCode="0.00E+00">
                  <c:v>28000</c:v>
                </c:pt>
                <c:pt idx="132" formatCode="0.00E+00">
                  <c:v>32170</c:v>
                </c:pt>
                <c:pt idx="133" formatCode="0.00E+00">
                  <c:v>36580</c:v>
                </c:pt>
                <c:pt idx="134" formatCode="0.00E+00">
                  <c:v>41240</c:v>
                </c:pt>
                <c:pt idx="135" formatCode="0.00E+00">
                  <c:v>46130</c:v>
                </c:pt>
                <c:pt idx="136" formatCode="0.00E+00">
                  <c:v>51250</c:v>
                </c:pt>
                <c:pt idx="137" formatCode="0.00E+00">
                  <c:v>56600</c:v>
                </c:pt>
                <c:pt idx="138" formatCode="0.00E+00">
                  <c:v>62180</c:v>
                </c:pt>
                <c:pt idx="139" formatCode="0.00E+00">
                  <c:v>74000</c:v>
                </c:pt>
                <c:pt idx="140" formatCode="0.00E+00">
                  <c:v>90010</c:v>
                </c:pt>
                <c:pt idx="141" formatCode="0.00E+00">
                  <c:v>107360</c:v>
                </c:pt>
                <c:pt idx="142" formatCode="0.00E+00">
                  <c:v>126030</c:v>
                </c:pt>
                <c:pt idx="143" formatCode="0.00E+00">
                  <c:v>145990</c:v>
                </c:pt>
                <c:pt idx="144" formatCode="0.00E+00">
                  <c:v>167230</c:v>
                </c:pt>
                <c:pt idx="145" formatCode="0.00E+00">
                  <c:v>189730</c:v>
                </c:pt>
                <c:pt idx="146" formatCode="0.00E+00">
                  <c:v>213480</c:v>
                </c:pt>
                <c:pt idx="147" formatCode="0.00E+00">
                  <c:v>238450</c:v>
                </c:pt>
                <c:pt idx="148" formatCode="0.00E+00">
                  <c:v>291980</c:v>
                </c:pt>
                <c:pt idx="149" formatCode="0.00E+00">
                  <c:v>350290</c:v>
                </c:pt>
                <c:pt idx="150" formatCode="0.00E+00">
                  <c:v>413290</c:v>
                </c:pt>
                <c:pt idx="151" formatCode="0.00E+00">
                  <c:v>480890</c:v>
                </c:pt>
                <c:pt idx="152" formatCode="0.00E+00">
                  <c:v>553050</c:v>
                </c:pt>
                <c:pt idx="153" formatCode="0.00E+00">
                  <c:v>629690</c:v>
                </c:pt>
                <c:pt idx="154" formatCode="0.00E+00">
                  <c:v>796050</c:v>
                </c:pt>
                <c:pt idx="155" formatCode="0.00E+00">
                  <c:v>979780</c:v>
                </c:pt>
                <c:pt idx="156" formatCode="0.00E+00">
                  <c:v>1180000</c:v>
                </c:pt>
                <c:pt idx="157" formatCode="0.00E+00">
                  <c:v>1400000</c:v>
                </c:pt>
                <c:pt idx="158" formatCode="0.00E+00">
                  <c:v>1630000</c:v>
                </c:pt>
                <c:pt idx="159" formatCode="0.00E+00">
                  <c:v>1880000</c:v>
                </c:pt>
                <c:pt idx="160" formatCode="0.00E+00">
                  <c:v>2150000</c:v>
                </c:pt>
                <c:pt idx="161" formatCode="0.00E+00">
                  <c:v>2430000</c:v>
                </c:pt>
                <c:pt idx="162" formatCode="0.00E+00">
                  <c:v>2730000</c:v>
                </c:pt>
                <c:pt idx="163" formatCode="0.00E+00">
                  <c:v>3040000</c:v>
                </c:pt>
                <c:pt idx="164" formatCode="0.00E+00">
                  <c:v>3370000</c:v>
                </c:pt>
                <c:pt idx="165" formatCode="0.00E+00">
                  <c:v>4070000.0000000005</c:v>
                </c:pt>
                <c:pt idx="166" formatCode="0.00E+00">
                  <c:v>5030000</c:v>
                </c:pt>
                <c:pt idx="167" formatCode="0.00E+00">
                  <c:v>6080000</c:v>
                </c:pt>
                <c:pt idx="168" formatCode="0.00E+00">
                  <c:v>7220000</c:v>
                </c:pt>
                <c:pt idx="169" formatCode="0.00E+00">
                  <c:v>8440000</c:v>
                </c:pt>
                <c:pt idx="170" formatCode="0.00E+00">
                  <c:v>9750000</c:v>
                </c:pt>
                <c:pt idx="171" formatCode="0.00E+00">
                  <c:v>11150000</c:v>
                </c:pt>
                <c:pt idx="172" formatCode="0.00E+00">
                  <c:v>12620000</c:v>
                </c:pt>
                <c:pt idx="173" formatCode="0.00E+00">
                  <c:v>14180000</c:v>
                </c:pt>
                <c:pt idx="174" formatCode="0.00E+00">
                  <c:v>17530000</c:v>
                </c:pt>
                <c:pt idx="175" formatCode="0.00E+00">
                  <c:v>21190000</c:v>
                </c:pt>
                <c:pt idx="176" formatCode="0.00E+00">
                  <c:v>25160000</c:v>
                </c:pt>
                <c:pt idx="177" formatCode="0.00E+00">
                  <c:v>29420000</c:v>
                </c:pt>
                <c:pt idx="178" formatCode="0.00E+00">
                  <c:v>33960000</c:v>
                </c:pt>
                <c:pt idx="179" formatCode="0.00E+00">
                  <c:v>38790000</c:v>
                </c:pt>
                <c:pt idx="180" formatCode="0.00E+00">
                  <c:v>49250000</c:v>
                </c:pt>
                <c:pt idx="181" formatCode="0.00E+00">
                  <c:v>60760000</c:v>
                </c:pt>
                <c:pt idx="182" formatCode="0.00E+00">
                  <c:v>73280000</c:v>
                </c:pt>
                <c:pt idx="183" formatCode="0.00E+00">
                  <c:v>86760000</c:v>
                </c:pt>
                <c:pt idx="184" formatCode="0.00E+00">
                  <c:v>101170000</c:v>
                </c:pt>
                <c:pt idx="185" formatCode="0.00E+00">
                  <c:v>116470000</c:v>
                </c:pt>
                <c:pt idx="186" formatCode="0.00E+00">
                  <c:v>132639999.99999999</c:v>
                </c:pt>
                <c:pt idx="187" formatCode="0.00E+00">
                  <c:v>149630000</c:v>
                </c:pt>
                <c:pt idx="188" formatCode="0.00E+00">
                  <c:v>167430000</c:v>
                </c:pt>
                <c:pt idx="189" formatCode="0.00E+00">
                  <c:v>185990000</c:v>
                </c:pt>
                <c:pt idx="190" formatCode="0.00E+00">
                  <c:v>205300000</c:v>
                </c:pt>
                <c:pt idx="191" formatCode="0.00E+00">
                  <c:v>246050000</c:v>
                </c:pt>
                <c:pt idx="192" formatCode="0.00E+00">
                  <c:v>300740000</c:v>
                </c:pt>
                <c:pt idx="193" formatCode="0.00E+00">
                  <c:v>359340000</c:v>
                </c:pt>
                <c:pt idx="194" formatCode="0.00E+00">
                  <c:v>421540000</c:v>
                </c:pt>
                <c:pt idx="195" formatCode="0.00E+00">
                  <c:v>487080000</c:v>
                </c:pt>
                <c:pt idx="196" formatCode="0.00E+00">
                  <c:v>555720000</c:v>
                </c:pt>
                <c:pt idx="197" formatCode="0.00E+00">
                  <c:v>627230000</c:v>
                </c:pt>
                <c:pt idx="198" formatCode="0.00E+00">
                  <c:v>701420000</c:v>
                </c:pt>
                <c:pt idx="199" formatCode="0.00E+00">
                  <c:v>778100000</c:v>
                </c:pt>
                <c:pt idx="200" formatCode="0.00E+00">
                  <c:v>938190000</c:v>
                </c:pt>
                <c:pt idx="201" formatCode="0.00E+00">
                  <c:v>1110000000</c:v>
                </c:pt>
                <c:pt idx="202" formatCode="0.00E+00">
                  <c:v>1280000000</c:v>
                </c:pt>
                <c:pt idx="203" formatCode="0.00E+00">
                  <c:v>1460000000</c:v>
                </c:pt>
                <c:pt idx="204" formatCode="0.00E+00">
                  <c:v>1650000000</c:v>
                </c:pt>
                <c:pt idx="205" formatCode="0.00E+00">
                  <c:v>1840000000</c:v>
                </c:pt>
                <c:pt idx="206" formatCode="0.00E+00">
                  <c:v>2240000000</c:v>
                </c:pt>
                <c:pt idx="207" formatCode="0.00E+00">
                  <c:v>2650000000</c:v>
                </c:pt>
                <c:pt idx="208" formatCode="0.00E+00">
                  <c:v>3070000000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srim1H_Air!$D$20:$D$228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srim1H_Air!$M$20:$M$228</c:f>
              <c:numCache>
                <c:formatCode>0.000</c:formatCode>
                <c:ptCount val="209"/>
                <c:pt idx="0">
                  <c:v>1.44</c:v>
                </c:pt>
                <c:pt idx="1">
                  <c:v>1.51</c:v>
                </c:pt>
                <c:pt idx="2">
                  <c:v>1.59</c:v>
                </c:pt>
                <c:pt idx="3">
                  <c:v>1.66</c:v>
                </c:pt>
                <c:pt idx="4">
                  <c:v>1.73</c:v>
                </c:pt>
                <c:pt idx="5">
                  <c:v>1.8</c:v>
                </c:pt>
                <c:pt idx="6">
                  <c:v>1.87</c:v>
                </c:pt>
                <c:pt idx="7">
                  <c:v>1.93</c:v>
                </c:pt>
                <c:pt idx="8">
                  <c:v>2</c:v>
                </c:pt>
                <c:pt idx="9">
                  <c:v>2.12</c:v>
                </c:pt>
                <c:pt idx="10">
                  <c:v>2.27</c:v>
                </c:pt>
                <c:pt idx="11">
                  <c:v>2.42</c:v>
                </c:pt>
                <c:pt idx="12">
                  <c:v>2.56</c:v>
                </c:pt>
                <c:pt idx="13">
                  <c:v>2.69</c:v>
                </c:pt>
                <c:pt idx="14">
                  <c:v>2.82</c:v>
                </c:pt>
                <c:pt idx="15">
                  <c:v>2.95</c:v>
                </c:pt>
                <c:pt idx="16">
                  <c:v>3.08</c:v>
                </c:pt>
                <c:pt idx="17">
                  <c:v>3.2</c:v>
                </c:pt>
                <c:pt idx="18">
                  <c:v>3.44</c:v>
                </c:pt>
                <c:pt idx="19">
                  <c:v>3.68</c:v>
                </c:pt>
                <c:pt idx="20">
                  <c:v>3.9</c:v>
                </c:pt>
                <c:pt idx="21">
                  <c:v>4.12</c:v>
                </c:pt>
                <c:pt idx="22">
                  <c:v>4.34</c:v>
                </c:pt>
                <c:pt idx="23">
                  <c:v>4.54</c:v>
                </c:pt>
                <c:pt idx="24">
                  <c:v>4.9400000000000004</c:v>
                </c:pt>
                <c:pt idx="25">
                  <c:v>5.33</c:v>
                </c:pt>
                <c:pt idx="26">
                  <c:v>5.7</c:v>
                </c:pt>
                <c:pt idx="27">
                  <c:v>6.07</c:v>
                </c:pt>
                <c:pt idx="28">
                  <c:v>6.43</c:v>
                </c:pt>
                <c:pt idx="29">
                  <c:v>6.77</c:v>
                </c:pt>
                <c:pt idx="30">
                  <c:v>7.11</c:v>
                </c:pt>
                <c:pt idx="31">
                  <c:v>7.44</c:v>
                </c:pt>
                <c:pt idx="32">
                  <c:v>7.77</c:v>
                </c:pt>
                <c:pt idx="33">
                  <c:v>8.09</c:v>
                </c:pt>
                <c:pt idx="34">
                  <c:v>8.4</c:v>
                </c:pt>
                <c:pt idx="35">
                  <c:v>9.01</c:v>
                </c:pt>
                <c:pt idx="36">
                  <c:v>9.74</c:v>
                </c:pt>
                <c:pt idx="37">
                  <c:v>10.46</c:v>
                </c:pt>
                <c:pt idx="38">
                  <c:v>11.15</c:v>
                </c:pt>
                <c:pt idx="39">
                  <c:v>11.82</c:v>
                </c:pt>
                <c:pt idx="40">
                  <c:v>12.47</c:v>
                </c:pt>
                <c:pt idx="41">
                  <c:v>13.11</c:v>
                </c:pt>
                <c:pt idx="42">
                  <c:v>13.73</c:v>
                </c:pt>
                <c:pt idx="43">
                  <c:v>14.34</c:v>
                </c:pt>
                <c:pt idx="44">
                  <c:v>15.5</c:v>
                </c:pt>
                <c:pt idx="45">
                  <c:v>16.62</c:v>
                </c:pt>
                <c:pt idx="46">
                  <c:v>17.7</c:v>
                </c:pt>
                <c:pt idx="47">
                  <c:v>18.739999999999998</c:v>
                </c:pt>
                <c:pt idx="48">
                  <c:v>19.75</c:v>
                </c:pt>
                <c:pt idx="49">
                  <c:v>20.72</c:v>
                </c:pt>
                <c:pt idx="50">
                  <c:v>22.56</c:v>
                </c:pt>
                <c:pt idx="51">
                  <c:v>24.3</c:v>
                </c:pt>
                <c:pt idx="52">
                  <c:v>25.96</c:v>
                </c:pt>
                <c:pt idx="53">
                  <c:v>27.52</c:v>
                </c:pt>
                <c:pt idx="54">
                  <c:v>29.02</c:v>
                </c:pt>
                <c:pt idx="55">
                  <c:v>30.44</c:v>
                </c:pt>
                <c:pt idx="56">
                  <c:v>31.8</c:v>
                </c:pt>
                <c:pt idx="57">
                  <c:v>33.1</c:v>
                </c:pt>
                <c:pt idx="58">
                  <c:v>34.35</c:v>
                </c:pt>
                <c:pt idx="59">
                  <c:v>35.54</c:v>
                </c:pt>
                <c:pt idx="60">
                  <c:v>36.69</c:v>
                </c:pt>
                <c:pt idx="61">
                  <c:v>38.86</c:v>
                </c:pt>
                <c:pt idx="62">
                  <c:v>41.37</c:v>
                </c:pt>
                <c:pt idx="63">
                  <c:v>43.7</c:v>
                </c:pt>
                <c:pt idx="64">
                  <c:v>45.86</c:v>
                </c:pt>
                <c:pt idx="65">
                  <c:v>47.88</c:v>
                </c:pt>
                <c:pt idx="66">
                  <c:v>49.77</c:v>
                </c:pt>
                <c:pt idx="67">
                  <c:v>51.55</c:v>
                </c:pt>
                <c:pt idx="68">
                  <c:v>53.22</c:v>
                </c:pt>
                <c:pt idx="69">
                  <c:v>54.8</c:v>
                </c:pt>
                <c:pt idx="70">
                  <c:v>57.71</c:v>
                </c:pt>
                <c:pt idx="71">
                  <c:v>60.35</c:v>
                </c:pt>
                <c:pt idx="72">
                  <c:v>62.74</c:v>
                </c:pt>
                <c:pt idx="73">
                  <c:v>64.930000000000007</c:v>
                </c:pt>
                <c:pt idx="74">
                  <c:v>66.95</c:v>
                </c:pt>
                <c:pt idx="75">
                  <c:v>68.81</c:v>
                </c:pt>
                <c:pt idx="76">
                  <c:v>72.150000000000006</c:v>
                </c:pt>
                <c:pt idx="77">
                  <c:v>75.08</c:v>
                </c:pt>
                <c:pt idx="78">
                  <c:v>77.66</c:v>
                </c:pt>
                <c:pt idx="79">
                  <c:v>79.959999999999994</c:v>
                </c:pt>
                <c:pt idx="80">
                  <c:v>82.03</c:v>
                </c:pt>
                <c:pt idx="81">
                  <c:v>83.9</c:v>
                </c:pt>
                <c:pt idx="82">
                  <c:v>85.61</c:v>
                </c:pt>
                <c:pt idx="83">
                  <c:v>87.18</c:v>
                </c:pt>
                <c:pt idx="84">
                  <c:v>88.63</c:v>
                </c:pt>
                <c:pt idx="85">
                  <c:v>89.97</c:v>
                </c:pt>
                <c:pt idx="86">
                  <c:v>91.21</c:v>
                </c:pt>
                <c:pt idx="87">
                  <c:v>93.51</c:v>
                </c:pt>
                <c:pt idx="88">
                  <c:v>96.03</c:v>
                </c:pt>
                <c:pt idx="89">
                  <c:v>98.23</c:v>
                </c:pt>
                <c:pt idx="90">
                  <c:v>100.17</c:v>
                </c:pt>
                <c:pt idx="91">
                  <c:v>101.91</c:v>
                </c:pt>
                <c:pt idx="92">
                  <c:v>103.48</c:v>
                </c:pt>
                <c:pt idx="93">
                  <c:v>104.91</c:v>
                </c:pt>
                <c:pt idx="94">
                  <c:v>106.22</c:v>
                </c:pt>
                <c:pt idx="95">
                  <c:v>107.44</c:v>
                </c:pt>
                <c:pt idx="96">
                  <c:v>109.79</c:v>
                </c:pt>
                <c:pt idx="97">
                  <c:v>111.87</c:v>
                </c:pt>
                <c:pt idx="98">
                  <c:v>113.75</c:v>
                </c:pt>
                <c:pt idx="99">
                  <c:v>115.48</c:v>
                </c:pt>
                <c:pt idx="100">
                  <c:v>117.08</c:v>
                </c:pt>
                <c:pt idx="101">
                  <c:v>118.58</c:v>
                </c:pt>
                <c:pt idx="102">
                  <c:v>121.85</c:v>
                </c:pt>
                <c:pt idx="103">
                  <c:v>124.88</c:v>
                </c:pt>
                <c:pt idx="104">
                  <c:v>127.76</c:v>
                </c:pt>
                <c:pt idx="105">
                  <c:v>130.55000000000001</c:v>
                </c:pt>
                <c:pt idx="106">
                  <c:v>133.29</c:v>
                </c:pt>
                <c:pt idx="107">
                  <c:v>136</c:v>
                </c:pt>
                <c:pt idx="108">
                  <c:v>138.71</c:v>
                </c:pt>
                <c:pt idx="109">
                  <c:v>141.44</c:v>
                </c:pt>
                <c:pt idx="110">
                  <c:v>144.19999999999999</c:v>
                </c:pt>
                <c:pt idx="111">
                  <c:v>146.99</c:v>
                </c:pt>
                <c:pt idx="112">
                  <c:v>149.84</c:v>
                </c:pt>
                <c:pt idx="113">
                  <c:v>158.08000000000001</c:v>
                </c:pt>
                <c:pt idx="114">
                  <c:v>170.32</c:v>
                </c:pt>
                <c:pt idx="115">
                  <c:v>183.01</c:v>
                </c:pt>
                <c:pt idx="116">
                  <c:v>196.13</c:v>
                </c:pt>
                <c:pt idx="117">
                  <c:v>209.71</c:v>
                </c:pt>
                <c:pt idx="118">
                  <c:v>223.7</c:v>
                </c:pt>
                <c:pt idx="119">
                  <c:v>238.11</c:v>
                </c:pt>
                <c:pt idx="120">
                  <c:v>252.9</c:v>
                </c:pt>
                <c:pt idx="121">
                  <c:v>268.05</c:v>
                </c:pt>
                <c:pt idx="122">
                  <c:v>318.49</c:v>
                </c:pt>
                <c:pt idx="123">
                  <c:v>368.21</c:v>
                </c:pt>
                <c:pt idx="124">
                  <c:v>417.77</c:v>
                </c:pt>
                <c:pt idx="125">
                  <c:v>467.47</c:v>
                </c:pt>
                <c:pt idx="126">
                  <c:v>517.52</c:v>
                </c:pt>
                <c:pt idx="127">
                  <c:v>568.03</c:v>
                </c:pt>
                <c:pt idx="128">
                  <c:v>739.89</c:v>
                </c:pt>
                <c:pt idx="129">
                  <c:v>902.72</c:v>
                </c:pt>
                <c:pt idx="130">
                  <c:v>1060</c:v>
                </c:pt>
                <c:pt idx="131">
                  <c:v>1220</c:v>
                </c:pt>
                <c:pt idx="132">
                  <c:v>1380</c:v>
                </c:pt>
                <c:pt idx="133">
                  <c:v>1540</c:v>
                </c:pt>
                <c:pt idx="134">
                  <c:v>1700</c:v>
                </c:pt>
                <c:pt idx="135">
                  <c:v>1860</c:v>
                </c:pt>
                <c:pt idx="136">
                  <c:v>2020</c:v>
                </c:pt>
                <c:pt idx="137" formatCode="0.00E+00">
                  <c:v>2190</c:v>
                </c:pt>
                <c:pt idx="138" formatCode="0.00E+00">
                  <c:v>2350</c:v>
                </c:pt>
                <c:pt idx="139" formatCode="0.00E+00">
                  <c:v>2940</c:v>
                </c:pt>
                <c:pt idx="140" formatCode="0.00E+00">
                  <c:v>3780</c:v>
                </c:pt>
                <c:pt idx="141" formatCode="0.00E+00">
                  <c:v>4580</c:v>
                </c:pt>
                <c:pt idx="142" formatCode="0.00E+00">
                  <c:v>5360</c:v>
                </c:pt>
                <c:pt idx="143" formatCode="0.00E+00">
                  <c:v>6140</c:v>
                </c:pt>
                <c:pt idx="144" formatCode="0.00E+00">
                  <c:v>6920</c:v>
                </c:pt>
                <c:pt idx="145" formatCode="0.00E+00">
                  <c:v>7700</c:v>
                </c:pt>
                <c:pt idx="146" formatCode="0.00E+00">
                  <c:v>8500</c:v>
                </c:pt>
                <c:pt idx="147" formatCode="0.00E+00">
                  <c:v>9300</c:v>
                </c:pt>
                <c:pt idx="148" formatCode="0.00E+00">
                  <c:v>12180</c:v>
                </c:pt>
                <c:pt idx="149" formatCode="0.00E+00">
                  <c:v>14900</c:v>
                </c:pt>
                <c:pt idx="150" formatCode="0.00E+00">
                  <c:v>17570</c:v>
                </c:pt>
                <c:pt idx="151" formatCode="0.00E+00">
                  <c:v>20220</c:v>
                </c:pt>
                <c:pt idx="152" formatCode="0.00E+00">
                  <c:v>22890</c:v>
                </c:pt>
                <c:pt idx="153" formatCode="0.00E+00">
                  <c:v>25580</c:v>
                </c:pt>
                <c:pt idx="154" formatCode="0.00E+00">
                  <c:v>35210</c:v>
                </c:pt>
                <c:pt idx="155" formatCode="0.00E+00">
                  <c:v>44250</c:v>
                </c:pt>
                <c:pt idx="156" formatCode="0.00E+00">
                  <c:v>53100</c:v>
                </c:pt>
                <c:pt idx="157" formatCode="0.00E+00">
                  <c:v>61940</c:v>
                </c:pt>
                <c:pt idx="158" formatCode="0.00E+00">
                  <c:v>70840</c:v>
                </c:pt>
                <c:pt idx="159" formatCode="0.00E+00">
                  <c:v>79860</c:v>
                </c:pt>
                <c:pt idx="160" formatCode="0.00E+00">
                  <c:v>89020</c:v>
                </c:pt>
                <c:pt idx="161" formatCode="0.00E+00">
                  <c:v>98320</c:v>
                </c:pt>
                <c:pt idx="162" formatCode="0.00E+00">
                  <c:v>107790</c:v>
                </c:pt>
                <c:pt idx="163" formatCode="0.00E+00">
                  <c:v>117420</c:v>
                </c:pt>
                <c:pt idx="164" formatCode="0.00E+00">
                  <c:v>127220</c:v>
                </c:pt>
                <c:pt idx="165" formatCode="0.00E+00">
                  <c:v>163070</c:v>
                </c:pt>
                <c:pt idx="166" formatCode="0.00E+00">
                  <c:v>214310</c:v>
                </c:pt>
                <c:pt idx="167" formatCode="0.00E+00">
                  <c:v>263040</c:v>
                </c:pt>
                <c:pt idx="168" formatCode="0.00E+00">
                  <c:v>310910</c:v>
                </c:pt>
                <c:pt idx="169" formatCode="0.00E+00">
                  <c:v>358670</c:v>
                </c:pt>
                <c:pt idx="170" formatCode="0.00E+00">
                  <c:v>406690</c:v>
                </c:pt>
                <c:pt idx="171" formatCode="0.00E+00">
                  <c:v>455170</c:v>
                </c:pt>
                <c:pt idx="172" formatCode="0.00E+00">
                  <c:v>504230</c:v>
                </c:pt>
                <c:pt idx="173" formatCode="0.00E+00">
                  <c:v>553960</c:v>
                </c:pt>
                <c:pt idx="174" formatCode="0.00E+00">
                  <c:v>735840</c:v>
                </c:pt>
                <c:pt idx="175" formatCode="0.00E+00">
                  <c:v>907040</c:v>
                </c:pt>
                <c:pt idx="176" formatCode="0.00E+00">
                  <c:v>1070000</c:v>
                </c:pt>
                <c:pt idx="177" formatCode="0.00E+00">
                  <c:v>1240000</c:v>
                </c:pt>
                <c:pt idx="178" formatCode="0.00E+00">
                  <c:v>1410000</c:v>
                </c:pt>
                <c:pt idx="179" formatCode="0.00E+00">
                  <c:v>1570000</c:v>
                </c:pt>
                <c:pt idx="180" formatCode="0.00E+00">
                  <c:v>2180000</c:v>
                </c:pt>
                <c:pt idx="181" formatCode="0.00E+00">
                  <c:v>2740000</c:v>
                </c:pt>
                <c:pt idx="182" formatCode="0.00E+00">
                  <c:v>3280000</c:v>
                </c:pt>
                <c:pt idx="183" formatCode="0.00E+00">
                  <c:v>3810000</c:v>
                </c:pt>
                <c:pt idx="184" formatCode="0.00E+00">
                  <c:v>4350000</c:v>
                </c:pt>
                <c:pt idx="185" formatCode="0.00E+00">
                  <c:v>4880000</c:v>
                </c:pt>
                <c:pt idx="186" formatCode="0.00E+00">
                  <c:v>5420000</c:v>
                </c:pt>
                <c:pt idx="187" formatCode="0.00E+00">
                  <c:v>5960000</c:v>
                </c:pt>
                <c:pt idx="188" formatCode="0.00E+00">
                  <c:v>6500000</c:v>
                </c:pt>
                <c:pt idx="189" formatCode="0.00E+00">
                  <c:v>7040000</c:v>
                </c:pt>
                <c:pt idx="190" formatCode="0.00E+00">
                  <c:v>7590000</c:v>
                </c:pt>
                <c:pt idx="191" formatCode="0.00E+00">
                  <c:v>9590000</c:v>
                </c:pt>
                <c:pt idx="192" formatCode="0.00E+00">
                  <c:v>12400000</c:v>
                </c:pt>
                <c:pt idx="193" formatCode="0.00E+00">
                  <c:v>14990000</c:v>
                </c:pt>
                <c:pt idx="194" formatCode="0.00E+00">
                  <c:v>17460000</c:v>
                </c:pt>
                <c:pt idx="195" formatCode="0.00E+00">
                  <c:v>19850000</c:v>
                </c:pt>
                <c:pt idx="196" formatCode="0.00E+00">
                  <c:v>22190000</c:v>
                </c:pt>
                <c:pt idx="197" formatCode="0.00E+00">
                  <c:v>24480000</c:v>
                </c:pt>
                <c:pt idx="198" formatCode="0.00E+00">
                  <c:v>26730000</c:v>
                </c:pt>
                <c:pt idx="199" formatCode="0.00E+00">
                  <c:v>28950000</c:v>
                </c:pt>
                <c:pt idx="200" formatCode="0.00E+00">
                  <c:v>36930000</c:v>
                </c:pt>
                <c:pt idx="201" formatCode="0.00E+00">
                  <c:v>44110000</c:v>
                </c:pt>
                <c:pt idx="202" formatCode="0.00E+00">
                  <c:v>50780000</c:v>
                </c:pt>
                <c:pt idx="203" formatCode="0.00E+00">
                  <c:v>57090000</c:v>
                </c:pt>
                <c:pt idx="204" formatCode="0.00E+00">
                  <c:v>63110000</c:v>
                </c:pt>
                <c:pt idx="205" formatCode="0.00E+00">
                  <c:v>68890000</c:v>
                </c:pt>
                <c:pt idx="206" formatCode="0.00E+00">
                  <c:v>89120000</c:v>
                </c:pt>
                <c:pt idx="207" formatCode="0.00E+00">
                  <c:v>106630000</c:v>
                </c:pt>
                <c:pt idx="208" formatCode="0.00E+00">
                  <c:v>122410000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srim1H_Air!$D$20:$D$228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srim1H_Air!$P$20:$P$228</c:f>
              <c:numCache>
                <c:formatCode>0.000</c:formatCode>
                <c:ptCount val="209"/>
                <c:pt idx="0">
                  <c:v>1.04</c:v>
                </c:pt>
                <c:pt idx="1">
                  <c:v>1.0900000000000001</c:v>
                </c:pt>
                <c:pt idx="2">
                  <c:v>1.1499999999999999</c:v>
                </c:pt>
                <c:pt idx="3">
                  <c:v>1.2</c:v>
                </c:pt>
                <c:pt idx="4">
                  <c:v>1.25</c:v>
                </c:pt>
                <c:pt idx="5">
                  <c:v>1.3</c:v>
                </c:pt>
                <c:pt idx="6">
                  <c:v>1.35</c:v>
                </c:pt>
                <c:pt idx="7">
                  <c:v>1.4</c:v>
                </c:pt>
                <c:pt idx="8">
                  <c:v>1.45</c:v>
                </c:pt>
                <c:pt idx="9">
                  <c:v>1.54</c:v>
                </c:pt>
                <c:pt idx="10">
                  <c:v>1.65</c:v>
                </c:pt>
                <c:pt idx="11">
                  <c:v>1.76</c:v>
                </c:pt>
                <c:pt idx="12">
                  <c:v>1.86</c:v>
                </c:pt>
                <c:pt idx="13">
                  <c:v>1.96</c:v>
                </c:pt>
                <c:pt idx="14">
                  <c:v>2.06</c:v>
                </c:pt>
                <c:pt idx="15">
                  <c:v>2.15</c:v>
                </c:pt>
                <c:pt idx="16">
                  <c:v>2.25</c:v>
                </c:pt>
                <c:pt idx="17">
                  <c:v>2.34</c:v>
                </c:pt>
                <c:pt idx="18">
                  <c:v>2.5099999999999998</c:v>
                </c:pt>
                <c:pt idx="19">
                  <c:v>2.69</c:v>
                </c:pt>
                <c:pt idx="20">
                  <c:v>2.85</c:v>
                </c:pt>
                <c:pt idx="21">
                  <c:v>3.01</c:v>
                </c:pt>
                <c:pt idx="22">
                  <c:v>3.17</c:v>
                </c:pt>
                <c:pt idx="23">
                  <c:v>3.33</c:v>
                </c:pt>
                <c:pt idx="24">
                  <c:v>3.64</c:v>
                </c:pt>
                <c:pt idx="25">
                  <c:v>3.93</c:v>
                </c:pt>
                <c:pt idx="26">
                  <c:v>4.21</c:v>
                </c:pt>
                <c:pt idx="27">
                  <c:v>4.49</c:v>
                </c:pt>
                <c:pt idx="28">
                  <c:v>4.76</c:v>
                </c:pt>
                <c:pt idx="29">
                  <c:v>5.0199999999999996</c:v>
                </c:pt>
                <c:pt idx="30">
                  <c:v>5.28</c:v>
                </c:pt>
                <c:pt idx="31">
                  <c:v>5.53</c:v>
                </c:pt>
                <c:pt idx="32">
                  <c:v>5.78</c:v>
                </c:pt>
                <c:pt idx="33">
                  <c:v>6.02</c:v>
                </c:pt>
                <c:pt idx="34">
                  <c:v>6.26</c:v>
                </c:pt>
                <c:pt idx="35">
                  <c:v>6.73</c:v>
                </c:pt>
                <c:pt idx="36">
                  <c:v>7.3</c:v>
                </c:pt>
                <c:pt idx="37">
                  <c:v>7.86</c:v>
                </c:pt>
                <c:pt idx="38">
                  <c:v>8.39</c:v>
                </c:pt>
                <c:pt idx="39">
                  <c:v>8.92</c:v>
                </c:pt>
                <c:pt idx="40">
                  <c:v>9.43</c:v>
                </c:pt>
                <c:pt idx="41">
                  <c:v>9.93</c:v>
                </c:pt>
                <c:pt idx="42">
                  <c:v>10.42</c:v>
                </c:pt>
                <c:pt idx="43">
                  <c:v>10.9</c:v>
                </c:pt>
                <c:pt idx="44">
                  <c:v>11.84</c:v>
                </c:pt>
                <c:pt idx="45">
                  <c:v>12.75</c:v>
                </c:pt>
                <c:pt idx="46">
                  <c:v>13.62</c:v>
                </c:pt>
                <c:pt idx="47">
                  <c:v>14.47</c:v>
                </c:pt>
                <c:pt idx="48">
                  <c:v>15.3</c:v>
                </c:pt>
                <c:pt idx="49">
                  <c:v>16.11</c:v>
                </c:pt>
                <c:pt idx="50">
                  <c:v>17.670000000000002</c:v>
                </c:pt>
                <c:pt idx="51">
                  <c:v>19.16</c:v>
                </c:pt>
                <c:pt idx="52">
                  <c:v>20.59</c:v>
                </c:pt>
                <c:pt idx="53">
                  <c:v>21.96</c:v>
                </c:pt>
                <c:pt idx="54">
                  <c:v>23.28</c:v>
                </c:pt>
                <c:pt idx="55">
                  <c:v>24.55</c:v>
                </c:pt>
                <c:pt idx="56">
                  <c:v>25.79</c:v>
                </c:pt>
                <c:pt idx="57">
                  <c:v>26.98</c:v>
                </c:pt>
                <c:pt idx="58">
                  <c:v>28.13</c:v>
                </c:pt>
                <c:pt idx="59">
                  <c:v>29.26</c:v>
                </c:pt>
                <c:pt idx="60">
                  <c:v>30.35</c:v>
                </c:pt>
                <c:pt idx="61">
                  <c:v>32.44</c:v>
                </c:pt>
                <c:pt idx="62">
                  <c:v>34.92</c:v>
                </c:pt>
                <c:pt idx="63">
                  <c:v>37.270000000000003</c:v>
                </c:pt>
                <c:pt idx="64">
                  <c:v>39.49</c:v>
                </c:pt>
                <c:pt idx="65">
                  <c:v>41.6</c:v>
                </c:pt>
                <c:pt idx="66">
                  <c:v>43.62</c:v>
                </c:pt>
                <c:pt idx="67">
                  <c:v>45.55</c:v>
                </c:pt>
                <c:pt idx="68">
                  <c:v>47.39</c:v>
                </c:pt>
                <c:pt idx="69">
                  <c:v>49.16</c:v>
                </c:pt>
                <c:pt idx="70">
                  <c:v>52.51</c:v>
                </c:pt>
                <c:pt idx="71">
                  <c:v>55.61</c:v>
                </c:pt>
                <c:pt idx="72">
                  <c:v>58.5</c:v>
                </c:pt>
                <c:pt idx="73">
                  <c:v>61.21</c:v>
                </c:pt>
                <c:pt idx="74">
                  <c:v>63.75</c:v>
                </c:pt>
                <c:pt idx="75">
                  <c:v>66.150000000000006</c:v>
                </c:pt>
                <c:pt idx="76">
                  <c:v>70.569999999999993</c:v>
                </c:pt>
                <c:pt idx="77">
                  <c:v>74.56</c:v>
                </c:pt>
                <c:pt idx="78">
                  <c:v>78.19</c:v>
                </c:pt>
                <c:pt idx="79">
                  <c:v>81.52</c:v>
                </c:pt>
                <c:pt idx="80">
                  <c:v>84.6</c:v>
                </c:pt>
                <c:pt idx="81">
                  <c:v>87.45</c:v>
                </c:pt>
                <c:pt idx="82">
                  <c:v>90.1</c:v>
                </c:pt>
                <c:pt idx="83">
                  <c:v>92.59</c:v>
                </c:pt>
                <c:pt idx="84">
                  <c:v>94.92</c:v>
                </c:pt>
                <c:pt idx="85">
                  <c:v>97.13</c:v>
                </c:pt>
                <c:pt idx="86">
                  <c:v>99.21</c:v>
                </c:pt>
                <c:pt idx="87">
                  <c:v>103.06</c:v>
                </c:pt>
                <c:pt idx="88">
                  <c:v>107.38</c:v>
                </c:pt>
                <c:pt idx="89">
                  <c:v>111.25</c:v>
                </c:pt>
                <c:pt idx="90">
                  <c:v>114.77</c:v>
                </c:pt>
                <c:pt idx="91">
                  <c:v>117.99</c:v>
                </c:pt>
                <c:pt idx="92">
                  <c:v>120.96</c:v>
                </c:pt>
                <c:pt idx="93">
                  <c:v>123.72</c:v>
                </c:pt>
                <c:pt idx="94">
                  <c:v>126.3</c:v>
                </c:pt>
                <c:pt idx="95">
                  <c:v>128.72999999999999</c:v>
                </c:pt>
                <c:pt idx="96">
                  <c:v>133.19999999999999</c:v>
                </c:pt>
                <c:pt idx="97">
                  <c:v>137.25</c:v>
                </c:pt>
                <c:pt idx="98">
                  <c:v>140.97999999999999</c:v>
                </c:pt>
                <c:pt idx="99">
                  <c:v>144.44</c:v>
                </c:pt>
                <c:pt idx="100">
                  <c:v>147.71</c:v>
                </c:pt>
                <c:pt idx="101">
                  <c:v>150.80000000000001</c:v>
                </c:pt>
                <c:pt idx="102">
                  <c:v>156.59</c:v>
                </c:pt>
                <c:pt idx="103">
                  <c:v>162.01</c:v>
                </c:pt>
                <c:pt idx="104">
                  <c:v>167.17</c:v>
                </c:pt>
                <c:pt idx="105">
                  <c:v>172.17</c:v>
                </c:pt>
                <c:pt idx="106">
                  <c:v>177.05</c:v>
                </c:pt>
                <c:pt idx="107">
                  <c:v>181.88</c:v>
                </c:pt>
                <c:pt idx="108">
                  <c:v>186.68</c:v>
                </c:pt>
                <c:pt idx="109">
                  <c:v>191.48</c:v>
                </c:pt>
                <c:pt idx="110">
                  <c:v>196.32</c:v>
                </c:pt>
                <c:pt idx="111">
                  <c:v>201.19</c:v>
                </c:pt>
                <c:pt idx="112">
                  <c:v>206.13</c:v>
                </c:pt>
                <c:pt idx="113">
                  <c:v>216.23</c:v>
                </c:pt>
                <c:pt idx="114">
                  <c:v>229.37</c:v>
                </c:pt>
                <c:pt idx="115">
                  <c:v>243.15</c:v>
                </c:pt>
                <c:pt idx="116">
                  <c:v>257.64</c:v>
                </c:pt>
                <c:pt idx="117">
                  <c:v>272.86</c:v>
                </c:pt>
                <c:pt idx="118">
                  <c:v>288.83</c:v>
                </c:pt>
                <c:pt idx="119">
                  <c:v>305.55</c:v>
                </c:pt>
                <c:pt idx="120">
                  <c:v>323.02999999999997</c:v>
                </c:pt>
                <c:pt idx="121">
                  <c:v>341.25</c:v>
                </c:pt>
                <c:pt idx="122">
                  <c:v>379.89</c:v>
                </c:pt>
                <c:pt idx="123">
                  <c:v>421.37</c:v>
                </c:pt>
                <c:pt idx="124">
                  <c:v>465.58</c:v>
                </c:pt>
                <c:pt idx="125">
                  <c:v>512.42999999999995</c:v>
                </c:pt>
                <c:pt idx="126">
                  <c:v>561.79999999999995</c:v>
                </c:pt>
                <c:pt idx="127">
                  <c:v>613.63</c:v>
                </c:pt>
                <c:pt idx="128">
                  <c:v>724.36</c:v>
                </c:pt>
                <c:pt idx="129">
                  <c:v>844.11</c:v>
                </c:pt>
                <c:pt idx="130">
                  <c:v>972.46</c:v>
                </c:pt>
                <c:pt idx="131">
                  <c:v>1110</c:v>
                </c:pt>
                <c:pt idx="132">
                  <c:v>1250</c:v>
                </c:pt>
                <c:pt idx="133">
                  <c:v>1400</c:v>
                </c:pt>
                <c:pt idx="134">
                  <c:v>1560</c:v>
                </c:pt>
                <c:pt idx="135">
                  <c:v>1730</c:v>
                </c:pt>
                <c:pt idx="136">
                  <c:v>1900</c:v>
                </c:pt>
                <c:pt idx="137">
                  <c:v>2080</c:v>
                </c:pt>
                <c:pt idx="138">
                  <c:v>2270</c:v>
                </c:pt>
                <c:pt idx="139">
                  <c:v>2660</c:v>
                </c:pt>
                <c:pt idx="140">
                  <c:v>3190</c:v>
                </c:pt>
                <c:pt idx="141">
                  <c:v>3760</c:v>
                </c:pt>
                <c:pt idx="142">
                  <c:v>4360</c:v>
                </c:pt>
                <c:pt idx="143">
                  <c:v>5000</c:v>
                </c:pt>
                <c:pt idx="144">
                  <c:v>5680</c:v>
                </c:pt>
                <c:pt idx="145">
                  <c:v>6400</c:v>
                </c:pt>
                <c:pt idx="146">
                  <c:v>7150</c:v>
                </c:pt>
                <c:pt idx="147">
                  <c:v>7940</c:v>
                </c:pt>
                <c:pt idx="148">
                  <c:v>9620</c:v>
                </c:pt>
                <c:pt idx="149" formatCode="0.00E+00">
                  <c:v>11430</c:v>
                </c:pt>
                <c:pt idx="150" formatCode="0.00E+00">
                  <c:v>13380</c:v>
                </c:pt>
                <c:pt idx="151" formatCode="0.00E+00">
                  <c:v>15460</c:v>
                </c:pt>
                <c:pt idx="152" formatCode="0.00E+00">
                  <c:v>17670</c:v>
                </c:pt>
                <c:pt idx="153" formatCode="0.00E+00">
                  <c:v>20000</c:v>
                </c:pt>
                <c:pt idx="154" formatCode="0.00E+00">
                  <c:v>25050</c:v>
                </c:pt>
                <c:pt idx="155" formatCode="0.00E+00">
                  <c:v>30580</c:v>
                </c:pt>
                <c:pt idx="156" formatCode="0.00E+00">
                  <c:v>36580</c:v>
                </c:pt>
                <c:pt idx="157" formatCode="0.00E+00">
                  <c:v>43050</c:v>
                </c:pt>
                <c:pt idx="158" formatCode="0.00E+00">
                  <c:v>49980</c:v>
                </c:pt>
                <c:pt idx="159" formatCode="0.00E+00">
                  <c:v>57360</c:v>
                </c:pt>
                <c:pt idx="160" formatCode="0.00E+00">
                  <c:v>65180.000000000007</c:v>
                </c:pt>
                <c:pt idx="161" formatCode="0.00E+00">
                  <c:v>73430</c:v>
                </c:pt>
                <c:pt idx="162" formatCode="0.00E+00">
                  <c:v>82110</c:v>
                </c:pt>
                <c:pt idx="163" formatCode="0.00E+00">
                  <c:v>91210</c:v>
                </c:pt>
                <c:pt idx="164" formatCode="0.00E+00">
                  <c:v>100720</c:v>
                </c:pt>
                <c:pt idx="165" formatCode="0.00E+00">
                  <c:v>121000</c:v>
                </c:pt>
                <c:pt idx="166" formatCode="0.00E+00">
                  <c:v>148590</c:v>
                </c:pt>
                <c:pt idx="167" formatCode="0.00E+00">
                  <c:v>178620</c:v>
                </c:pt>
                <c:pt idx="168" formatCode="0.00E+00">
                  <c:v>211030</c:v>
                </c:pt>
                <c:pt idx="169" formatCode="0.00E+00">
                  <c:v>245760</c:v>
                </c:pt>
                <c:pt idx="170" formatCode="0.00E+00">
                  <c:v>282760</c:v>
                </c:pt>
                <c:pt idx="171" formatCode="0.00E+00">
                  <c:v>321970</c:v>
                </c:pt>
                <c:pt idx="172" formatCode="0.00E+00">
                  <c:v>363350</c:v>
                </c:pt>
                <c:pt idx="173" formatCode="0.00E+00">
                  <c:v>406860</c:v>
                </c:pt>
                <c:pt idx="174" formatCode="0.00E+00">
                  <c:v>500110</c:v>
                </c:pt>
                <c:pt idx="175" formatCode="0.00E+00">
                  <c:v>601400</c:v>
                </c:pt>
                <c:pt idx="176" formatCode="0.00E+00">
                  <c:v>710450</c:v>
                </c:pt>
                <c:pt idx="177" formatCode="0.00E+00">
                  <c:v>826990</c:v>
                </c:pt>
                <c:pt idx="178" formatCode="0.00E+00">
                  <c:v>950770</c:v>
                </c:pt>
                <c:pt idx="179" formatCode="0.00E+00">
                  <c:v>1080000</c:v>
                </c:pt>
                <c:pt idx="180" formatCode="0.00E+00">
                  <c:v>1360000</c:v>
                </c:pt>
                <c:pt idx="181" formatCode="0.00E+00">
                  <c:v>1670000</c:v>
                </c:pt>
                <c:pt idx="182" formatCode="0.00E+00">
                  <c:v>2000000</c:v>
                </c:pt>
                <c:pt idx="183" formatCode="0.00E+00">
                  <c:v>2360000</c:v>
                </c:pt>
                <c:pt idx="184" formatCode="0.00E+00">
                  <c:v>2730000</c:v>
                </c:pt>
                <c:pt idx="185" formatCode="0.00E+00">
                  <c:v>3130000</c:v>
                </c:pt>
                <c:pt idx="186" formatCode="0.00E+00">
                  <c:v>3550000</c:v>
                </c:pt>
                <c:pt idx="187" formatCode="0.00E+00">
                  <c:v>3980000</c:v>
                </c:pt>
                <c:pt idx="188" formatCode="0.00E+00">
                  <c:v>4430000</c:v>
                </c:pt>
                <c:pt idx="189" formatCode="0.00E+00">
                  <c:v>4900000</c:v>
                </c:pt>
                <c:pt idx="190" formatCode="0.00E+00">
                  <c:v>5390000</c:v>
                </c:pt>
                <c:pt idx="191" formatCode="0.00E+00">
                  <c:v>6400000</c:v>
                </c:pt>
                <c:pt idx="192" formatCode="0.00E+00">
                  <c:v>7740000</c:v>
                </c:pt>
                <c:pt idx="193" formatCode="0.00E+00">
                  <c:v>9160000</c:v>
                </c:pt>
                <c:pt idx="194" formatCode="0.00E+00">
                  <c:v>10650000</c:v>
                </c:pt>
                <c:pt idx="195" formatCode="0.00E+00">
                  <c:v>12190000</c:v>
                </c:pt>
                <c:pt idx="196" formatCode="0.00E+00">
                  <c:v>13780000</c:v>
                </c:pt>
                <c:pt idx="197" formatCode="0.00E+00">
                  <c:v>15430000</c:v>
                </c:pt>
                <c:pt idx="198" formatCode="0.00E+00">
                  <c:v>17110000</c:v>
                </c:pt>
                <c:pt idx="199" formatCode="0.00E+00">
                  <c:v>18820000</c:v>
                </c:pt>
                <c:pt idx="200" formatCode="0.00E+00">
                  <c:v>22350000</c:v>
                </c:pt>
                <c:pt idx="201" formatCode="0.00E+00">
                  <c:v>25970000</c:v>
                </c:pt>
                <c:pt idx="202" formatCode="0.00E+00">
                  <c:v>29660000</c:v>
                </c:pt>
                <c:pt idx="203" formatCode="0.00E+00">
                  <c:v>33400000</c:v>
                </c:pt>
                <c:pt idx="204" formatCode="0.00E+00">
                  <c:v>37180000</c:v>
                </c:pt>
                <c:pt idx="205" formatCode="0.00E+00">
                  <c:v>40980000</c:v>
                </c:pt>
                <c:pt idx="206" formatCode="0.00E+00">
                  <c:v>48600000</c:v>
                </c:pt>
                <c:pt idx="207" formatCode="0.00E+00">
                  <c:v>56200000</c:v>
                </c:pt>
                <c:pt idx="208" formatCode="0.00E+00">
                  <c:v>63740000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9880"/>
        <c:axId val="477618512"/>
      </c:scatterChart>
      <c:valAx>
        <c:axId val="4776298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8512"/>
        <c:crosses val="autoZero"/>
        <c:crossBetween val="midCat"/>
        <c:majorUnit val="10"/>
      </c:valAx>
      <c:valAx>
        <c:axId val="47761851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98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srim1H_Kapton!$P$5</c:f>
          <c:strCache>
            <c:ptCount val="1"/>
            <c:pt idx="0">
              <c:v>srim1H_Kapton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srim1H_Kapton!$D$20:$D$228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srim1H_Kapton!$E$20:$E$228</c:f>
              <c:numCache>
                <c:formatCode>0.000E+00</c:formatCode>
                <c:ptCount val="209"/>
                <c:pt idx="0">
                  <c:v>1.312E-2</c:v>
                </c:pt>
                <c:pt idx="1">
                  <c:v>1.376E-2</c:v>
                </c:pt>
                <c:pt idx="2">
                  <c:v>1.4370000000000001E-2</c:v>
                </c:pt>
                <c:pt idx="3">
                  <c:v>1.4959999999999999E-2</c:v>
                </c:pt>
                <c:pt idx="4">
                  <c:v>1.553E-2</c:v>
                </c:pt>
                <c:pt idx="5">
                  <c:v>1.6070000000000001E-2</c:v>
                </c:pt>
                <c:pt idx="6">
                  <c:v>1.66E-2</c:v>
                </c:pt>
                <c:pt idx="7">
                  <c:v>1.711E-2</c:v>
                </c:pt>
                <c:pt idx="8">
                  <c:v>1.7600000000000001E-2</c:v>
                </c:pt>
                <c:pt idx="9">
                  <c:v>1.856E-2</c:v>
                </c:pt>
                <c:pt idx="10">
                  <c:v>1.968E-2</c:v>
                </c:pt>
                <c:pt idx="11">
                  <c:v>2.0750000000000001E-2</c:v>
                </c:pt>
                <c:pt idx="12">
                  <c:v>2.1760000000000002E-2</c:v>
                </c:pt>
                <c:pt idx="13">
                  <c:v>2.273E-2</c:v>
                </c:pt>
                <c:pt idx="14">
                  <c:v>2.3650000000000001E-2</c:v>
                </c:pt>
                <c:pt idx="15">
                  <c:v>2.4549999999999999E-2</c:v>
                </c:pt>
                <c:pt idx="16">
                  <c:v>2.5409999999999999E-2</c:v>
                </c:pt>
                <c:pt idx="17">
                  <c:v>2.6239999999999999E-2</c:v>
                </c:pt>
                <c:pt idx="18">
                  <c:v>2.7830000000000001E-2</c:v>
                </c:pt>
                <c:pt idx="19">
                  <c:v>2.9340000000000001E-2</c:v>
                </c:pt>
                <c:pt idx="20">
                  <c:v>3.0769999999999999E-2</c:v>
                </c:pt>
                <c:pt idx="21">
                  <c:v>3.2140000000000002E-2</c:v>
                </c:pt>
                <c:pt idx="22">
                  <c:v>3.3450000000000001E-2</c:v>
                </c:pt>
                <c:pt idx="23">
                  <c:v>3.4720000000000001E-2</c:v>
                </c:pt>
                <c:pt idx="24">
                  <c:v>3.7109999999999997E-2</c:v>
                </c:pt>
                <c:pt idx="25">
                  <c:v>3.9359999999999999E-2</c:v>
                </c:pt>
                <c:pt idx="26">
                  <c:v>4.1489999999999999E-2</c:v>
                </c:pt>
                <c:pt idx="27">
                  <c:v>4.3520000000000003E-2</c:v>
                </c:pt>
                <c:pt idx="28">
                  <c:v>4.5449999999999997E-2</c:v>
                </c:pt>
                <c:pt idx="29">
                  <c:v>4.7309999999999998E-2</c:v>
                </c:pt>
                <c:pt idx="30">
                  <c:v>4.9099999999999998E-2</c:v>
                </c:pt>
                <c:pt idx="31">
                  <c:v>5.0819999999999997E-2</c:v>
                </c:pt>
                <c:pt idx="32">
                  <c:v>5.2490000000000002E-2</c:v>
                </c:pt>
                <c:pt idx="33">
                  <c:v>5.4100000000000002E-2</c:v>
                </c:pt>
                <c:pt idx="34">
                  <c:v>5.5669999999999997E-2</c:v>
                </c:pt>
                <c:pt idx="35">
                  <c:v>5.8680000000000003E-2</c:v>
                </c:pt>
                <c:pt idx="36">
                  <c:v>6.2239999999999997E-2</c:v>
                </c:pt>
                <c:pt idx="37">
                  <c:v>6.5610000000000002E-2</c:v>
                </c:pt>
                <c:pt idx="38">
                  <c:v>6.8809999999999996E-2</c:v>
                </c:pt>
                <c:pt idx="39">
                  <c:v>7.1870000000000003E-2</c:v>
                </c:pt>
                <c:pt idx="40">
                  <c:v>7.4800000000000005E-2</c:v>
                </c:pt>
                <c:pt idx="41">
                  <c:v>7.7630000000000005E-2</c:v>
                </c:pt>
                <c:pt idx="42">
                  <c:v>8.0350000000000005E-2</c:v>
                </c:pt>
                <c:pt idx="43">
                  <c:v>8.2989999999999994E-2</c:v>
                </c:pt>
                <c:pt idx="44">
                  <c:v>8.8020000000000001E-2</c:v>
                </c:pt>
                <c:pt idx="45">
                  <c:v>9.2780000000000001E-2</c:v>
                </c:pt>
                <c:pt idx="46">
                  <c:v>9.7309999999999994E-2</c:v>
                </c:pt>
                <c:pt idx="47">
                  <c:v>0.1016</c:v>
                </c:pt>
                <c:pt idx="48">
                  <c:v>0.10580000000000001</c:v>
                </c:pt>
                <c:pt idx="49">
                  <c:v>0.10979999999999999</c:v>
                </c:pt>
                <c:pt idx="50">
                  <c:v>0.1174</c:v>
                </c:pt>
                <c:pt idx="51">
                  <c:v>0.1245</c:v>
                </c:pt>
                <c:pt idx="52">
                  <c:v>0.13120000000000001</c:v>
                </c:pt>
                <c:pt idx="53">
                  <c:v>0.1376</c:v>
                </c:pt>
                <c:pt idx="54">
                  <c:v>0.14369999999999999</c:v>
                </c:pt>
                <c:pt idx="55">
                  <c:v>0.14960000000000001</c:v>
                </c:pt>
                <c:pt idx="56">
                  <c:v>0.15529999999999999</c:v>
                </c:pt>
                <c:pt idx="57">
                  <c:v>0.16070000000000001</c:v>
                </c:pt>
                <c:pt idx="58">
                  <c:v>0.16600000000000001</c:v>
                </c:pt>
                <c:pt idx="59">
                  <c:v>0.1711</c:v>
                </c:pt>
                <c:pt idx="60">
                  <c:v>0.17599999999999999</c:v>
                </c:pt>
                <c:pt idx="61">
                  <c:v>0.18559999999999999</c:v>
                </c:pt>
                <c:pt idx="62">
                  <c:v>0.1958</c:v>
                </c:pt>
                <c:pt idx="63">
                  <c:v>0.20549999999999999</c:v>
                </c:pt>
                <c:pt idx="64">
                  <c:v>0.2147</c:v>
                </c:pt>
                <c:pt idx="65">
                  <c:v>0.2235</c:v>
                </c:pt>
                <c:pt idx="66">
                  <c:v>0.2319</c:v>
                </c:pt>
                <c:pt idx="67">
                  <c:v>0.24</c:v>
                </c:pt>
                <c:pt idx="68">
                  <c:v>0.24779999999999999</c:v>
                </c:pt>
                <c:pt idx="69">
                  <c:v>0.25530000000000003</c:v>
                </c:pt>
                <c:pt idx="70">
                  <c:v>0.2697</c:v>
                </c:pt>
                <c:pt idx="71">
                  <c:v>0.2833</c:v>
                </c:pt>
                <c:pt idx="72">
                  <c:v>0.29609999999999997</c:v>
                </c:pt>
                <c:pt idx="73">
                  <c:v>0.30830000000000002</c:v>
                </c:pt>
                <c:pt idx="74">
                  <c:v>0.32</c:v>
                </c:pt>
                <c:pt idx="75">
                  <c:v>0.33119999999999999</c:v>
                </c:pt>
                <c:pt idx="76">
                  <c:v>0.35220000000000001</c:v>
                </c:pt>
                <c:pt idx="77">
                  <c:v>0.37169999999999997</c:v>
                </c:pt>
                <c:pt idx="78">
                  <c:v>0.38990000000000002</c:v>
                </c:pt>
                <c:pt idx="79">
                  <c:v>0.40689999999999998</c:v>
                </c:pt>
                <c:pt idx="80">
                  <c:v>0.4229</c:v>
                </c:pt>
                <c:pt idx="81">
                  <c:v>0.43790000000000001</c:v>
                </c:pt>
                <c:pt idx="82">
                  <c:v>0.4521</c:v>
                </c:pt>
                <c:pt idx="83">
                  <c:v>0.46560000000000001</c:v>
                </c:pt>
                <c:pt idx="84">
                  <c:v>0.4783</c:v>
                </c:pt>
                <c:pt idx="85">
                  <c:v>0.4904</c:v>
                </c:pt>
                <c:pt idx="86">
                  <c:v>0.50180000000000002</c:v>
                </c:pt>
                <c:pt idx="87">
                  <c:v>0.52310000000000001</c:v>
                </c:pt>
                <c:pt idx="88">
                  <c:v>0.54690000000000005</c:v>
                </c:pt>
                <c:pt idx="89">
                  <c:v>0.56810000000000005</c:v>
                </c:pt>
                <c:pt idx="90">
                  <c:v>0.58689999999999998</c:v>
                </c:pt>
                <c:pt idx="91">
                  <c:v>0.6038</c:v>
                </c:pt>
                <c:pt idx="92">
                  <c:v>0.61899999999999999</c:v>
                </c:pt>
                <c:pt idx="93">
                  <c:v>0.63260000000000005</c:v>
                </c:pt>
                <c:pt idx="94">
                  <c:v>0.64490000000000003</c:v>
                </c:pt>
                <c:pt idx="95">
                  <c:v>0.65590000000000004</c:v>
                </c:pt>
                <c:pt idx="96">
                  <c:v>0.67469999999999997</c:v>
                </c:pt>
                <c:pt idx="97">
                  <c:v>0.68959999999999999</c:v>
                </c:pt>
                <c:pt idx="98">
                  <c:v>0.70130000000000003</c:v>
                </c:pt>
                <c:pt idx="99">
                  <c:v>0.71009999999999995</c:v>
                </c:pt>
                <c:pt idx="100">
                  <c:v>0.71619999999999995</c:v>
                </c:pt>
                <c:pt idx="101">
                  <c:v>0.72009999999999996</c:v>
                </c:pt>
                <c:pt idx="102">
                  <c:v>0.72209999999999996</c:v>
                </c:pt>
                <c:pt idx="103">
                  <c:v>0.71799999999999997</c:v>
                </c:pt>
                <c:pt idx="104">
                  <c:v>0.70940000000000003</c:v>
                </c:pt>
                <c:pt idx="105">
                  <c:v>0.69779999999999998</c:v>
                </c:pt>
                <c:pt idx="106">
                  <c:v>0.68410000000000004</c:v>
                </c:pt>
                <c:pt idx="107">
                  <c:v>0.66910000000000003</c:v>
                </c:pt>
                <c:pt idx="108">
                  <c:v>0.65359999999999996</c:v>
                </c:pt>
                <c:pt idx="109">
                  <c:v>0.63780000000000003</c:v>
                </c:pt>
                <c:pt idx="110">
                  <c:v>0.62209999999999999</c:v>
                </c:pt>
                <c:pt idx="111">
                  <c:v>0.60670000000000002</c:v>
                </c:pt>
                <c:pt idx="112">
                  <c:v>0.5917</c:v>
                </c:pt>
                <c:pt idx="113">
                  <c:v>0.56320000000000003</c:v>
                </c:pt>
                <c:pt idx="114">
                  <c:v>0.53090000000000004</c:v>
                </c:pt>
                <c:pt idx="115">
                  <c:v>0.502</c:v>
                </c:pt>
                <c:pt idx="116">
                  <c:v>0.47639999999999999</c:v>
                </c:pt>
                <c:pt idx="117">
                  <c:v>0.45350000000000001</c:v>
                </c:pt>
                <c:pt idx="118">
                  <c:v>0.433</c:v>
                </c:pt>
                <c:pt idx="119">
                  <c:v>0.41460000000000002</c:v>
                </c:pt>
                <c:pt idx="120">
                  <c:v>0.39789999999999998</c:v>
                </c:pt>
                <c:pt idx="121">
                  <c:v>0.38279999999999997</c:v>
                </c:pt>
                <c:pt idx="122">
                  <c:v>0.35649999999999998</c:v>
                </c:pt>
                <c:pt idx="123">
                  <c:v>0.33429999999999999</c:v>
                </c:pt>
                <c:pt idx="124">
                  <c:v>0.31530000000000002</c:v>
                </c:pt>
                <c:pt idx="125">
                  <c:v>0.29880000000000001</c:v>
                </c:pt>
                <c:pt idx="126">
                  <c:v>0.28449999999999998</c:v>
                </c:pt>
                <c:pt idx="127">
                  <c:v>0.27179999999999999</c:v>
                </c:pt>
                <c:pt idx="128">
                  <c:v>0.25069999999999998</c:v>
                </c:pt>
                <c:pt idx="129">
                  <c:v>0.2339</c:v>
                </c:pt>
                <c:pt idx="130">
                  <c:v>0.22020000000000001</c:v>
                </c:pt>
                <c:pt idx="131">
                  <c:v>0.21099999999999999</c:v>
                </c:pt>
                <c:pt idx="132">
                  <c:v>0.20169999999999999</c:v>
                </c:pt>
                <c:pt idx="133">
                  <c:v>0.19239999999999999</c:v>
                </c:pt>
                <c:pt idx="134">
                  <c:v>0.18410000000000001</c:v>
                </c:pt>
                <c:pt idx="135">
                  <c:v>0.17649999999999999</c:v>
                </c:pt>
                <c:pt idx="136">
                  <c:v>0.16950000000000001</c:v>
                </c:pt>
                <c:pt idx="137">
                  <c:v>0.16289999999999999</c:v>
                </c:pt>
                <c:pt idx="138">
                  <c:v>0.15679999999999999</c:v>
                </c:pt>
                <c:pt idx="139">
                  <c:v>0.14580000000000001</c:v>
                </c:pt>
                <c:pt idx="140">
                  <c:v>0.13389999999999999</c:v>
                </c:pt>
                <c:pt idx="141">
                  <c:v>0.1239</c:v>
                </c:pt>
                <c:pt idx="142">
                  <c:v>0.1154</c:v>
                </c:pt>
                <c:pt idx="143">
                  <c:v>0.1081</c:v>
                </c:pt>
                <c:pt idx="144">
                  <c:v>0.1017</c:v>
                </c:pt>
                <c:pt idx="145">
                  <c:v>9.6129999999999993E-2</c:v>
                </c:pt>
                <c:pt idx="146">
                  <c:v>9.1170000000000001E-2</c:v>
                </c:pt>
                <c:pt idx="147">
                  <c:v>8.6739999999999998E-2</c:v>
                </c:pt>
                <c:pt idx="148">
                  <c:v>7.9170000000000004E-2</c:v>
                </c:pt>
                <c:pt idx="149">
                  <c:v>7.2919999999999999E-2</c:v>
                </c:pt>
                <c:pt idx="150">
                  <c:v>6.7669999999999994E-2</c:v>
                </c:pt>
                <c:pt idx="151">
                  <c:v>6.3189999999999996E-2</c:v>
                </c:pt>
                <c:pt idx="152">
                  <c:v>5.9310000000000002E-2</c:v>
                </c:pt>
                <c:pt idx="153">
                  <c:v>5.5919999999999997E-2</c:v>
                </c:pt>
                <c:pt idx="154">
                  <c:v>5.0270000000000002E-2</c:v>
                </c:pt>
                <c:pt idx="155">
                  <c:v>4.5749999999999999E-2</c:v>
                </c:pt>
                <c:pt idx="156">
                  <c:v>4.2029999999999998E-2</c:v>
                </c:pt>
                <c:pt idx="157">
                  <c:v>3.8920000000000003E-2</c:v>
                </c:pt>
                <c:pt idx="158">
                  <c:v>3.628E-2</c:v>
                </c:pt>
                <c:pt idx="159">
                  <c:v>3.4000000000000002E-2</c:v>
                </c:pt>
                <c:pt idx="160">
                  <c:v>3.202E-2</c:v>
                </c:pt>
                <c:pt idx="161">
                  <c:v>3.0280000000000001E-2</c:v>
                </c:pt>
                <c:pt idx="162">
                  <c:v>2.8729999999999999E-2</c:v>
                </c:pt>
                <c:pt idx="163">
                  <c:v>2.7349999999999999E-2</c:v>
                </c:pt>
                <c:pt idx="164">
                  <c:v>2.6110000000000001E-2</c:v>
                </c:pt>
                <c:pt idx="165">
                  <c:v>2.3959999999999999E-2</c:v>
                </c:pt>
                <c:pt idx="166">
                  <c:v>2.1770000000000001E-2</c:v>
                </c:pt>
                <c:pt idx="167">
                  <c:v>1.9980000000000001E-2</c:v>
                </c:pt>
                <c:pt idx="168">
                  <c:v>1.8489999999999999E-2</c:v>
                </c:pt>
                <c:pt idx="169">
                  <c:v>1.7229999999999999E-2</c:v>
                </c:pt>
                <c:pt idx="170">
                  <c:v>1.6150000000000001E-2</c:v>
                </c:pt>
                <c:pt idx="171">
                  <c:v>1.521E-2</c:v>
                </c:pt>
                <c:pt idx="172">
                  <c:v>1.439E-2</c:v>
                </c:pt>
                <c:pt idx="173">
                  <c:v>1.366E-2</c:v>
                </c:pt>
                <c:pt idx="174">
                  <c:v>1.243E-2</c:v>
                </c:pt>
                <c:pt idx="175">
                  <c:v>1.1429999999999999E-2</c:v>
                </c:pt>
                <c:pt idx="176">
                  <c:v>1.06E-2</c:v>
                </c:pt>
                <c:pt idx="177">
                  <c:v>9.8969999999999995E-3</c:v>
                </c:pt>
                <c:pt idx="178">
                  <c:v>9.2960000000000004E-3</c:v>
                </c:pt>
                <c:pt idx="179">
                  <c:v>8.7760000000000008E-3</c:v>
                </c:pt>
                <c:pt idx="180">
                  <c:v>7.9179999999999997E-3</c:v>
                </c:pt>
                <c:pt idx="181">
                  <c:v>7.2399999999999999E-3</c:v>
                </c:pt>
                <c:pt idx="182">
                  <c:v>6.6899999999999998E-3</c:v>
                </c:pt>
                <c:pt idx="183">
                  <c:v>6.2350000000000001E-3</c:v>
                </c:pt>
                <c:pt idx="184">
                  <c:v>5.8520000000000004E-3</c:v>
                </c:pt>
                <c:pt idx="185">
                  <c:v>5.5250000000000004E-3</c:v>
                </c:pt>
                <c:pt idx="186">
                  <c:v>5.2430000000000003E-3</c:v>
                </c:pt>
                <c:pt idx="187">
                  <c:v>4.9959999999999996E-3</c:v>
                </c:pt>
                <c:pt idx="188">
                  <c:v>4.7790000000000003E-3</c:v>
                </c:pt>
                <c:pt idx="189">
                  <c:v>4.5869999999999999E-3</c:v>
                </c:pt>
                <c:pt idx="190">
                  <c:v>4.4149999999999997E-3</c:v>
                </c:pt>
                <c:pt idx="191">
                  <c:v>4.1209999999999997E-3</c:v>
                </c:pt>
                <c:pt idx="192">
                  <c:v>3.8249999999999998E-3</c:v>
                </c:pt>
                <c:pt idx="193">
                  <c:v>3.5860000000000002E-3</c:v>
                </c:pt>
                <c:pt idx="194">
                  <c:v>3.3899999999999998E-3</c:v>
                </c:pt>
                <c:pt idx="195">
                  <c:v>3.2269999999999998E-3</c:v>
                </c:pt>
                <c:pt idx="196">
                  <c:v>3.088E-3</c:v>
                </c:pt>
                <c:pt idx="197">
                  <c:v>2.9689999999999999E-3</c:v>
                </c:pt>
                <c:pt idx="198">
                  <c:v>2.8670000000000002E-3</c:v>
                </c:pt>
                <c:pt idx="199">
                  <c:v>2.777E-3</c:v>
                </c:pt>
                <c:pt idx="200">
                  <c:v>2.6280000000000001E-3</c:v>
                </c:pt>
                <c:pt idx="201">
                  <c:v>2.5100000000000001E-3</c:v>
                </c:pt>
                <c:pt idx="202">
                  <c:v>2.4139999999999999E-3</c:v>
                </c:pt>
                <c:pt idx="203">
                  <c:v>2.3349999999999998E-3</c:v>
                </c:pt>
                <c:pt idx="204">
                  <c:v>2.2699999999999999E-3</c:v>
                </c:pt>
                <c:pt idx="205">
                  <c:v>2.2139999999999998E-3</c:v>
                </c:pt>
                <c:pt idx="206">
                  <c:v>2.127E-3</c:v>
                </c:pt>
                <c:pt idx="207">
                  <c:v>2.062E-3</c:v>
                </c:pt>
                <c:pt idx="208">
                  <c:v>2.0119999999999999E-3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srim1H_Kapton!$D$20:$D$228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srim1H_Kapton!$F$20:$F$228</c:f>
              <c:numCache>
                <c:formatCode>0.000E+00</c:formatCode>
                <c:ptCount val="209"/>
                <c:pt idx="0">
                  <c:v>2.4750000000000001E-2</c:v>
                </c:pt>
                <c:pt idx="1">
                  <c:v>2.5409999999999999E-2</c:v>
                </c:pt>
                <c:pt idx="2">
                  <c:v>2.5999999999999999E-2</c:v>
                </c:pt>
                <c:pt idx="3">
                  <c:v>2.6540000000000001E-2</c:v>
                </c:pt>
                <c:pt idx="4">
                  <c:v>2.7029999999999998E-2</c:v>
                </c:pt>
                <c:pt idx="5">
                  <c:v>2.7490000000000001E-2</c:v>
                </c:pt>
                <c:pt idx="6">
                  <c:v>2.7910000000000001E-2</c:v>
                </c:pt>
                <c:pt idx="7">
                  <c:v>2.8299999999999999E-2</c:v>
                </c:pt>
                <c:pt idx="8">
                  <c:v>2.8660000000000001E-2</c:v>
                </c:pt>
                <c:pt idx="9">
                  <c:v>2.9319999999999999E-2</c:v>
                </c:pt>
                <c:pt idx="10">
                  <c:v>3.0020000000000002E-2</c:v>
                </c:pt>
                <c:pt idx="11">
                  <c:v>3.0630000000000001E-2</c:v>
                </c:pt>
                <c:pt idx="12">
                  <c:v>3.116E-2</c:v>
                </c:pt>
                <c:pt idx="13">
                  <c:v>3.1620000000000002E-2</c:v>
                </c:pt>
                <c:pt idx="14">
                  <c:v>3.2030000000000003E-2</c:v>
                </c:pt>
                <c:pt idx="15">
                  <c:v>3.2379999999999999E-2</c:v>
                </c:pt>
                <c:pt idx="16">
                  <c:v>3.27E-2</c:v>
                </c:pt>
                <c:pt idx="17">
                  <c:v>3.2989999999999998E-2</c:v>
                </c:pt>
                <c:pt idx="18">
                  <c:v>3.347E-2</c:v>
                </c:pt>
                <c:pt idx="19">
                  <c:v>3.3849999999999998E-2</c:v>
                </c:pt>
                <c:pt idx="20">
                  <c:v>3.4160000000000003E-2</c:v>
                </c:pt>
                <c:pt idx="21">
                  <c:v>3.4410000000000003E-2</c:v>
                </c:pt>
                <c:pt idx="22">
                  <c:v>3.4610000000000002E-2</c:v>
                </c:pt>
                <c:pt idx="23">
                  <c:v>3.4770000000000002E-2</c:v>
                </c:pt>
                <c:pt idx="24">
                  <c:v>3.499E-2</c:v>
                </c:pt>
                <c:pt idx="25">
                  <c:v>3.5119999999999998E-2</c:v>
                </c:pt>
                <c:pt idx="26">
                  <c:v>3.517E-2</c:v>
                </c:pt>
                <c:pt idx="27">
                  <c:v>3.517E-2</c:v>
                </c:pt>
                <c:pt idx="28">
                  <c:v>3.5130000000000002E-2</c:v>
                </c:pt>
                <c:pt idx="29">
                  <c:v>3.5060000000000001E-2</c:v>
                </c:pt>
                <c:pt idx="30">
                  <c:v>3.4959999999999998E-2</c:v>
                </c:pt>
                <c:pt idx="31">
                  <c:v>3.4840000000000003E-2</c:v>
                </c:pt>
                <c:pt idx="32">
                  <c:v>3.4709999999999998E-2</c:v>
                </c:pt>
                <c:pt idx="33">
                  <c:v>3.456E-2</c:v>
                </c:pt>
                <c:pt idx="34">
                  <c:v>3.4410000000000003E-2</c:v>
                </c:pt>
                <c:pt idx="35">
                  <c:v>3.4079999999999999E-2</c:v>
                </c:pt>
                <c:pt idx="36">
                  <c:v>3.3640000000000003E-2</c:v>
                </c:pt>
                <c:pt idx="37">
                  <c:v>3.3189999999999997E-2</c:v>
                </c:pt>
                <c:pt idx="38">
                  <c:v>3.2730000000000002E-2</c:v>
                </c:pt>
                <c:pt idx="39">
                  <c:v>3.2280000000000003E-2</c:v>
                </c:pt>
                <c:pt idx="40">
                  <c:v>3.1829999999999997E-2</c:v>
                </c:pt>
                <c:pt idx="41">
                  <c:v>3.1390000000000001E-2</c:v>
                </c:pt>
                <c:pt idx="42">
                  <c:v>3.0949999999999998E-2</c:v>
                </c:pt>
                <c:pt idx="43">
                  <c:v>3.0530000000000002E-2</c:v>
                </c:pt>
                <c:pt idx="44">
                  <c:v>2.972E-2</c:v>
                </c:pt>
                <c:pt idx="45">
                  <c:v>2.895E-2</c:v>
                </c:pt>
                <c:pt idx="46">
                  <c:v>2.8219999999999999E-2</c:v>
                </c:pt>
                <c:pt idx="47">
                  <c:v>2.7529999999999999E-2</c:v>
                </c:pt>
                <c:pt idx="48">
                  <c:v>2.6890000000000001E-2</c:v>
                </c:pt>
                <c:pt idx="49">
                  <c:v>2.6270000000000002E-2</c:v>
                </c:pt>
                <c:pt idx="50">
                  <c:v>2.5139999999999999E-2</c:v>
                </c:pt>
                <c:pt idx="51">
                  <c:v>2.4109999999999999E-2</c:v>
                </c:pt>
                <c:pt idx="52">
                  <c:v>2.3189999999999999E-2</c:v>
                </c:pt>
                <c:pt idx="53">
                  <c:v>2.2339999999999999E-2</c:v>
                </c:pt>
                <c:pt idx="54">
                  <c:v>2.1569999999999999E-2</c:v>
                </c:pt>
                <c:pt idx="55">
                  <c:v>2.085E-2</c:v>
                </c:pt>
                <c:pt idx="56">
                  <c:v>2.0199999999999999E-2</c:v>
                </c:pt>
                <c:pt idx="57">
                  <c:v>1.959E-2</c:v>
                </c:pt>
                <c:pt idx="58">
                  <c:v>1.9019999999999999E-2</c:v>
                </c:pt>
                <c:pt idx="59">
                  <c:v>1.8489999999999999E-2</c:v>
                </c:pt>
                <c:pt idx="60">
                  <c:v>1.7999999999999999E-2</c:v>
                </c:pt>
                <c:pt idx="61">
                  <c:v>1.7100000000000001E-2</c:v>
                </c:pt>
                <c:pt idx="62">
                  <c:v>1.6119999999999999E-2</c:v>
                </c:pt>
                <c:pt idx="63">
                  <c:v>1.5259999999999999E-2</c:v>
                </c:pt>
                <c:pt idx="64">
                  <c:v>1.4500000000000001E-2</c:v>
                </c:pt>
                <c:pt idx="65">
                  <c:v>1.383E-2</c:v>
                </c:pt>
                <c:pt idx="66">
                  <c:v>1.3220000000000001E-2</c:v>
                </c:pt>
                <c:pt idx="67">
                  <c:v>1.268E-2</c:v>
                </c:pt>
                <c:pt idx="68">
                  <c:v>1.218E-2</c:v>
                </c:pt>
                <c:pt idx="69">
                  <c:v>1.1730000000000001E-2</c:v>
                </c:pt>
                <c:pt idx="70">
                  <c:v>1.094E-2</c:v>
                </c:pt>
                <c:pt idx="71">
                  <c:v>1.026E-2</c:v>
                </c:pt>
                <c:pt idx="72">
                  <c:v>9.6690000000000005E-3</c:v>
                </c:pt>
                <c:pt idx="73">
                  <c:v>9.1540000000000007E-3</c:v>
                </c:pt>
                <c:pt idx="74">
                  <c:v>8.6969999999999999E-3</c:v>
                </c:pt>
                <c:pt idx="75">
                  <c:v>8.2909999999999998E-3</c:v>
                </c:pt>
                <c:pt idx="76">
                  <c:v>7.5950000000000002E-3</c:v>
                </c:pt>
                <c:pt idx="77">
                  <c:v>7.0200000000000002E-3</c:v>
                </c:pt>
                <c:pt idx="78">
                  <c:v>6.5360000000000001E-3</c:v>
                </c:pt>
                <c:pt idx="79">
                  <c:v>6.1219999999999998E-3</c:v>
                </c:pt>
                <c:pt idx="80">
                  <c:v>5.7629999999999999E-3</c:v>
                </c:pt>
                <c:pt idx="81">
                  <c:v>5.4479999999999997E-3</c:v>
                </c:pt>
                <c:pt idx="82">
                  <c:v>5.1700000000000001E-3</c:v>
                </c:pt>
                <c:pt idx="83">
                  <c:v>4.9230000000000003E-3</c:v>
                </c:pt>
                <c:pt idx="84">
                  <c:v>4.7000000000000002E-3</c:v>
                </c:pt>
                <c:pt idx="85">
                  <c:v>4.4990000000000004E-3</c:v>
                </c:pt>
                <c:pt idx="86">
                  <c:v>4.3160000000000004E-3</c:v>
                </c:pt>
                <c:pt idx="87">
                  <c:v>3.9960000000000004E-3</c:v>
                </c:pt>
                <c:pt idx="88">
                  <c:v>3.663E-3</c:v>
                </c:pt>
                <c:pt idx="89">
                  <c:v>3.3869999999999998E-3</c:v>
                </c:pt>
                <c:pt idx="90">
                  <c:v>3.153E-3</c:v>
                </c:pt>
                <c:pt idx="91">
                  <c:v>2.9520000000000002E-3</c:v>
                </c:pt>
                <c:pt idx="92">
                  <c:v>2.7780000000000001E-3</c:v>
                </c:pt>
                <c:pt idx="93">
                  <c:v>2.6250000000000002E-3</c:v>
                </c:pt>
                <c:pt idx="94">
                  <c:v>2.4889999999999999E-3</c:v>
                </c:pt>
                <c:pt idx="95">
                  <c:v>2.3679999999999999E-3</c:v>
                </c:pt>
                <c:pt idx="96">
                  <c:v>2.1610000000000002E-3</c:v>
                </c:pt>
                <c:pt idx="97">
                  <c:v>1.99E-3</c:v>
                </c:pt>
                <c:pt idx="98">
                  <c:v>1.8469999999999999E-3</c:v>
                </c:pt>
                <c:pt idx="99">
                  <c:v>1.7240000000000001E-3</c:v>
                </c:pt>
                <c:pt idx="100">
                  <c:v>1.6180000000000001E-3</c:v>
                </c:pt>
                <c:pt idx="101">
                  <c:v>1.5250000000000001E-3</c:v>
                </c:pt>
                <c:pt idx="102">
                  <c:v>1.3699999999999999E-3</c:v>
                </c:pt>
                <c:pt idx="103">
                  <c:v>1.2459999999999999E-3</c:v>
                </c:pt>
                <c:pt idx="104">
                  <c:v>1.1440000000000001E-3</c:v>
                </c:pt>
                <c:pt idx="105">
                  <c:v>1.059E-3</c:v>
                </c:pt>
                <c:pt idx="106">
                  <c:v>9.8620000000000001E-4</c:v>
                </c:pt>
                <c:pt idx="107">
                  <c:v>9.2349999999999995E-4</c:v>
                </c:pt>
                <c:pt idx="108">
                  <c:v>8.6899999999999998E-4</c:v>
                </c:pt>
                <c:pt idx="109">
                  <c:v>8.2089999999999995E-4</c:v>
                </c:pt>
                <c:pt idx="110">
                  <c:v>7.783E-4</c:v>
                </c:pt>
                <c:pt idx="111">
                  <c:v>7.4019999999999999E-4</c:v>
                </c:pt>
                <c:pt idx="112">
                  <c:v>7.0589999999999997E-4</c:v>
                </c:pt>
                <c:pt idx="113">
                  <c:v>6.466E-4</c:v>
                </c:pt>
                <c:pt idx="114">
                  <c:v>5.8600000000000004E-4</c:v>
                </c:pt>
                <c:pt idx="115">
                  <c:v>5.3640000000000003E-4</c:v>
                </c:pt>
                <c:pt idx="116">
                  <c:v>4.9510000000000005E-4</c:v>
                </c:pt>
                <c:pt idx="117">
                  <c:v>4.6010000000000002E-4</c:v>
                </c:pt>
                <c:pt idx="118">
                  <c:v>4.2999999999999999E-4</c:v>
                </c:pt>
                <c:pt idx="119">
                  <c:v>4.038E-4</c:v>
                </c:pt>
                <c:pt idx="120">
                  <c:v>3.8079999999999999E-4</c:v>
                </c:pt>
                <c:pt idx="121">
                  <c:v>3.6049999999999998E-4</c:v>
                </c:pt>
                <c:pt idx="122">
                  <c:v>3.2600000000000001E-4</c:v>
                </c:pt>
                <c:pt idx="123">
                  <c:v>2.9799999999999998E-4</c:v>
                </c:pt>
                <c:pt idx="124">
                  <c:v>2.7460000000000001E-4</c:v>
                </c:pt>
                <c:pt idx="125">
                  <c:v>2.5480000000000001E-4</c:v>
                </c:pt>
                <c:pt idx="126">
                  <c:v>2.3780000000000001E-4</c:v>
                </c:pt>
                <c:pt idx="127">
                  <c:v>2.231E-4</c:v>
                </c:pt>
                <c:pt idx="128">
                  <c:v>1.9880000000000001E-4</c:v>
                </c:pt>
                <c:pt idx="129">
                  <c:v>1.795E-4</c:v>
                </c:pt>
                <c:pt idx="130">
                  <c:v>1.638E-4</c:v>
                </c:pt>
                <c:pt idx="131">
                  <c:v>1.5080000000000001E-4</c:v>
                </c:pt>
                <c:pt idx="132">
                  <c:v>1.3970000000000001E-4</c:v>
                </c:pt>
                <c:pt idx="133">
                  <c:v>1.303E-4</c:v>
                </c:pt>
                <c:pt idx="134">
                  <c:v>1.2210000000000001E-4</c:v>
                </c:pt>
                <c:pt idx="135">
                  <c:v>1.15E-4</c:v>
                </c:pt>
                <c:pt idx="136">
                  <c:v>1.086E-4</c:v>
                </c:pt>
                <c:pt idx="137">
                  <c:v>1.03E-4</c:v>
                </c:pt>
                <c:pt idx="138">
                  <c:v>9.7969999999999999E-5</c:v>
                </c:pt>
                <c:pt idx="139">
                  <c:v>8.9300000000000002E-5</c:v>
                </c:pt>
                <c:pt idx="140">
                  <c:v>8.0489999999999997E-5</c:v>
                </c:pt>
                <c:pt idx="141">
                  <c:v>7.3339999999999999E-5</c:v>
                </c:pt>
                <c:pt idx="142">
                  <c:v>6.7409999999999993E-5</c:v>
                </c:pt>
                <c:pt idx="143">
                  <c:v>6.2409999999999994E-5</c:v>
                </c:pt>
                <c:pt idx="144">
                  <c:v>5.8130000000000001E-5</c:v>
                </c:pt>
                <c:pt idx="145">
                  <c:v>5.4429999999999999E-5</c:v>
                </c:pt>
                <c:pt idx="146">
                  <c:v>5.1190000000000003E-5</c:v>
                </c:pt>
                <c:pt idx="147">
                  <c:v>4.8340000000000001E-5</c:v>
                </c:pt>
                <c:pt idx="148">
                  <c:v>4.3519999999999997E-5</c:v>
                </c:pt>
                <c:pt idx="149">
                  <c:v>3.9619999999999997E-5</c:v>
                </c:pt>
                <c:pt idx="150">
                  <c:v>3.6390000000000002E-5</c:v>
                </c:pt>
                <c:pt idx="151">
                  <c:v>3.366E-5</c:v>
                </c:pt>
                <c:pt idx="152">
                  <c:v>3.133E-5</c:v>
                </c:pt>
                <c:pt idx="153">
                  <c:v>2.932E-5</c:v>
                </c:pt>
                <c:pt idx="154">
                  <c:v>2.601E-5</c:v>
                </c:pt>
                <c:pt idx="155">
                  <c:v>2.34E-5</c:v>
                </c:pt>
                <c:pt idx="156">
                  <c:v>2.128E-5</c:v>
                </c:pt>
                <c:pt idx="157">
                  <c:v>1.9530000000000001E-5</c:v>
                </c:pt>
                <c:pt idx="158">
                  <c:v>1.806E-5</c:v>
                </c:pt>
                <c:pt idx="159">
                  <c:v>1.6799999999999998E-5</c:v>
                </c:pt>
                <c:pt idx="160">
                  <c:v>1.571E-5</c:v>
                </c:pt>
                <c:pt idx="161">
                  <c:v>1.4759999999999999E-5</c:v>
                </c:pt>
                <c:pt idx="162">
                  <c:v>1.3920000000000001E-5</c:v>
                </c:pt>
                <c:pt idx="163">
                  <c:v>1.3179999999999999E-5</c:v>
                </c:pt>
                <c:pt idx="164">
                  <c:v>1.252E-5</c:v>
                </c:pt>
                <c:pt idx="165">
                  <c:v>1.1379999999999999E-5</c:v>
                </c:pt>
                <c:pt idx="166">
                  <c:v>1.022E-5</c:v>
                </c:pt>
                <c:pt idx="167">
                  <c:v>9.2900000000000008E-6</c:v>
                </c:pt>
                <c:pt idx="168">
                  <c:v>8.5189999999999992E-6</c:v>
                </c:pt>
                <c:pt idx="169">
                  <c:v>7.8709999999999997E-6</c:v>
                </c:pt>
                <c:pt idx="170">
                  <c:v>7.3170000000000004E-6</c:v>
                </c:pt>
                <c:pt idx="171">
                  <c:v>6.8399999999999997E-6</c:v>
                </c:pt>
                <c:pt idx="172">
                  <c:v>6.4230000000000002E-6</c:v>
                </c:pt>
                <c:pt idx="173">
                  <c:v>6.0549999999999996E-6</c:v>
                </c:pt>
                <c:pt idx="174">
                  <c:v>5.4380000000000003E-6</c:v>
                </c:pt>
                <c:pt idx="175">
                  <c:v>4.9389999999999996E-6</c:v>
                </c:pt>
                <c:pt idx="176">
                  <c:v>4.5260000000000004E-6</c:v>
                </c:pt>
                <c:pt idx="177">
                  <c:v>4.1799999999999998E-6</c:v>
                </c:pt>
                <c:pt idx="178">
                  <c:v>3.8850000000000001E-6</c:v>
                </c:pt>
                <c:pt idx="179">
                  <c:v>3.6289999999999999E-6</c:v>
                </c:pt>
                <c:pt idx="180">
                  <c:v>3.2109999999999998E-6</c:v>
                </c:pt>
                <c:pt idx="181">
                  <c:v>2.8820000000000001E-6</c:v>
                </c:pt>
                <c:pt idx="182">
                  <c:v>2.616E-6</c:v>
                </c:pt>
                <c:pt idx="183">
                  <c:v>2.3970000000000001E-6</c:v>
                </c:pt>
                <c:pt idx="184">
                  <c:v>2.2120000000000002E-6</c:v>
                </c:pt>
                <c:pt idx="185">
                  <c:v>2.0549999999999998E-6</c:v>
                </c:pt>
                <c:pt idx="186">
                  <c:v>1.9190000000000002E-6</c:v>
                </c:pt>
                <c:pt idx="187">
                  <c:v>1.801E-6</c:v>
                </c:pt>
                <c:pt idx="188">
                  <c:v>1.697E-6</c:v>
                </c:pt>
                <c:pt idx="189">
                  <c:v>1.6050000000000001E-6</c:v>
                </c:pt>
                <c:pt idx="190">
                  <c:v>1.522E-6</c:v>
                </c:pt>
                <c:pt idx="191">
                  <c:v>1.381E-6</c:v>
                </c:pt>
                <c:pt idx="192">
                  <c:v>1.2389999999999999E-6</c:v>
                </c:pt>
                <c:pt idx="193">
                  <c:v>1.124E-6</c:v>
                </c:pt>
                <c:pt idx="194">
                  <c:v>1.029E-6</c:v>
                </c:pt>
                <c:pt idx="195">
                  <c:v>9.4949999999999997E-7</c:v>
                </c:pt>
                <c:pt idx="196">
                  <c:v>8.8169999999999996E-7</c:v>
                </c:pt>
                <c:pt idx="197">
                  <c:v>8.2320000000000001E-7</c:v>
                </c:pt>
                <c:pt idx="198">
                  <c:v>7.7219999999999999E-7</c:v>
                </c:pt>
                <c:pt idx="199">
                  <c:v>7.2730000000000001E-7</c:v>
                </c:pt>
                <c:pt idx="200">
                  <c:v>6.5199999999999996E-7</c:v>
                </c:pt>
                <c:pt idx="201">
                  <c:v>5.9129999999999995E-7</c:v>
                </c:pt>
                <c:pt idx="202">
                  <c:v>5.412E-7</c:v>
                </c:pt>
                <c:pt idx="203">
                  <c:v>4.9920000000000002E-7</c:v>
                </c:pt>
                <c:pt idx="204">
                  <c:v>4.6339999999999998E-7</c:v>
                </c:pt>
                <c:pt idx="205">
                  <c:v>4.3249999999999999E-7</c:v>
                </c:pt>
                <c:pt idx="206">
                  <c:v>3.8200000000000001E-7</c:v>
                </c:pt>
                <c:pt idx="207">
                  <c:v>3.4229999999999999E-7</c:v>
                </c:pt>
                <c:pt idx="208">
                  <c:v>3.1030000000000002E-7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srim1H_Kapton!$D$20:$D$228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srim1H_Kapton!$G$20:$G$228</c:f>
              <c:numCache>
                <c:formatCode>0.000E+00</c:formatCode>
                <c:ptCount val="209"/>
                <c:pt idx="0">
                  <c:v>3.7870000000000001E-2</c:v>
                </c:pt>
                <c:pt idx="1">
                  <c:v>3.9169999999999996E-2</c:v>
                </c:pt>
                <c:pt idx="2">
                  <c:v>4.0370000000000003E-2</c:v>
                </c:pt>
                <c:pt idx="3">
                  <c:v>4.1500000000000002E-2</c:v>
                </c:pt>
                <c:pt idx="4">
                  <c:v>4.2560000000000001E-2</c:v>
                </c:pt>
                <c:pt idx="5">
                  <c:v>4.3560000000000001E-2</c:v>
                </c:pt>
                <c:pt idx="6">
                  <c:v>4.4510000000000001E-2</c:v>
                </c:pt>
                <c:pt idx="7">
                  <c:v>4.5409999999999999E-2</c:v>
                </c:pt>
                <c:pt idx="8">
                  <c:v>4.6260000000000003E-2</c:v>
                </c:pt>
                <c:pt idx="9">
                  <c:v>4.7879999999999999E-2</c:v>
                </c:pt>
                <c:pt idx="10">
                  <c:v>4.9700000000000001E-2</c:v>
                </c:pt>
                <c:pt idx="11">
                  <c:v>5.1380000000000002E-2</c:v>
                </c:pt>
                <c:pt idx="12">
                  <c:v>5.2920000000000002E-2</c:v>
                </c:pt>
                <c:pt idx="13">
                  <c:v>5.4350000000000002E-2</c:v>
                </c:pt>
                <c:pt idx="14">
                  <c:v>5.5680000000000007E-2</c:v>
                </c:pt>
                <c:pt idx="15">
                  <c:v>5.6929999999999994E-2</c:v>
                </c:pt>
                <c:pt idx="16">
                  <c:v>5.8109999999999995E-2</c:v>
                </c:pt>
                <c:pt idx="17">
                  <c:v>5.9229999999999998E-2</c:v>
                </c:pt>
                <c:pt idx="18">
                  <c:v>6.13E-2</c:v>
                </c:pt>
                <c:pt idx="19">
                  <c:v>6.3189999999999996E-2</c:v>
                </c:pt>
                <c:pt idx="20">
                  <c:v>6.4930000000000002E-2</c:v>
                </c:pt>
                <c:pt idx="21">
                  <c:v>6.6549999999999998E-2</c:v>
                </c:pt>
                <c:pt idx="22">
                  <c:v>6.8060000000000009E-2</c:v>
                </c:pt>
                <c:pt idx="23">
                  <c:v>6.9489999999999996E-2</c:v>
                </c:pt>
                <c:pt idx="24">
                  <c:v>7.2099999999999997E-2</c:v>
                </c:pt>
                <c:pt idx="25">
                  <c:v>7.4479999999999991E-2</c:v>
                </c:pt>
                <c:pt idx="26">
                  <c:v>7.6660000000000006E-2</c:v>
                </c:pt>
                <c:pt idx="27">
                  <c:v>7.869000000000001E-2</c:v>
                </c:pt>
                <c:pt idx="28">
                  <c:v>8.0579999999999999E-2</c:v>
                </c:pt>
                <c:pt idx="29">
                  <c:v>8.2369999999999999E-2</c:v>
                </c:pt>
                <c:pt idx="30">
                  <c:v>8.4059999999999996E-2</c:v>
                </c:pt>
                <c:pt idx="31">
                  <c:v>8.566E-2</c:v>
                </c:pt>
                <c:pt idx="32">
                  <c:v>8.72E-2</c:v>
                </c:pt>
                <c:pt idx="33">
                  <c:v>8.8660000000000003E-2</c:v>
                </c:pt>
                <c:pt idx="34">
                  <c:v>9.0079999999999993E-2</c:v>
                </c:pt>
                <c:pt idx="35">
                  <c:v>9.2760000000000009E-2</c:v>
                </c:pt>
                <c:pt idx="36">
                  <c:v>9.5879999999999993E-2</c:v>
                </c:pt>
                <c:pt idx="37">
                  <c:v>9.8799999999999999E-2</c:v>
                </c:pt>
                <c:pt idx="38">
                  <c:v>0.10153999999999999</c:v>
                </c:pt>
                <c:pt idx="39">
                  <c:v>0.10415000000000001</c:v>
                </c:pt>
                <c:pt idx="40">
                  <c:v>0.10663</c:v>
                </c:pt>
                <c:pt idx="41">
                  <c:v>0.10902000000000001</c:v>
                </c:pt>
                <c:pt idx="42">
                  <c:v>0.11130000000000001</c:v>
                </c:pt>
                <c:pt idx="43">
                  <c:v>0.11352</c:v>
                </c:pt>
                <c:pt idx="44">
                  <c:v>0.11774</c:v>
                </c:pt>
                <c:pt idx="45">
                  <c:v>0.12173</c:v>
                </c:pt>
                <c:pt idx="46">
                  <c:v>0.12553</c:v>
                </c:pt>
                <c:pt idx="47">
                  <c:v>0.12912999999999999</c:v>
                </c:pt>
                <c:pt idx="48">
                  <c:v>0.13269</c:v>
                </c:pt>
                <c:pt idx="49">
                  <c:v>0.13607</c:v>
                </c:pt>
                <c:pt idx="50">
                  <c:v>0.14254</c:v>
                </c:pt>
                <c:pt idx="51">
                  <c:v>0.14860999999999999</c:v>
                </c:pt>
                <c:pt idx="52">
                  <c:v>0.15439</c:v>
                </c:pt>
                <c:pt idx="53">
                  <c:v>0.15994</c:v>
                </c:pt>
                <c:pt idx="54">
                  <c:v>0.16527</c:v>
                </c:pt>
                <c:pt idx="55">
                  <c:v>0.17045000000000002</c:v>
                </c:pt>
                <c:pt idx="56">
                  <c:v>0.17549999999999999</c:v>
                </c:pt>
                <c:pt idx="57">
                  <c:v>0.18029000000000001</c:v>
                </c:pt>
                <c:pt idx="58">
                  <c:v>0.18502000000000002</c:v>
                </c:pt>
                <c:pt idx="59">
                  <c:v>0.18959000000000001</c:v>
                </c:pt>
                <c:pt idx="60">
                  <c:v>0.19399999999999998</c:v>
                </c:pt>
                <c:pt idx="61">
                  <c:v>0.20269999999999999</c:v>
                </c:pt>
                <c:pt idx="62">
                  <c:v>0.21192</c:v>
                </c:pt>
                <c:pt idx="63">
                  <c:v>0.22075999999999998</c:v>
                </c:pt>
                <c:pt idx="64">
                  <c:v>0.22920000000000001</c:v>
                </c:pt>
                <c:pt idx="65">
                  <c:v>0.23733000000000001</c:v>
                </c:pt>
                <c:pt idx="66">
                  <c:v>0.24512</c:v>
                </c:pt>
                <c:pt idx="67">
                  <c:v>0.25268000000000002</c:v>
                </c:pt>
                <c:pt idx="68">
                  <c:v>0.25997999999999999</c:v>
                </c:pt>
                <c:pt idx="69">
                  <c:v>0.26703000000000005</c:v>
                </c:pt>
                <c:pt idx="70">
                  <c:v>0.28064</c:v>
                </c:pt>
                <c:pt idx="71">
                  <c:v>0.29355999999999999</c:v>
                </c:pt>
                <c:pt idx="72">
                  <c:v>0.30576899999999996</c:v>
                </c:pt>
                <c:pt idx="73">
                  <c:v>0.31745400000000001</c:v>
                </c:pt>
                <c:pt idx="74">
                  <c:v>0.32869700000000002</c:v>
                </c:pt>
                <c:pt idx="75">
                  <c:v>0.33949099999999999</c:v>
                </c:pt>
                <c:pt idx="76">
                  <c:v>0.35979500000000003</c:v>
                </c:pt>
                <c:pt idx="77">
                  <c:v>0.37872</c:v>
                </c:pt>
                <c:pt idx="78">
                  <c:v>0.39643600000000001</c:v>
                </c:pt>
                <c:pt idx="79">
                  <c:v>0.413022</c:v>
                </c:pt>
                <c:pt idx="80">
                  <c:v>0.42866300000000002</c:v>
                </c:pt>
                <c:pt idx="81">
                  <c:v>0.44334800000000002</c:v>
                </c:pt>
                <c:pt idx="82">
                  <c:v>0.45727000000000001</c:v>
                </c:pt>
                <c:pt idx="83">
                  <c:v>0.47052300000000002</c:v>
                </c:pt>
                <c:pt idx="84">
                  <c:v>0.48299999999999998</c:v>
                </c:pt>
                <c:pt idx="85">
                  <c:v>0.49489899999999998</c:v>
                </c:pt>
                <c:pt idx="86">
                  <c:v>0.50611600000000001</c:v>
                </c:pt>
                <c:pt idx="87">
                  <c:v>0.52709600000000001</c:v>
                </c:pt>
                <c:pt idx="88">
                  <c:v>0.55056300000000002</c:v>
                </c:pt>
                <c:pt idx="89">
                  <c:v>0.57148700000000008</c:v>
                </c:pt>
                <c:pt idx="90">
                  <c:v>0.59005299999999994</c:v>
                </c:pt>
                <c:pt idx="91">
                  <c:v>0.60675199999999996</c:v>
                </c:pt>
                <c:pt idx="92">
                  <c:v>0.62177799999999994</c:v>
                </c:pt>
                <c:pt idx="93">
                  <c:v>0.63522500000000004</c:v>
                </c:pt>
                <c:pt idx="94">
                  <c:v>0.64738899999999999</c:v>
                </c:pt>
                <c:pt idx="95">
                  <c:v>0.65826800000000008</c:v>
                </c:pt>
                <c:pt idx="96">
                  <c:v>0.67686099999999993</c:v>
                </c:pt>
                <c:pt idx="97">
                  <c:v>0.69159000000000004</c:v>
                </c:pt>
                <c:pt idx="98">
                  <c:v>0.70314700000000008</c:v>
                </c:pt>
                <c:pt idx="99">
                  <c:v>0.7118239999999999</c:v>
                </c:pt>
                <c:pt idx="100">
                  <c:v>0.71781799999999996</c:v>
                </c:pt>
                <c:pt idx="101">
                  <c:v>0.72162499999999996</c:v>
                </c:pt>
                <c:pt idx="102">
                  <c:v>0.72346999999999995</c:v>
                </c:pt>
                <c:pt idx="103">
                  <c:v>0.71924599999999994</c:v>
                </c:pt>
                <c:pt idx="104">
                  <c:v>0.71054400000000006</c:v>
                </c:pt>
                <c:pt idx="105">
                  <c:v>0.69885900000000001</c:v>
                </c:pt>
                <c:pt idx="106">
                  <c:v>0.68508620000000009</c:v>
                </c:pt>
                <c:pt idx="107">
                  <c:v>0.67002349999999999</c:v>
                </c:pt>
                <c:pt idx="108">
                  <c:v>0.65446899999999997</c:v>
                </c:pt>
                <c:pt idx="109">
                  <c:v>0.63862090000000005</c:v>
                </c:pt>
                <c:pt idx="110">
                  <c:v>0.6228783</c:v>
                </c:pt>
                <c:pt idx="111">
                  <c:v>0.60744019999999999</c:v>
                </c:pt>
                <c:pt idx="112">
                  <c:v>0.59240590000000004</c:v>
                </c:pt>
                <c:pt idx="113">
                  <c:v>0.56384660000000009</c:v>
                </c:pt>
                <c:pt idx="114">
                  <c:v>0.53148600000000001</c:v>
                </c:pt>
                <c:pt idx="115">
                  <c:v>0.50253639999999999</c:v>
                </c:pt>
                <c:pt idx="116">
                  <c:v>0.47689510000000002</c:v>
                </c:pt>
                <c:pt idx="117">
                  <c:v>0.45396010000000003</c:v>
                </c:pt>
                <c:pt idx="118">
                  <c:v>0.43342999999999998</c:v>
                </c:pt>
                <c:pt idx="119">
                  <c:v>0.41500380000000003</c:v>
                </c:pt>
                <c:pt idx="120">
                  <c:v>0.39828079999999999</c:v>
                </c:pt>
                <c:pt idx="121">
                  <c:v>0.38316049999999996</c:v>
                </c:pt>
                <c:pt idx="122">
                  <c:v>0.35682599999999998</c:v>
                </c:pt>
                <c:pt idx="123">
                  <c:v>0.33459800000000001</c:v>
                </c:pt>
                <c:pt idx="124">
                  <c:v>0.31557460000000004</c:v>
                </c:pt>
                <c:pt idx="125">
                  <c:v>0.29905480000000001</c:v>
                </c:pt>
                <c:pt idx="126">
                  <c:v>0.28473779999999999</c:v>
                </c:pt>
                <c:pt idx="127">
                  <c:v>0.27202309999999996</c:v>
                </c:pt>
                <c:pt idx="128">
                  <c:v>0.25089879999999998</c:v>
                </c:pt>
                <c:pt idx="129">
                  <c:v>0.2340795</c:v>
                </c:pt>
                <c:pt idx="130">
                  <c:v>0.2203638</c:v>
                </c:pt>
                <c:pt idx="131">
                  <c:v>0.2111508</c:v>
                </c:pt>
                <c:pt idx="132">
                  <c:v>0.20183969999999998</c:v>
                </c:pt>
                <c:pt idx="133">
                  <c:v>0.19253029999999999</c:v>
                </c:pt>
                <c:pt idx="134">
                  <c:v>0.18422210000000003</c:v>
                </c:pt>
                <c:pt idx="135">
                  <c:v>0.17661499999999999</c:v>
                </c:pt>
                <c:pt idx="136">
                  <c:v>0.1696086</c:v>
                </c:pt>
                <c:pt idx="137">
                  <c:v>0.16300299999999998</c:v>
                </c:pt>
                <c:pt idx="138">
                  <c:v>0.15689797</c:v>
                </c:pt>
                <c:pt idx="139">
                  <c:v>0.1458893</c:v>
                </c:pt>
                <c:pt idx="140">
                  <c:v>0.13398048999999998</c:v>
                </c:pt>
                <c:pt idx="141">
                  <c:v>0.12397334</c:v>
                </c:pt>
                <c:pt idx="142">
                  <c:v>0.11546741000000001</c:v>
                </c:pt>
                <c:pt idx="143">
                  <c:v>0.10816241</c:v>
                </c:pt>
                <c:pt idx="144">
                  <c:v>0.10175813</c:v>
                </c:pt>
                <c:pt idx="145">
                  <c:v>9.6184429999999987E-2</c:v>
                </c:pt>
                <c:pt idx="146">
                  <c:v>9.1221190000000008E-2</c:v>
                </c:pt>
                <c:pt idx="147">
                  <c:v>8.6788339999999992E-2</c:v>
                </c:pt>
                <c:pt idx="148">
                  <c:v>7.9213520000000009E-2</c:v>
                </c:pt>
                <c:pt idx="149">
                  <c:v>7.2959620000000003E-2</c:v>
                </c:pt>
                <c:pt idx="150">
                  <c:v>6.7706389999999991E-2</c:v>
                </c:pt>
                <c:pt idx="151">
                  <c:v>6.3223660000000001E-2</c:v>
                </c:pt>
                <c:pt idx="152">
                  <c:v>5.9341330000000005E-2</c:v>
                </c:pt>
                <c:pt idx="153">
                  <c:v>5.5949319999999997E-2</c:v>
                </c:pt>
                <c:pt idx="154">
                  <c:v>5.0296010000000002E-2</c:v>
                </c:pt>
                <c:pt idx="155">
                  <c:v>4.5773399999999999E-2</c:v>
                </c:pt>
                <c:pt idx="156">
                  <c:v>4.2051279999999996E-2</c:v>
                </c:pt>
                <c:pt idx="157">
                  <c:v>3.893953E-2</c:v>
                </c:pt>
                <c:pt idx="158">
                  <c:v>3.629806E-2</c:v>
                </c:pt>
                <c:pt idx="159">
                  <c:v>3.40168E-2</c:v>
                </c:pt>
                <c:pt idx="160">
                  <c:v>3.2035710000000002E-2</c:v>
                </c:pt>
                <c:pt idx="161">
                  <c:v>3.029476E-2</c:v>
                </c:pt>
                <c:pt idx="162">
                  <c:v>2.8743919999999999E-2</c:v>
                </c:pt>
                <c:pt idx="163">
                  <c:v>2.7363180000000001E-2</c:v>
                </c:pt>
                <c:pt idx="164">
                  <c:v>2.612252E-2</c:v>
                </c:pt>
                <c:pt idx="165">
                  <c:v>2.3971379999999997E-2</c:v>
                </c:pt>
                <c:pt idx="166">
                  <c:v>2.1780219999999999E-2</c:v>
                </c:pt>
                <c:pt idx="167">
                  <c:v>1.998929E-2</c:v>
                </c:pt>
                <c:pt idx="168">
                  <c:v>1.8498518999999998E-2</c:v>
                </c:pt>
                <c:pt idx="169">
                  <c:v>1.7237870999999998E-2</c:v>
                </c:pt>
                <c:pt idx="170">
                  <c:v>1.6157317000000001E-2</c:v>
                </c:pt>
                <c:pt idx="171">
                  <c:v>1.5216839999999999E-2</c:v>
                </c:pt>
                <c:pt idx="172">
                  <c:v>1.4396423E-2</c:v>
                </c:pt>
                <c:pt idx="173">
                  <c:v>1.3666055E-2</c:v>
                </c:pt>
                <c:pt idx="174">
                  <c:v>1.2435438E-2</c:v>
                </c:pt>
                <c:pt idx="175">
                  <c:v>1.1434939E-2</c:v>
                </c:pt>
                <c:pt idx="176">
                  <c:v>1.0604526E-2</c:v>
                </c:pt>
                <c:pt idx="177">
                  <c:v>9.901179999999999E-3</c:v>
                </c:pt>
                <c:pt idx="178">
                  <c:v>9.2998850000000008E-3</c:v>
                </c:pt>
                <c:pt idx="179">
                  <c:v>8.7796290000000006E-3</c:v>
                </c:pt>
                <c:pt idx="180">
                  <c:v>7.9212109999999992E-3</c:v>
                </c:pt>
                <c:pt idx="181">
                  <c:v>7.242882E-3</c:v>
                </c:pt>
                <c:pt idx="182">
                  <c:v>6.6926160000000002E-3</c:v>
                </c:pt>
                <c:pt idx="183">
                  <c:v>6.2373970000000004E-3</c:v>
                </c:pt>
                <c:pt idx="184">
                  <c:v>5.8542120000000001E-3</c:v>
                </c:pt>
                <c:pt idx="185">
                  <c:v>5.5270550000000003E-3</c:v>
                </c:pt>
                <c:pt idx="186">
                  <c:v>5.2449190000000007E-3</c:v>
                </c:pt>
                <c:pt idx="187">
                  <c:v>4.9978009999999996E-3</c:v>
                </c:pt>
                <c:pt idx="188">
                  <c:v>4.7806970000000004E-3</c:v>
                </c:pt>
                <c:pt idx="189">
                  <c:v>4.5886049999999999E-3</c:v>
                </c:pt>
                <c:pt idx="190">
                  <c:v>4.416522E-3</c:v>
                </c:pt>
                <c:pt idx="191">
                  <c:v>4.1223809999999996E-3</c:v>
                </c:pt>
                <c:pt idx="192">
                  <c:v>3.8262389999999999E-3</c:v>
                </c:pt>
                <c:pt idx="193">
                  <c:v>3.5871240000000001E-3</c:v>
                </c:pt>
                <c:pt idx="194">
                  <c:v>3.3910289999999998E-3</c:v>
                </c:pt>
                <c:pt idx="195">
                  <c:v>3.2279494999999997E-3</c:v>
                </c:pt>
                <c:pt idx="196">
                  <c:v>3.0888817000000002E-3</c:v>
                </c:pt>
                <c:pt idx="197">
                  <c:v>2.9698232E-3</c:v>
                </c:pt>
                <c:pt idx="198">
                  <c:v>2.8677722000000003E-3</c:v>
                </c:pt>
                <c:pt idx="199">
                  <c:v>2.7777272999999999E-3</c:v>
                </c:pt>
                <c:pt idx="200">
                  <c:v>2.628652E-3</c:v>
                </c:pt>
                <c:pt idx="201">
                  <c:v>2.5105913000000001E-3</c:v>
                </c:pt>
                <c:pt idx="202">
                  <c:v>2.4145411999999997E-3</c:v>
                </c:pt>
                <c:pt idx="203">
                  <c:v>2.3354991999999996E-3</c:v>
                </c:pt>
                <c:pt idx="204">
                  <c:v>2.2704634E-3</c:v>
                </c:pt>
                <c:pt idx="205">
                  <c:v>2.2144324999999999E-3</c:v>
                </c:pt>
                <c:pt idx="206">
                  <c:v>2.1273820000000001E-3</c:v>
                </c:pt>
                <c:pt idx="207">
                  <c:v>2.0623423000000001E-3</c:v>
                </c:pt>
                <c:pt idx="208">
                  <c:v>2.0123102999999999E-3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9296"/>
        <c:axId val="477619688"/>
      </c:scatterChart>
      <c:valAx>
        <c:axId val="4776192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9688"/>
        <c:crosses val="autoZero"/>
        <c:crossBetween val="midCat"/>
        <c:majorUnit val="10"/>
      </c:valAx>
      <c:valAx>
        <c:axId val="4776196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92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16131938733"/>
          <c:y val="0.11630368970738904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srim1H_Kapton!$P$5</c:f>
          <c:strCache>
            <c:ptCount val="1"/>
            <c:pt idx="0">
              <c:v>srim1H_Kapton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srim1H_Kapton!$D$20:$D$228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srim1H_Kapton!$J$20:$J$228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4.3E-3</c:v>
                </c:pt>
                <c:pt idx="31">
                  <c:v>4.4999999999999997E-3</c:v>
                </c:pt>
                <c:pt idx="32">
                  <c:v>4.8000000000000004E-3</c:v>
                </c:pt>
                <c:pt idx="33">
                  <c:v>5.0999999999999995E-3</c:v>
                </c:pt>
                <c:pt idx="34">
                  <c:v>5.3E-3</c:v>
                </c:pt>
                <c:pt idx="35">
                  <c:v>5.8000000000000005E-3</c:v>
                </c:pt>
                <c:pt idx="36">
                  <c:v>6.5000000000000006E-3</c:v>
                </c:pt>
                <c:pt idx="37">
                  <c:v>7.0999999999999995E-3</c:v>
                </c:pt>
                <c:pt idx="38">
                  <c:v>7.7999999999999996E-3</c:v>
                </c:pt>
                <c:pt idx="39">
                  <c:v>8.5000000000000006E-3</c:v>
                </c:pt>
                <c:pt idx="40">
                  <c:v>9.1000000000000004E-3</c:v>
                </c:pt>
                <c:pt idx="41">
                  <c:v>9.7999999999999997E-3</c:v>
                </c:pt>
                <c:pt idx="42">
                  <c:v>1.04E-2</c:v>
                </c:pt>
                <c:pt idx="43">
                  <c:v>1.11E-2</c:v>
                </c:pt>
                <c:pt idx="44">
                  <c:v>1.23E-2</c:v>
                </c:pt>
                <c:pt idx="45">
                  <c:v>1.3600000000000001E-2</c:v>
                </c:pt>
                <c:pt idx="46">
                  <c:v>1.49E-2</c:v>
                </c:pt>
                <c:pt idx="47">
                  <c:v>1.6199999999999999E-2</c:v>
                </c:pt>
                <c:pt idx="48">
                  <c:v>1.7499999999999998E-2</c:v>
                </c:pt>
                <c:pt idx="49">
                  <c:v>1.8800000000000001E-2</c:v>
                </c:pt>
                <c:pt idx="50">
                  <c:v>2.1399999999999999E-2</c:v>
                </c:pt>
                <c:pt idx="51">
                  <c:v>2.3899999999999998E-2</c:v>
                </c:pt>
                <c:pt idx="52">
                  <c:v>2.6500000000000003E-2</c:v>
                </c:pt>
                <c:pt idx="53">
                  <c:v>2.8999999999999998E-2</c:v>
                </c:pt>
                <c:pt idx="54">
                  <c:v>3.15E-2</c:v>
                </c:pt>
                <c:pt idx="55">
                  <c:v>3.4000000000000002E-2</c:v>
                </c:pt>
                <c:pt idx="56">
                  <c:v>3.6400000000000002E-2</c:v>
                </c:pt>
                <c:pt idx="57">
                  <c:v>3.8900000000000004E-2</c:v>
                </c:pt>
                <c:pt idx="58">
                  <c:v>4.1299999999999996E-2</c:v>
                </c:pt>
                <c:pt idx="59">
                  <c:v>4.3700000000000003E-2</c:v>
                </c:pt>
                <c:pt idx="60">
                  <c:v>4.6100000000000002E-2</c:v>
                </c:pt>
                <c:pt idx="61">
                  <c:v>5.0799999999999998E-2</c:v>
                </c:pt>
                <c:pt idx="62">
                  <c:v>5.6599999999999998E-2</c:v>
                </c:pt>
                <c:pt idx="63">
                  <c:v>6.2300000000000001E-2</c:v>
                </c:pt>
                <c:pt idx="64">
                  <c:v>6.8000000000000005E-2</c:v>
                </c:pt>
                <c:pt idx="65">
                  <c:v>7.3499999999999996E-2</c:v>
                </c:pt>
                <c:pt idx="66">
                  <c:v>7.9000000000000001E-2</c:v>
                </c:pt>
                <c:pt idx="67">
                  <c:v>8.43E-2</c:v>
                </c:pt>
                <c:pt idx="68">
                  <c:v>8.9599999999999999E-2</c:v>
                </c:pt>
                <c:pt idx="69">
                  <c:v>9.4799999999999995E-2</c:v>
                </c:pt>
                <c:pt idx="70">
                  <c:v>0.1051</c:v>
                </c:pt>
                <c:pt idx="71">
                  <c:v>0.11499999999999999</c:v>
                </c:pt>
                <c:pt idx="72">
                  <c:v>0.12470000000000001</c:v>
                </c:pt>
                <c:pt idx="73">
                  <c:v>0.1341</c:v>
                </c:pt>
                <c:pt idx="74">
                  <c:v>0.14330000000000001</c:v>
                </c:pt>
                <c:pt idx="75">
                  <c:v>0.15229999999999999</c:v>
                </c:pt>
                <c:pt idx="76">
                  <c:v>0.16970000000000002</c:v>
                </c:pt>
                <c:pt idx="77">
                  <c:v>0.1865</c:v>
                </c:pt>
                <c:pt idx="78">
                  <c:v>0.20270000000000002</c:v>
                </c:pt>
                <c:pt idx="79">
                  <c:v>0.21829999999999999</c:v>
                </c:pt>
                <c:pt idx="80">
                  <c:v>0.23349999999999999</c:v>
                </c:pt>
                <c:pt idx="81">
                  <c:v>0.24830000000000002</c:v>
                </c:pt>
                <c:pt idx="82">
                  <c:v>0.26269999999999999</c:v>
                </c:pt>
                <c:pt idx="83">
                  <c:v>0.2767</c:v>
                </c:pt>
                <c:pt idx="84">
                  <c:v>0.29039999999999999</c:v>
                </c:pt>
                <c:pt idx="85" formatCode="0.00">
                  <c:v>0.3039</c:v>
                </c:pt>
                <c:pt idx="86" formatCode="0.00">
                  <c:v>0.31709999999999999</c:v>
                </c:pt>
                <c:pt idx="87" formatCode="0.00">
                  <c:v>0.34279999999999999</c:v>
                </c:pt>
                <c:pt idx="88" formatCode="0.00">
                  <c:v>0.37370000000000003</c:v>
                </c:pt>
                <c:pt idx="89" formatCode="0.00">
                  <c:v>0.4037</c:v>
                </c:pt>
                <c:pt idx="90" formatCode="0.00">
                  <c:v>0.43269999999999997</c:v>
                </c:pt>
                <c:pt idx="91" formatCode="0.00">
                  <c:v>0.46100000000000002</c:v>
                </c:pt>
                <c:pt idx="92" formatCode="0.00">
                  <c:v>0.48860000000000003</c:v>
                </c:pt>
                <c:pt idx="93" formatCode="0.00">
                  <c:v>0.51570000000000005</c:v>
                </c:pt>
                <c:pt idx="94" formatCode="0.00">
                  <c:v>0.54239999999999999</c:v>
                </c:pt>
                <c:pt idx="95" formatCode="0.00">
                  <c:v>0.56859999999999999</c:v>
                </c:pt>
                <c:pt idx="96" formatCode="0.00">
                  <c:v>0.62</c:v>
                </c:pt>
                <c:pt idx="97" formatCode="0.00">
                  <c:v>0.67020000000000002</c:v>
                </c:pt>
                <c:pt idx="98" formatCode="0.00">
                  <c:v>0.71970000000000001</c:v>
                </c:pt>
                <c:pt idx="99" formatCode="0.00">
                  <c:v>0.76849999999999996</c:v>
                </c:pt>
                <c:pt idx="100" formatCode="0.00">
                  <c:v>0.81690000000000007</c:v>
                </c:pt>
                <c:pt idx="101" formatCode="0.00">
                  <c:v>0.86509999999999998</c:v>
                </c:pt>
                <c:pt idx="102" formatCode="0.00">
                  <c:v>0.96110000000000007</c:v>
                </c:pt>
                <c:pt idx="103" formatCode="0.00">
                  <c:v>1.06</c:v>
                </c:pt>
                <c:pt idx="104" formatCode="0.00">
                  <c:v>1.1499999999999999</c:v>
                </c:pt>
                <c:pt idx="105" formatCode="0.00">
                  <c:v>1.25</c:v>
                </c:pt>
                <c:pt idx="106" formatCode="0.00">
                  <c:v>1.35</c:v>
                </c:pt>
                <c:pt idx="107" formatCode="0.00">
                  <c:v>1.46</c:v>
                </c:pt>
                <c:pt idx="108" formatCode="0.00">
                  <c:v>1.56</c:v>
                </c:pt>
                <c:pt idx="109" formatCode="0.00">
                  <c:v>1.67</c:v>
                </c:pt>
                <c:pt idx="110" formatCode="0.00">
                  <c:v>1.78</c:v>
                </c:pt>
                <c:pt idx="111" formatCode="0.00">
                  <c:v>1.9</c:v>
                </c:pt>
                <c:pt idx="112" formatCode="0.00">
                  <c:v>2.0099999999999998</c:v>
                </c:pt>
                <c:pt idx="113" formatCode="0.00">
                  <c:v>2.25</c:v>
                </c:pt>
                <c:pt idx="114" formatCode="0.00">
                  <c:v>2.57</c:v>
                </c:pt>
                <c:pt idx="115" formatCode="0.00">
                  <c:v>2.91</c:v>
                </c:pt>
                <c:pt idx="116" formatCode="0.00">
                  <c:v>3.27</c:v>
                </c:pt>
                <c:pt idx="117" formatCode="0.00">
                  <c:v>3.65</c:v>
                </c:pt>
                <c:pt idx="118" formatCode="0.00">
                  <c:v>4.04</c:v>
                </c:pt>
                <c:pt idx="119" formatCode="0.00">
                  <c:v>4.46</c:v>
                </c:pt>
                <c:pt idx="120" formatCode="0.00">
                  <c:v>4.8899999999999997</c:v>
                </c:pt>
                <c:pt idx="121" formatCode="0.00">
                  <c:v>5.34</c:v>
                </c:pt>
                <c:pt idx="122" formatCode="0.00">
                  <c:v>6.29</c:v>
                </c:pt>
                <c:pt idx="123" formatCode="0.00">
                  <c:v>7.3</c:v>
                </c:pt>
                <c:pt idx="124" formatCode="0.00">
                  <c:v>8.3800000000000008</c:v>
                </c:pt>
                <c:pt idx="125" formatCode="0.00">
                  <c:v>9.5299999999999994</c:v>
                </c:pt>
                <c:pt idx="126" formatCode="0.00">
                  <c:v>10.73</c:v>
                </c:pt>
                <c:pt idx="127" formatCode="0.00">
                  <c:v>11.99</c:v>
                </c:pt>
                <c:pt idx="128" formatCode="0.00">
                  <c:v>14.68</c:v>
                </c:pt>
                <c:pt idx="129" formatCode="0.00">
                  <c:v>17.579999999999998</c:v>
                </c:pt>
                <c:pt idx="130" formatCode="0.00">
                  <c:v>20.67</c:v>
                </c:pt>
                <c:pt idx="131" formatCode="0.00">
                  <c:v>23.93</c:v>
                </c:pt>
                <c:pt idx="132" formatCode="0.00">
                  <c:v>27.33</c:v>
                </c:pt>
                <c:pt idx="133" formatCode="0.00">
                  <c:v>30.9</c:v>
                </c:pt>
                <c:pt idx="134" formatCode="0.00">
                  <c:v>34.630000000000003</c:v>
                </c:pt>
                <c:pt idx="135" formatCode="0.00">
                  <c:v>38.53</c:v>
                </c:pt>
                <c:pt idx="136" formatCode="0.00">
                  <c:v>42.59</c:v>
                </c:pt>
                <c:pt idx="137" formatCode="0.00">
                  <c:v>46.81</c:v>
                </c:pt>
                <c:pt idx="138" formatCode="0.00">
                  <c:v>51.21</c:v>
                </c:pt>
                <c:pt idx="139" formatCode="0.00">
                  <c:v>60.5</c:v>
                </c:pt>
                <c:pt idx="140" formatCode="0.00">
                  <c:v>73.069999999999993</c:v>
                </c:pt>
                <c:pt idx="141" formatCode="0.00">
                  <c:v>86.71</c:v>
                </c:pt>
                <c:pt idx="142" formatCode="0.00">
                  <c:v>101.39</c:v>
                </c:pt>
                <c:pt idx="143" formatCode="0.00">
                  <c:v>117.12</c:v>
                </c:pt>
                <c:pt idx="144" formatCode="0.00">
                  <c:v>133.87</c:v>
                </c:pt>
                <c:pt idx="145" formatCode="0.00">
                  <c:v>151.63999999999999</c:v>
                </c:pt>
                <c:pt idx="146" formatCode="0.00">
                  <c:v>170.41</c:v>
                </c:pt>
                <c:pt idx="147" formatCode="0.00">
                  <c:v>190.16</c:v>
                </c:pt>
                <c:pt idx="148" formatCode="0.00">
                  <c:v>232.58</c:v>
                </c:pt>
                <c:pt idx="149" formatCode="0.00">
                  <c:v>278.83</c:v>
                </c:pt>
                <c:pt idx="150" formatCode="0.00">
                  <c:v>328.86</c:v>
                </c:pt>
                <c:pt idx="151" formatCode="0.00">
                  <c:v>382.62</c:v>
                </c:pt>
                <c:pt idx="152" formatCode="0.00">
                  <c:v>440.03</c:v>
                </c:pt>
                <c:pt idx="153" formatCode="0.00">
                  <c:v>501.06</c:v>
                </c:pt>
                <c:pt idx="154" formatCode="0.00">
                  <c:v>633.66</c:v>
                </c:pt>
                <c:pt idx="155" formatCode="0.00">
                  <c:v>780.27</c:v>
                </c:pt>
                <c:pt idx="156" formatCode="0.00">
                  <c:v>940.61</c:v>
                </c:pt>
                <c:pt idx="157" formatCode="0.00">
                  <c:v>1110</c:v>
                </c:pt>
                <c:pt idx="158" formatCode="0.00">
                  <c:v>1300</c:v>
                </c:pt>
                <c:pt idx="159" formatCode="0.00">
                  <c:v>1500</c:v>
                </c:pt>
                <c:pt idx="160" formatCode="0.00">
                  <c:v>1710</c:v>
                </c:pt>
                <c:pt idx="161" formatCode="0.00">
                  <c:v>1940</c:v>
                </c:pt>
                <c:pt idx="162" formatCode="0.00">
                  <c:v>2180</c:v>
                </c:pt>
                <c:pt idx="163" formatCode="0.00">
                  <c:v>2430</c:v>
                </c:pt>
                <c:pt idx="164" formatCode="0.00">
                  <c:v>2690</c:v>
                </c:pt>
                <c:pt idx="165" formatCode="0.00">
                  <c:v>3260</c:v>
                </c:pt>
                <c:pt idx="166" formatCode="0.00">
                  <c:v>4030.0000000000005</c:v>
                </c:pt>
                <c:pt idx="167" formatCode="0.00">
                  <c:v>4870</c:v>
                </c:pt>
                <c:pt idx="168" formatCode="0.0">
                  <c:v>5780</c:v>
                </c:pt>
                <c:pt idx="169" formatCode="0.0">
                  <c:v>6770</c:v>
                </c:pt>
                <c:pt idx="170" formatCode="0.0">
                  <c:v>7820</c:v>
                </c:pt>
                <c:pt idx="171" formatCode="0.0">
                  <c:v>8940</c:v>
                </c:pt>
                <c:pt idx="172" formatCode="0.0">
                  <c:v>10130</c:v>
                </c:pt>
                <c:pt idx="173" formatCode="0.0">
                  <c:v>11380</c:v>
                </c:pt>
                <c:pt idx="174" formatCode="0.0">
                  <c:v>14080</c:v>
                </c:pt>
                <c:pt idx="175" formatCode="0.0">
                  <c:v>17030</c:v>
                </c:pt>
                <c:pt idx="176" formatCode="0.0">
                  <c:v>20230</c:v>
                </c:pt>
                <c:pt idx="177" formatCode="0.0">
                  <c:v>23660</c:v>
                </c:pt>
                <c:pt idx="178" formatCode="0.0">
                  <c:v>27330</c:v>
                </c:pt>
                <c:pt idx="179" formatCode="0.0">
                  <c:v>31220</c:v>
                </c:pt>
                <c:pt idx="180" formatCode="0.0">
                  <c:v>39660</c:v>
                </c:pt>
                <c:pt idx="181" formatCode="0.0">
                  <c:v>48950</c:v>
                </c:pt>
                <c:pt idx="182" formatCode="0.0">
                  <c:v>59060</c:v>
                </c:pt>
                <c:pt idx="183" formatCode="0.0">
                  <c:v>69950</c:v>
                </c:pt>
                <c:pt idx="184" formatCode="0.0">
                  <c:v>81590</c:v>
                </c:pt>
                <c:pt idx="185" formatCode="0">
                  <c:v>93960</c:v>
                </c:pt>
                <c:pt idx="186" formatCode="0">
                  <c:v>107030</c:v>
                </c:pt>
                <c:pt idx="187" formatCode="0">
                  <c:v>120770</c:v>
                </c:pt>
                <c:pt idx="188" formatCode="0">
                  <c:v>135170</c:v>
                </c:pt>
                <c:pt idx="189" formatCode="0">
                  <c:v>150190</c:v>
                </c:pt>
                <c:pt idx="190" formatCode="0">
                  <c:v>165820</c:v>
                </c:pt>
                <c:pt idx="191" formatCode="0">
                  <c:v>198810</c:v>
                </c:pt>
                <c:pt idx="192" formatCode="0">
                  <c:v>243120</c:v>
                </c:pt>
                <c:pt idx="193" formatCode="0">
                  <c:v>290610</c:v>
                </c:pt>
                <c:pt idx="194" formatCode="0">
                  <c:v>341050</c:v>
                </c:pt>
                <c:pt idx="195" formatCode="0">
                  <c:v>394230</c:v>
                </c:pt>
                <c:pt idx="196" formatCode="0">
                  <c:v>449950</c:v>
                </c:pt>
                <c:pt idx="197" formatCode="0">
                  <c:v>508030</c:v>
                </c:pt>
                <c:pt idx="198" formatCode="0">
                  <c:v>568320</c:v>
                </c:pt>
                <c:pt idx="199" formatCode="0">
                  <c:v>630660</c:v>
                </c:pt>
                <c:pt idx="200" formatCode="0">
                  <c:v>760910</c:v>
                </c:pt>
                <c:pt idx="201" formatCode="0">
                  <c:v>897920</c:v>
                </c:pt>
                <c:pt idx="202" formatCode="0">
                  <c:v>1040000</c:v>
                </c:pt>
                <c:pt idx="203" formatCode="0">
                  <c:v>1190000</c:v>
                </c:pt>
                <c:pt idx="204" formatCode="0">
                  <c:v>1340000</c:v>
                </c:pt>
                <c:pt idx="205" formatCode="0">
                  <c:v>1500000</c:v>
                </c:pt>
                <c:pt idx="206" formatCode="0">
                  <c:v>1820000</c:v>
                </c:pt>
                <c:pt idx="207" formatCode="0">
                  <c:v>2160000</c:v>
                </c:pt>
                <c:pt idx="208" formatCode="0">
                  <c:v>2500000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srim1H_Kapton!$D$20:$D$228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srim1H_Kapton!$M$20:$M$228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3.2000000000000002E-3</c:v>
                </c:pt>
                <c:pt idx="25">
                  <c:v>3.5000000000000005E-3</c:v>
                </c:pt>
                <c:pt idx="26">
                  <c:v>3.6999999999999997E-3</c:v>
                </c:pt>
                <c:pt idx="27">
                  <c:v>4.0000000000000001E-3</c:v>
                </c:pt>
                <c:pt idx="28">
                  <c:v>4.2000000000000006E-3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5.0000000000000001E-3</c:v>
                </c:pt>
                <c:pt idx="32">
                  <c:v>5.1999999999999998E-3</c:v>
                </c:pt>
                <c:pt idx="33">
                  <c:v>5.4000000000000003E-3</c:v>
                </c:pt>
                <c:pt idx="34">
                  <c:v>5.7000000000000002E-3</c:v>
                </c:pt>
                <c:pt idx="35">
                  <c:v>6.0999999999999995E-3</c:v>
                </c:pt>
                <c:pt idx="36">
                  <c:v>6.6E-3</c:v>
                </c:pt>
                <c:pt idx="37">
                  <c:v>7.1999999999999998E-3</c:v>
                </c:pt>
                <c:pt idx="38">
                  <c:v>7.7000000000000002E-3</c:v>
                </c:pt>
                <c:pt idx="39">
                  <c:v>8.2000000000000007E-3</c:v>
                </c:pt>
                <c:pt idx="40">
                  <c:v>8.6E-3</c:v>
                </c:pt>
                <c:pt idx="41">
                  <c:v>9.1000000000000004E-3</c:v>
                </c:pt>
                <c:pt idx="42">
                  <c:v>9.6000000000000009E-3</c:v>
                </c:pt>
                <c:pt idx="43">
                  <c:v>0.01</c:v>
                </c:pt>
                <c:pt idx="44">
                  <c:v>1.09E-2</c:v>
                </c:pt>
                <c:pt idx="45">
                  <c:v>1.17E-2</c:v>
                </c:pt>
                <c:pt idx="46">
                  <c:v>1.2500000000000001E-2</c:v>
                </c:pt>
                <c:pt idx="47">
                  <c:v>1.3300000000000001E-2</c:v>
                </c:pt>
                <c:pt idx="48">
                  <c:v>1.4000000000000002E-2</c:v>
                </c:pt>
                <c:pt idx="49">
                  <c:v>1.4799999999999999E-2</c:v>
                </c:pt>
                <c:pt idx="50">
                  <c:v>1.61E-2</c:v>
                </c:pt>
                <c:pt idx="51">
                  <c:v>1.7399999999999999E-2</c:v>
                </c:pt>
                <c:pt idx="52">
                  <c:v>1.8599999999999998E-2</c:v>
                </c:pt>
                <c:pt idx="53">
                  <c:v>1.9800000000000002E-2</c:v>
                </c:pt>
                <c:pt idx="54">
                  <c:v>2.0899999999999998E-2</c:v>
                </c:pt>
                <c:pt idx="55">
                  <c:v>2.1999999999999999E-2</c:v>
                </c:pt>
                <c:pt idx="56">
                  <c:v>2.29E-2</c:v>
                </c:pt>
                <c:pt idx="57">
                  <c:v>2.3899999999999998E-2</c:v>
                </c:pt>
                <c:pt idx="58">
                  <c:v>2.4799999999999999E-2</c:v>
                </c:pt>
                <c:pt idx="59">
                  <c:v>2.5700000000000001E-2</c:v>
                </c:pt>
                <c:pt idx="60">
                  <c:v>2.6500000000000003E-2</c:v>
                </c:pt>
                <c:pt idx="61">
                  <c:v>2.8100000000000003E-2</c:v>
                </c:pt>
                <c:pt idx="62">
                  <c:v>2.9899999999999999E-2</c:v>
                </c:pt>
                <c:pt idx="63">
                  <c:v>3.1600000000000003E-2</c:v>
                </c:pt>
                <c:pt idx="64">
                  <c:v>3.3100000000000004E-2</c:v>
                </c:pt>
                <c:pt idx="65">
                  <c:v>3.4599999999999999E-2</c:v>
                </c:pt>
                <c:pt idx="66">
                  <c:v>3.5900000000000001E-2</c:v>
                </c:pt>
                <c:pt idx="67">
                  <c:v>3.7199999999999997E-2</c:v>
                </c:pt>
                <c:pt idx="68">
                  <c:v>3.8400000000000004E-2</c:v>
                </c:pt>
                <c:pt idx="69">
                  <c:v>3.95E-2</c:v>
                </c:pt>
                <c:pt idx="70">
                  <c:v>4.1499999999999995E-2</c:v>
                </c:pt>
                <c:pt idx="71">
                  <c:v>4.3400000000000001E-2</c:v>
                </c:pt>
                <c:pt idx="72">
                  <c:v>4.4999999999999998E-2</c:v>
                </c:pt>
                <c:pt idx="73">
                  <c:v>4.6600000000000003E-2</c:v>
                </c:pt>
                <c:pt idx="74">
                  <c:v>4.8000000000000001E-2</c:v>
                </c:pt>
                <c:pt idx="75">
                  <c:v>4.9299999999999997E-2</c:v>
                </c:pt>
                <c:pt idx="76">
                  <c:v>5.16E-2</c:v>
                </c:pt>
                <c:pt idx="77">
                  <c:v>5.3600000000000002E-2</c:v>
                </c:pt>
                <c:pt idx="78">
                  <c:v>5.5400000000000005E-2</c:v>
                </c:pt>
                <c:pt idx="79">
                  <c:v>5.6999999999999995E-2</c:v>
                </c:pt>
                <c:pt idx="80">
                  <c:v>5.8399999999999994E-2</c:v>
                </c:pt>
                <c:pt idx="81">
                  <c:v>5.9699999999999996E-2</c:v>
                </c:pt>
                <c:pt idx="82">
                  <c:v>6.0899999999999996E-2</c:v>
                </c:pt>
                <c:pt idx="83">
                  <c:v>6.2E-2</c:v>
                </c:pt>
                <c:pt idx="84">
                  <c:v>6.3100000000000003E-2</c:v>
                </c:pt>
                <c:pt idx="85">
                  <c:v>6.4000000000000001E-2</c:v>
                </c:pt>
                <c:pt idx="86">
                  <c:v>6.4899999999999999E-2</c:v>
                </c:pt>
                <c:pt idx="87">
                  <c:v>6.6500000000000004E-2</c:v>
                </c:pt>
                <c:pt idx="88">
                  <c:v>6.8400000000000002E-2</c:v>
                </c:pt>
                <c:pt idx="89">
                  <c:v>6.9999999999999993E-2</c:v>
                </c:pt>
                <c:pt idx="90">
                  <c:v>7.1399999999999991E-2</c:v>
                </c:pt>
                <c:pt idx="91">
                  <c:v>7.2700000000000001E-2</c:v>
                </c:pt>
                <c:pt idx="92">
                  <c:v>7.3899999999999993E-2</c:v>
                </c:pt>
                <c:pt idx="93">
                  <c:v>7.4999999999999997E-2</c:v>
                </c:pt>
                <c:pt idx="94">
                  <c:v>7.5999999999999998E-2</c:v>
                </c:pt>
                <c:pt idx="95">
                  <c:v>7.6899999999999996E-2</c:v>
                </c:pt>
                <c:pt idx="96">
                  <c:v>7.8800000000000009E-2</c:v>
                </c:pt>
                <c:pt idx="97">
                  <c:v>8.0500000000000002E-2</c:v>
                </c:pt>
                <c:pt idx="98">
                  <c:v>8.2099999999999992E-2</c:v>
                </c:pt>
                <c:pt idx="99">
                  <c:v>8.3499999999999991E-2</c:v>
                </c:pt>
                <c:pt idx="100">
                  <c:v>8.48E-2</c:v>
                </c:pt>
                <c:pt idx="101">
                  <c:v>8.6099999999999996E-2</c:v>
                </c:pt>
                <c:pt idx="102">
                  <c:v>8.8999999999999996E-2</c:v>
                </c:pt>
                <c:pt idx="103">
                  <c:v>9.1700000000000004E-2</c:v>
                </c:pt>
                <c:pt idx="104">
                  <c:v>9.4299999999999995E-2</c:v>
                </c:pt>
                <c:pt idx="105">
                  <c:v>9.6799999999999997E-2</c:v>
                </c:pt>
                <c:pt idx="106">
                  <c:v>9.9299999999999999E-2</c:v>
                </c:pt>
                <c:pt idx="107">
                  <c:v>0.1018</c:v>
                </c:pt>
                <c:pt idx="108">
                  <c:v>0.10429999999999999</c:v>
                </c:pt>
                <c:pt idx="109">
                  <c:v>0.10680000000000001</c:v>
                </c:pt>
                <c:pt idx="110">
                  <c:v>0.10929999999999999</c:v>
                </c:pt>
                <c:pt idx="111">
                  <c:v>0.1119</c:v>
                </c:pt>
                <c:pt idx="112">
                  <c:v>0.1145</c:v>
                </c:pt>
                <c:pt idx="113">
                  <c:v>0.12230000000000001</c:v>
                </c:pt>
                <c:pt idx="114">
                  <c:v>0.1338</c:v>
                </c:pt>
                <c:pt idx="115">
                  <c:v>0.14560000000000001</c:v>
                </c:pt>
                <c:pt idx="116">
                  <c:v>0.15760000000000002</c:v>
                </c:pt>
                <c:pt idx="117">
                  <c:v>0.1699</c:v>
                </c:pt>
                <c:pt idx="118">
                  <c:v>0.18260000000000001</c:v>
                </c:pt>
                <c:pt idx="119">
                  <c:v>0.19550000000000001</c:v>
                </c:pt>
                <c:pt idx="120">
                  <c:v>0.20859999999999998</c:v>
                </c:pt>
                <c:pt idx="121">
                  <c:v>0.22200000000000003</c:v>
                </c:pt>
                <c:pt idx="122">
                  <c:v>0.26690000000000003</c:v>
                </c:pt>
                <c:pt idx="123">
                  <c:v>0.31059999999999999</c:v>
                </c:pt>
                <c:pt idx="124">
                  <c:v>0.3538</c:v>
                </c:pt>
                <c:pt idx="125">
                  <c:v>0.39679999999999999</c:v>
                </c:pt>
                <c:pt idx="126">
                  <c:v>0.43990000000000001</c:v>
                </c:pt>
                <c:pt idx="127">
                  <c:v>0.48310000000000003</c:v>
                </c:pt>
                <c:pt idx="128">
                  <c:v>0.62990000000000002</c:v>
                </c:pt>
                <c:pt idx="129">
                  <c:v>0.76680000000000004</c:v>
                </c:pt>
                <c:pt idx="130">
                  <c:v>0.89839999999999998</c:v>
                </c:pt>
                <c:pt idx="131">
                  <c:v>1.03</c:v>
                </c:pt>
                <c:pt idx="132">
                  <c:v>1.1499999999999999</c:v>
                </c:pt>
                <c:pt idx="133">
                  <c:v>1.27</c:v>
                </c:pt>
                <c:pt idx="134">
                  <c:v>1.4</c:v>
                </c:pt>
                <c:pt idx="135">
                  <c:v>1.52</c:v>
                </c:pt>
                <c:pt idx="136">
                  <c:v>1.64</c:v>
                </c:pt>
                <c:pt idx="137">
                  <c:v>1.77</c:v>
                </c:pt>
                <c:pt idx="138">
                  <c:v>1.89</c:v>
                </c:pt>
                <c:pt idx="139">
                  <c:v>2.34</c:v>
                </c:pt>
                <c:pt idx="140" formatCode="0.00">
                  <c:v>2.99</c:v>
                </c:pt>
                <c:pt idx="141" formatCode="0.00">
                  <c:v>3.61</c:v>
                </c:pt>
                <c:pt idx="142" formatCode="0.00">
                  <c:v>4.21</c:v>
                </c:pt>
                <c:pt idx="143" formatCode="0.00">
                  <c:v>4.82</c:v>
                </c:pt>
                <c:pt idx="144" formatCode="0.00">
                  <c:v>5.42</c:v>
                </c:pt>
                <c:pt idx="145" formatCode="0.00">
                  <c:v>6.04</c:v>
                </c:pt>
                <c:pt idx="146" formatCode="0.00">
                  <c:v>6.66</c:v>
                </c:pt>
                <c:pt idx="147" formatCode="0.00">
                  <c:v>7.29</c:v>
                </c:pt>
                <c:pt idx="148" formatCode="0.00">
                  <c:v>9.56</c:v>
                </c:pt>
                <c:pt idx="149" formatCode="0.00">
                  <c:v>11.72</c:v>
                </c:pt>
                <c:pt idx="150" formatCode="0.00">
                  <c:v>13.83</c:v>
                </c:pt>
                <c:pt idx="151" formatCode="0.00">
                  <c:v>15.93</c:v>
                </c:pt>
                <c:pt idx="152" formatCode="0.00">
                  <c:v>18.04</c:v>
                </c:pt>
                <c:pt idx="153" formatCode="0.00">
                  <c:v>20.16</c:v>
                </c:pt>
                <c:pt idx="154" formatCode="0.00">
                  <c:v>27.85</c:v>
                </c:pt>
                <c:pt idx="155" formatCode="0.00">
                  <c:v>35.049999999999997</c:v>
                </c:pt>
                <c:pt idx="156" formatCode="0.00">
                  <c:v>42.1</c:v>
                </c:pt>
                <c:pt idx="157" formatCode="0.00">
                  <c:v>49.14</c:v>
                </c:pt>
                <c:pt idx="158" formatCode="0.00">
                  <c:v>56.23</c:v>
                </c:pt>
                <c:pt idx="159" formatCode="0.00">
                  <c:v>63.41</c:v>
                </c:pt>
                <c:pt idx="160" formatCode="0.00">
                  <c:v>70.7</c:v>
                </c:pt>
                <c:pt idx="161" formatCode="0.00">
                  <c:v>78.11</c:v>
                </c:pt>
                <c:pt idx="162" formatCode="0.00">
                  <c:v>85.65</c:v>
                </c:pt>
                <c:pt idx="163" formatCode="0.00">
                  <c:v>93.31</c:v>
                </c:pt>
                <c:pt idx="164" formatCode="0.00">
                  <c:v>101.11</c:v>
                </c:pt>
                <c:pt idx="165" formatCode="0.00">
                  <c:v>129.86000000000001</c:v>
                </c:pt>
                <c:pt idx="166" formatCode="0.00">
                  <c:v>170.95</c:v>
                </c:pt>
                <c:pt idx="167" formatCode="0.00">
                  <c:v>210.01</c:v>
                </c:pt>
                <c:pt idx="168" formatCode="0.00">
                  <c:v>248.37</c:v>
                </c:pt>
                <c:pt idx="169" formatCode="0.00">
                  <c:v>286.62</c:v>
                </c:pt>
                <c:pt idx="170" formatCode="0.00">
                  <c:v>325.07</c:v>
                </c:pt>
                <c:pt idx="171" formatCode="0.00">
                  <c:v>363.89</c:v>
                </c:pt>
                <c:pt idx="172" formatCode="0.00">
                  <c:v>403.16</c:v>
                </c:pt>
                <c:pt idx="173" formatCode="0.00">
                  <c:v>442.96</c:v>
                </c:pt>
                <c:pt idx="174" formatCode="0.00">
                  <c:v>589.33000000000004</c:v>
                </c:pt>
                <c:pt idx="175" formatCode="0.00">
                  <c:v>726.99</c:v>
                </c:pt>
                <c:pt idx="176" formatCode="0.00">
                  <c:v>861.25</c:v>
                </c:pt>
                <c:pt idx="177" formatCode="0.00">
                  <c:v>994.42</c:v>
                </c:pt>
                <c:pt idx="178" formatCode="0.00">
                  <c:v>1130</c:v>
                </c:pt>
                <c:pt idx="179" formatCode="0.00">
                  <c:v>1260</c:v>
                </c:pt>
                <c:pt idx="180" formatCode="0.00">
                  <c:v>1750</c:v>
                </c:pt>
                <c:pt idx="181" formatCode="0.00">
                  <c:v>2200</c:v>
                </c:pt>
                <c:pt idx="182" formatCode="0.00">
                  <c:v>2640</c:v>
                </c:pt>
                <c:pt idx="183" formatCode="0.00">
                  <c:v>3070</c:v>
                </c:pt>
                <c:pt idx="184" formatCode="0.00">
                  <c:v>3500</c:v>
                </c:pt>
                <c:pt idx="185" formatCode="0.00">
                  <c:v>3930</c:v>
                </c:pt>
                <c:pt idx="186" formatCode="0.00">
                  <c:v>4360</c:v>
                </c:pt>
                <c:pt idx="187" formatCode="0.00">
                  <c:v>4790</c:v>
                </c:pt>
                <c:pt idx="188" formatCode="0.00">
                  <c:v>5230</c:v>
                </c:pt>
                <c:pt idx="189" formatCode="0.0">
                  <c:v>5670</c:v>
                </c:pt>
                <c:pt idx="190" formatCode="0.0">
                  <c:v>6110</c:v>
                </c:pt>
                <c:pt idx="191" formatCode="0.0">
                  <c:v>7730</c:v>
                </c:pt>
                <c:pt idx="192" formatCode="0.0">
                  <c:v>10000</c:v>
                </c:pt>
                <c:pt idx="193" formatCode="0.0">
                  <c:v>12100</c:v>
                </c:pt>
                <c:pt idx="194" formatCode="0.0">
                  <c:v>14110</c:v>
                </c:pt>
                <c:pt idx="195" formatCode="0.0">
                  <c:v>16040</c:v>
                </c:pt>
                <c:pt idx="196" formatCode="0.0">
                  <c:v>17940</c:v>
                </c:pt>
                <c:pt idx="197" formatCode="0.0">
                  <c:v>19790</c:v>
                </c:pt>
                <c:pt idx="198" formatCode="0.0">
                  <c:v>21620</c:v>
                </c:pt>
                <c:pt idx="199" formatCode="0.0">
                  <c:v>23420</c:v>
                </c:pt>
                <c:pt idx="200" formatCode="0.0">
                  <c:v>29920</c:v>
                </c:pt>
                <c:pt idx="201" formatCode="0.0">
                  <c:v>35770</c:v>
                </c:pt>
                <c:pt idx="202" formatCode="0.0">
                  <c:v>41210</c:v>
                </c:pt>
                <c:pt idx="203" formatCode="0.0">
                  <c:v>46360</c:v>
                </c:pt>
                <c:pt idx="204" formatCode="0.0">
                  <c:v>51280</c:v>
                </c:pt>
                <c:pt idx="205" formatCode="0.0">
                  <c:v>56010</c:v>
                </c:pt>
                <c:pt idx="206" formatCode="0.0">
                  <c:v>72610</c:v>
                </c:pt>
                <c:pt idx="207" formatCode="0.0">
                  <c:v>86990</c:v>
                </c:pt>
                <c:pt idx="208" formatCode="0.0">
                  <c:v>99990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srim1H_Kapton!$D$20:$D$228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srim1H_Kapton!$P$20:$P$228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1.0999999999999998E-3</c:v>
                </c:pt>
                <c:pt idx="12">
                  <c:v>1.0999999999999998E-3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2.1999999999999997E-3</c:v>
                </c:pt>
                <c:pt idx="24">
                  <c:v>2.4000000000000002E-3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3.2000000000000002E-3</c:v>
                </c:pt>
                <c:pt idx="29">
                  <c:v>3.4000000000000002E-3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3.8999999999999998E-3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4.5999999999999999E-3</c:v>
                </c:pt>
                <c:pt idx="36">
                  <c:v>5.0000000000000001E-3</c:v>
                </c:pt>
                <c:pt idx="37">
                  <c:v>5.4000000000000003E-3</c:v>
                </c:pt>
                <c:pt idx="38">
                  <c:v>5.8000000000000005E-3</c:v>
                </c:pt>
                <c:pt idx="39">
                  <c:v>6.1999999999999998E-3</c:v>
                </c:pt>
                <c:pt idx="40">
                  <c:v>6.6E-3</c:v>
                </c:pt>
                <c:pt idx="41">
                  <c:v>7.000000000000001E-3</c:v>
                </c:pt>
                <c:pt idx="42">
                  <c:v>7.3999999999999995E-3</c:v>
                </c:pt>
                <c:pt idx="43">
                  <c:v>7.7000000000000002E-3</c:v>
                </c:pt>
                <c:pt idx="44">
                  <c:v>8.4000000000000012E-3</c:v>
                </c:pt>
                <c:pt idx="45">
                  <c:v>9.1000000000000004E-3</c:v>
                </c:pt>
                <c:pt idx="46">
                  <c:v>9.7999999999999997E-3</c:v>
                </c:pt>
                <c:pt idx="47">
                  <c:v>1.04E-2</c:v>
                </c:pt>
                <c:pt idx="48">
                  <c:v>1.0999999999999999E-2</c:v>
                </c:pt>
                <c:pt idx="49">
                  <c:v>1.1600000000000001E-2</c:v>
                </c:pt>
                <c:pt idx="50">
                  <c:v>1.2800000000000001E-2</c:v>
                </c:pt>
                <c:pt idx="51">
                  <c:v>1.4000000000000002E-2</c:v>
                </c:pt>
                <c:pt idx="52">
                  <c:v>1.4999999999999999E-2</c:v>
                </c:pt>
                <c:pt idx="53">
                  <c:v>1.61E-2</c:v>
                </c:pt>
                <c:pt idx="54">
                  <c:v>1.7100000000000001E-2</c:v>
                </c:pt>
                <c:pt idx="55">
                  <c:v>1.7999999999999999E-2</c:v>
                </c:pt>
                <c:pt idx="56">
                  <c:v>1.9E-2</c:v>
                </c:pt>
                <c:pt idx="57">
                  <c:v>1.9900000000000001E-2</c:v>
                </c:pt>
                <c:pt idx="58">
                  <c:v>2.07E-2</c:v>
                </c:pt>
                <c:pt idx="59">
                  <c:v>2.1600000000000001E-2</c:v>
                </c:pt>
                <c:pt idx="60">
                  <c:v>2.24E-2</c:v>
                </c:pt>
                <c:pt idx="61">
                  <c:v>2.3899999999999998E-2</c:v>
                </c:pt>
                <c:pt idx="62">
                  <c:v>2.58E-2</c:v>
                </c:pt>
                <c:pt idx="63">
                  <c:v>2.7500000000000004E-2</c:v>
                </c:pt>
                <c:pt idx="64">
                  <c:v>2.9199999999999997E-2</c:v>
                </c:pt>
                <c:pt idx="65">
                  <c:v>3.0699999999999998E-2</c:v>
                </c:pt>
                <c:pt idx="66">
                  <c:v>3.2199999999999999E-2</c:v>
                </c:pt>
                <c:pt idx="67">
                  <c:v>3.3600000000000005E-2</c:v>
                </c:pt>
                <c:pt idx="68">
                  <c:v>3.4999999999999996E-2</c:v>
                </c:pt>
                <c:pt idx="69">
                  <c:v>3.6299999999999999E-2</c:v>
                </c:pt>
                <c:pt idx="70">
                  <c:v>3.8699999999999998E-2</c:v>
                </c:pt>
                <c:pt idx="71">
                  <c:v>4.0999999999999995E-2</c:v>
                </c:pt>
                <c:pt idx="72">
                  <c:v>4.3099999999999999E-2</c:v>
                </c:pt>
                <c:pt idx="73">
                  <c:v>4.4999999999999998E-2</c:v>
                </c:pt>
                <c:pt idx="74">
                  <c:v>4.6800000000000001E-2</c:v>
                </c:pt>
                <c:pt idx="75">
                  <c:v>4.8599999999999997E-2</c:v>
                </c:pt>
                <c:pt idx="76">
                  <c:v>5.1799999999999999E-2</c:v>
                </c:pt>
                <c:pt idx="77">
                  <c:v>5.4600000000000003E-2</c:v>
                </c:pt>
                <c:pt idx="78">
                  <c:v>5.7199999999999994E-2</c:v>
                </c:pt>
                <c:pt idx="79">
                  <c:v>5.96E-2</c:v>
                </c:pt>
                <c:pt idx="80">
                  <c:v>6.1899999999999997E-2</c:v>
                </c:pt>
                <c:pt idx="81">
                  <c:v>6.3899999999999998E-2</c:v>
                </c:pt>
                <c:pt idx="82">
                  <c:v>6.5799999999999997E-2</c:v>
                </c:pt>
                <c:pt idx="83">
                  <c:v>6.7600000000000007E-2</c:v>
                </c:pt>
                <c:pt idx="84">
                  <c:v>6.93E-2</c:v>
                </c:pt>
                <c:pt idx="85">
                  <c:v>7.0899999999999991E-2</c:v>
                </c:pt>
                <c:pt idx="86">
                  <c:v>7.2499999999999995E-2</c:v>
                </c:pt>
                <c:pt idx="87">
                  <c:v>7.5300000000000006E-2</c:v>
                </c:pt>
                <c:pt idx="88">
                  <c:v>7.85E-2</c:v>
                </c:pt>
                <c:pt idx="89">
                  <c:v>8.14E-2</c:v>
                </c:pt>
                <c:pt idx="90">
                  <c:v>8.3999999999999991E-2</c:v>
                </c:pt>
                <c:pt idx="91">
                  <c:v>8.6400000000000005E-2</c:v>
                </c:pt>
                <c:pt idx="92">
                  <c:v>8.8700000000000001E-2</c:v>
                </c:pt>
                <c:pt idx="93">
                  <c:v>9.0800000000000006E-2</c:v>
                </c:pt>
                <c:pt idx="94">
                  <c:v>9.2800000000000007E-2</c:v>
                </c:pt>
                <c:pt idx="95">
                  <c:v>9.4699999999999993E-2</c:v>
                </c:pt>
                <c:pt idx="96">
                  <c:v>9.8299999999999998E-2</c:v>
                </c:pt>
                <c:pt idx="97">
                  <c:v>0.10149999999999999</c:v>
                </c:pt>
                <c:pt idx="98">
                  <c:v>0.1045</c:v>
                </c:pt>
                <c:pt idx="99">
                  <c:v>0.10729999999999999</c:v>
                </c:pt>
                <c:pt idx="100">
                  <c:v>0.11000000000000001</c:v>
                </c:pt>
                <c:pt idx="101">
                  <c:v>0.1125</c:v>
                </c:pt>
                <c:pt idx="102">
                  <c:v>0.1173</c:v>
                </c:pt>
                <c:pt idx="103">
                  <c:v>0.12190000000000001</c:v>
                </c:pt>
                <c:pt idx="104">
                  <c:v>0.12620000000000001</c:v>
                </c:pt>
                <c:pt idx="105">
                  <c:v>0.13040000000000002</c:v>
                </c:pt>
                <c:pt idx="106">
                  <c:v>0.1346</c:v>
                </c:pt>
                <c:pt idx="107">
                  <c:v>0.13869999999999999</c:v>
                </c:pt>
                <c:pt idx="108">
                  <c:v>0.14279999999999998</c:v>
                </c:pt>
                <c:pt idx="109">
                  <c:v>0.14699999999999999</c:v>
                </c:pt>
                <c:pt idx="110">
                  <c:v>0.15109999999999998</c:v>
                </c:pt>
                <c:pt idx="111">
                  <c:v>0.15529999999999999</c:v>
                </c:pt>
                <c:pt idx="112">
                  <c:v>0.15960000000000002</c:v>
                </c:pt>
                <c:pt idx="113">
                  <c:v>0.16830000000000001</c:v>
                </c:pt>
                <c:pt idx="114">
                  <c:v>0.17960000000000001</c:v>
                </c:pt>
                <c:pt idx="115">
                  <c:v>0.19139999999999999</c:v>
                </c:pt>
                <c:pt idx="116">
                  <c:v>0.20379999999999998</c:v>
                </c:pt>
                <c:pt idx="117">
                  <c:v>0.21680000000000002</c:v>
                </c:pt>
                <c:pt idx="118">
                  <c:v>0.23050000000000001</c:v>
                </c:pt>
                <c:pt idx="119">
                  <c:v>0.2447</c:v>
                </c:pt>
                <c:pt idx="120">
                  <c:v>0.25950000000000001</c:v>
                </c:pt>
                <c:pt idx="121">
                  <c:v>0.27490000000000003</c:v>
                </c:pt>
                <c:pt idx="122">
                  <c:v>0.30740000000000001</c:v>
                </c:pt>
                <c:pt idx="123">
                  <c:v>0.3422</c:v>
                </c:pt>
                <c:pt idx="124">
                  <c:v>0.37909999999999999</c:v>
                </c:pt>
                <c:pt idx="125">
                  <c:v>0.41799999999999998</c:v>
                </c:pt>
                <c:pt idx="126">
                  <c:v>0.45879999999999999</c:v>
                </c:pt>
                <c:pt idx="127">
                  <c:v>0.50149999999999995</c:v>
                </c:pt>
                <c:pt idx="128">
                  <c:v>0.59199999999999997</c:v>
                </c:pt>
                <c:pt idx="129">
                  <c:v>0.68869999999999998</c:v>
                </c:pt>
                <c:pt idx="130">
                  <c:v>0.79100000000000004</c:v>
                </c:pt>
                <c:pt idx="131">
                  <c:v>0.89760000000000006</c:v>
                </c:pt>
                <c:pt idx="132">
                  <c:v>1.01</c:v>
                </c:pt>
                <c:pt idx="133">
                  <c:v>1.1200000000000001</c:v>
                </c:pt>
                <c:pt idx="134">
                  <c:v>1.24</c:v>
                </c:pt>
                <c:pt idx="135">
                  <c:v>1.36</c:v>
                </c:pt>
                <c:pt idx="136">
                  <c:v>1.49</c:v>
                </c:pt>
                <c:pt idx="137">
                  <c:v>1.62</c:v>
                </c:pt>
                <c:pt idx="138">
                  <c:v>1.75</c:v>
                </c:pt>
                <c:pt idx="139">
                  <c:v>2.04</c:v>
                </c:pt>
                <c:pt idx="140">
                  <c:v>2.41</c:v>
                </c:pt>
                <c:pt idx="141">
                  <c:v>2.81</c:v>
                </c:pt>
                <c:pt idx="142">
                  <c:v>3.25</c:v>
                </c:pt>
                <c:pt idx="143">
                  <c:v>3.7</c:v>
                </c:pt>
                <c:pt idx="144">
                  <c:v>4.1900000000000004</c:v>
                </c:pt>
                <c:pt idx="145">
                  <c:v>4.7</c:v>
                </c:pt>
                <c:pt idx="146">
                  <c:v>5.24</c:v>
                </c:pt>
                <c:pt idx="147">
                  <c:v>5.8</c:v>
                </c:pt>
                <c:pt idx="148">
                  <c:v>7</c:v>
                </c:pt>
                <c:pt idx="149">
                  <c:v>8.3000000000000007</c:v>
                </c:pt>
                <c:pt idx="150">
                  <c:v>9.6999999999999993</c:v>
                </c:pt>
                <c:pt idx="151">
                  <c:v>11.2</c:v>
                </c:pt>
                <c:pt idx="152">
                  <c:v>12.79</c:v>
                </c:pt>
                <c:pt idx="153">
                  <c:v>14.48</c:v>
                </c:pt>
                <c:pt idx="154">
                  <c:v>18.12</c:v>
                </c:pt>
                <c:pt idx="155">
                  <c:v>22.13</c:v>
                </c:pt>
                <c:pt idx="156" formatCode="0.00">
                  <c:v>26.48</c:v>
                </c:pt>
                <c:pt idx="157" formatCode="0.00">
                  <c:v>31.18</c:v>
                </c:pt>
                <c:pt idx="158" formatCode="0.00">
                  <c:v>36.22</c:v>
                </c:pt>
                <c:pt idx="159" formatCode="0.00">
                  <c:v>41.58</c:v>
                </c:pt>
                <c:pt idx="160" formatCode="0.00">
                  <c:v>47.27</c:v>
                </c:pt>
                <c:pt idx="161" formatCode="0.00">
                  <c:v>53.28</c:v>
                </c:pt>
                <c:pt idx="162" formatCode="0.00">
                  <c:v>59.61</c:v>
                </c:pt>
                <c:pt idx="163" formatCode="0.00">
                  <c:v>66.25</c:v>
                </c:pt>
                <c:pt idx="164" formatCode="0.00">
                  <c:v>73.19</c:v>
                </c:pt>
                <c:pt idx="165" formatCode="0.00">
                  <c:v>87.99</c:v>
                </c:pt>
                <c:pt idx="166" formatCode="0.00">
                  <c:v>108.16</c:v>
                </c:pt>
                <c:pt idx="167" formatCode="0.00">
                  <c:v>130.13</c:v>
                </c:pt>
                <c:pt idx="168" formatCode="0.00">
                  <c:v>153.85</c:v>
                </c:pt>
                <c:pt idx="169" formatCode="0.00">
                  <c:v>179.28</c:v>
                </c:pt>
                <c:pt idx="170" formatCode="0.00">
                  <c:v>206.39</c:v>
                </c:pt>
                <c:pt idx="171" formatCode="0.00">
                  <c:v>235.14</c:v>
                </c:pt>
                <c:pt idx="172" formatCode="0.00">
                  <c:v>265.48</c:v>
                </c:pt>
                <c:pt idx="173" formatCode="0.00">
                  <c:v>297.41000000000003</c:v>
                </c:pt>
                <c:pt idx="174" formatCode="0.00">
                  <c:v>365.86</c:v>
                </c:pt>
                <c:pt idx="175" formatCode="0.00">
                  <c:v>440.27</c:v>
                </c:pt>
                <c:pt idx="176" formatCode="0.00">
                  <c:v>520.41</c:v>
                </c:pt>
                <c:pt idx="177" formatCode="0.00">
                  <c:v>606.1</c:v>
                </c:pt>
                <c:pt idx="178" formatCode="0.00">
                  <c:v>697.16</c:v>
                </c:pt>
                <c:pt idx="179" formatCode="0.00">
                  <c:v>793.42</c:v>
                </c:pt>
                <c:pt idx="180" formatCode="0.0">
                  <c:v>1000</c:v>
                </c:pt>
                <c:pt idx="181" formatCode="0.0">
                  <c:v>1230</c:v>
                </c:pt>
                <c:pt idx="182" formatCode="0.0">
                  <c:v>1470</c:v>
                </c:pt>
                <c:pt idx="183" formatCode="0.0">
                  <c:v>1730</c:v>
                </c:pt>
                <c:pt idx="184" formatCode="0.0">
                  <c:v>2009.9999999999998</c:v>
                </c:pt>
                <c:pt idx="185" formatCode="0.0">
                  <c:v>2300</c:v>
                </c:pt>
                <c:pt idx="186" formatCode="0.0">
                  <c:v>2610</c:v>
                </c:pt>
                <c:pt idx="187" formatCode="0.0">
                  <c:v>2930</c:v>
                </c:pt>
                <c:pt idx="188" formatCode="0.0">
                  <c:v>3270</c:v>
                </c:pt>
                <c:pt idx="189" formatCode="0.0">
                  <c:v>3610</c:v>
                </c:pt>
                <c:pt idx="190" formatCode="0.0">
                  <c:v>3970</c:v>
                </c:pt>
                <c:pt idx="191" formatCode="0.0">
                  <c:v>4720</c:v>
                </c:pt>
                <c:pt idx="192" formatCode="0.0">
                  <c:v>5720</c:v>
                </c:pt>
                <c:pt idx="193" formatCode="0.0">
                  <c:v>6770</c:v>
                </c:pt>
                <c:pt idx="194" formatCode="0.0">
                  <c:v>7870</c:v>
                </c:pt>
                <c:pt idx="195" formatCode="0.0">
                  <c:v>9010</c:v>
                </c:pt>
                <c:pt idx="196" formatCode="0.0">
                  <c:v>10200</c:v>
                </c:pt>
                <c:pt idx="197" formatCode="0.0">
                  <c:v>11420</c:v>
                </c:pt>
                <c:pt idx="198" formatCode="0.0">
                  <c:v>12670</c:v>
                </c:pt>
                <c:pt idx="199" formatCode="0.0">
                  <c:v>13950</c:v>
                </c:pt>
                <c:pt idx="200" formatCode="0.0">
                  <c:v>16570</c:v>
                </c:pt>
                <c:pt idx="201" formatCode="0.0">
                  <c:v>19270</c:v>
                </c:pt>
                <c:pt idx="202" formatCode="0.0">
                  <c:v>22030</c:v>
                </c:pt>
                <c:pt idx="203" formatCode="0.0">
                  <c:v>24830</c:v>
                </c:pt>
                <c:pt idx="204" formatCode="0.0">
                  <c:v>27660</c:v>
                </c:pt>
                <c:pt idx="205" formatCode="0.0">
                  <c:v>30510</c:v>
                </c:pt>
                <c:pt idx="206" formatCode="0.0">
                  <c:v>36230</c:v>
                </c:pt>
                <c:pt idx="207" formatCode="0.0">
                  <c:v>41960</c:v>
                </c:pt>
                <c:pt idx="208" formatCode="0.0">
                  <c:v>47650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2432"/>
        <c:axId val="477624000"/>
      </c:scatterChart>
      <c:valAx>
        <c:axId val="4776224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4000"/>
        <c:crosses val="autoZero"/>
        <c:crossBetween val="midCat"/>
        <c:majorUnit val="10"/>
      </c:valAx>
      <c:valAx>
        <c:axId val="4776240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24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srim1H_Mylar!$P$5</c:f>
          <c:strCache>
            <c:ptCount val="1"/>
            <c:pt idx="0">
              <c:v>srim1H_Mylar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srim1H_Mylar!$D$20:$D$228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srim1H_Mylar!$E$20:$E$228</c:f>
              <c:numCache>
                <c:formatCode>0.000E+00</c:formatCode>
                <c:ptCount val="209"/>
                <c:pt idx="0">
                  <c:v>1.3899999999999999E-2</c:v>
                </c:pt>
                <c:pt idx="1">
                  <c:v>1.4579999999999999E-2</c:v>
                </c:pt>
                <c:pt idx="2">
                  <c:v>1.523E-2</c:v>
                </c:pt>
                <c:pt idx="3">
                  <c:v>1.585E-2</c:v>
                </c:pt>
                <c:pt idx="4">
                  <c:v>1.6449999999999999E-2</c:v>
                </c:pt>
                <c:pt idx="5">
                  <c:v>1.703E-2</c:v>
                </c:pt>
                <c:pt idx="6">
                  <c:v>1.7579999999999998E-2</c:v>
                </c:pt>
                <c:pt idx="7">
                  <c:v>1.813E-2</c:v>
                </c:pt>
                <c:pt idx="8">
                  <c:v>1.865E-2</c:v>
                </c:pt>
                <c:pt idx="9">
                  <c:v>1.966E-2</c:v>
                </c:pt>
                <c:pt idx="10">
                  <c:v>2.085E-2</c:v>
                </c:pt>
                <c:pt idx="11">
                  <c:v>2.198E-2</c:v>
                </c:pt>
                <c:pt idx="12">
                  <c:v>2.3050000000000001E-2</c:v>
                </c:pt>
                <c:pt idx="13">
                  <c:v>2.4080000000000001E-2</c:v>
                </c:pt>
                <c:pt idx="14">
                  <c:v>2.5059999999999999E-2</c:v>
                </c:pt>
                <c:pt idx="15">
                  <c:v>2.6009999999999998E-2</c:v>
                </c:pt>
                <c:pt idx="16">
                  <c:v>2.6919999999999999E-2</c:v>
                </c:pt>
                <c:pt idx="17">
                  <c:v>2.7799999999999998E-2</c:v>
                </c:pt>
                <c:pt idx="18">
                  <c:v>2.9489999999999999E-2</c:v>
                </c:pt>
                <c:pt idx="19">
                  <c:v>3.109E-2</c:v>
                </c:pt>
                <c:pt idx="20">
                  <c:v>3.2599999999999997E-2</c:v>
                </c:pt>
                <c:pt idx="21">
                  <c:v>3.4049999999999997E-2</c:v>
                </c:pt>
                <c:pt idx="22">
                  <c:v>3.5439999999999999E-2</c:v>
                </c:pt>
                <c:pt idx="23">
                  <c:v>3.678E-2</c:v>
                </c:pt>
                <c:pt idx="24">
                  <c:v>3.9320000000000001E-2</c:v>
                </c:pt>
                <c:pt idx="25">
                  <c:v>4.1709999999999997E-2</c:v>
                </c:pt>
                <c:pt idx="26">
                  <c:v>4.3959999999999999E-2</c:v>
                </c:pt>
                <c:pt idx="27">
                  <c:v>4.6109999999999998E-2</c:v>
                </c:pt>
                <c:pt idx="28">
                  <c:v>4.8160000000000001E-2</c:v>
                </c:pt>
                <c:pt idx="29">
                  <c:v>5.0119999999999998E-2</c:v>
                </c:pt>
                <c:pt idx="30">
                  <c:v>5.2019999999999997E-2</c:v>
                </c:pt>
                <c:pt idx="31">
                  <c:v>5.3839999999999999E-2</c:v>
                </c:pt>
                <c:pt idx="32">
                  <c:v>5.561E-2</c:v>
                </c:pt>
                <c:pt idx="33">
                  <c:v>5.7320000000000003E-2</c:v>
                </c:pt>
                <c:pt idx="34">
                  <c:v>5.8979999999999998E-2</c:v>
                </c:pt>
                <c:pt idx="35">
                  <c:v>6.2170000000000003E-2</c:v>
                </c:pt>
                <c:pt idx="36">
                  <c:v>6.5939999999999999E-2</c:v>
                </c:pt>
                <c:pt idx="37">
                  <c:v>6.9510000000000002E-2</c:v>
                </c:pt>
                <c:pt idx="38">
                  <c:v>7.2900000000000006E-2</c:v>
                </c:pt>
                <c:pt idx="39">
                  <c:v>7.6139999999999999E-2</c:v>
                </c:pt>
                <c:pt idx="40">
                  <c:v>7.9250000000000001E-2</c:v>
                </c:pt>
                <c:pt idx="41">
                  <c:v>8.2250000000000004E-2</c:v>
                </c:pt>
                <c:pt idx="42">
                  <c:v>8.5129999999999997E-2</c:v>
                </c:pt>
                <c:pt idx="43">
                  <c:v>8.7919999999999998E-2</c:v>
                </c:pt>
                <c:pt idx="44">
                  <c:v>9.3259999999999996E-2</c:v>
                </c:pt>
                <c:pt idx="45">
                  <c:v>9.8299999999999998E-2</c:v>
                </c:pt>
                <c:pt idx="46">
                  <c:v>0.1031</c:v>
                </c:pt>
                <c:pt idx="47">
                  <c:v>0.1077</c:v>
                </c:pt>
                <c:pt idx="48">
                  <c:v>0.11210000000000001</c:v>
                </c:pt>
                <c:pt idx="49">
                  <c:v>0.1163</c:v>
                </c:pt>
                <c:pt idx="50">
                  <c:v>0.12429999999999999</c:v>
                </c:pt>
                <c:pt idx="51">
                  <c:v>0.13189999999999999</c:v>
                </c:pt>
                <c:pt idx="52">
                  <c:v>0.13900000000000001</c:v>
                </c:pt>
                <c:pt idx="53">
                  <c:v>0.14580000000000001</c:v>
                </c:pt>
                <c:pt idx="54">
                  <c:v>0.15229999999999999</c:v>
                </c:pt>
                <c:pt idx="55">
                  <c:v>0.1585</c:v>
                </c:pt>
                <c:pt idx="56">
                  <c:v>0.16450000000000001</c:v>
                </c:pt>
                <c:pt idx="57">
                  <c:v>0.17030000000000001</c:v>
                </c:pt>
                <c:pt idx="58">
                  <c:v>0.17580000000000001</c:v>
                </c:pt>
                <c:pt idx="59">
                  <c:v>0.18129999999999999</c:v>
                </c:pt>
                <c:pt idx="60">
                  <c:v>0.1865</c:v>
                </c:pt>
                <c:pt idx="61">
                  <c:v>0.1966</c:v>
                </c:pt>
                <c:pt idx="62">
                  <c:v>0.20730000000000001</c:v>
                </c:pt>
                <c:pt idx="63">
                  <c:v>0.2175</c:v>
                </c:pt>
                <c:pt idx="64">
                  <c:v>0.2271</c:v>
                </c:pt>
                <c:pt idx="65">
                  <c:v>0.2364</c:v>
                </c:pt>
                <c:pt idx="66">
                  <c:v>0.2452</c:v>
                </c:pt>
                <c:pt idx="67">
                  <c:v>0.25369999999999998</c:v>
                </c:pt>
                <c:pt idx="68">
                  <c:v>0.26200000000000001</c:v>
                </c:pt>
                <c:pt idx="69">
                  <c:v>0.26989999999999997</c:v>
                </c:pt>
                <c:pt idx="70">
                  <c:v>0.28510000000000002</c:v>
                </c:pt>
                <c:pt idx="71">
                  <c:v>0.2994</c:v>
                </c:pt>
                <c:pt idx="72">
                  <c:v>0.31290000000000001</c:v>
                </c:pt>
                <c:pt idx="73">
                  <c:v>0.32579999999999998</c:v>
                </c:pt>
                <c:pt idx="74">
                  <c:v>0.3382</c:v>
                </c:pt>
                <c:pt idx="75">
                  <c:v>0.35</c:v>
                </c:pt>
                <c:pt idx="76">
                  <c:v>0.37230000000000002</c:v>
                </c:pt>
                <c:pt idx="77">
                  <c:v>0.39290000000000003</c:v>
                </c:pt>
                <c:pt idx="78">
                  <c:v>0.41220000000000001</c:v>
                </c:pt>
                <c:pt idx="79">
                  <c:v>0.43030000000000002</c:v>
                </c:pt>
                <c:pt idx="80">
                  <c:v>0.44740000000000002</c:v>
                </c:pt>
                <c:pt idx="81">
                  <c:v>0.46339999999999998</c:v>
                </c:pt>
                <c:pt idx="82">
                  <c:v>0.47860000000000003</c:v>
                </c:pt>
                <c:pt idx="83">
                  <c:v>0.49299999999999999</c:v>
                </c:pt>
                <c:pt idx="84">
                  <c:v>0.50660000000000005</c:v>
                </c:pt>
                <c:pt idx="85">
                  <c:v>0.51949999999999996</c:v>
                </c:pt>
                <c:pt idx="86">
                  <c:v>0.53180000000000005</c:v>
                </c:pt>
                <c:pt idx="87">
                  <c:v>0.55459999999999998</c:v>
                </c:pt>
                <c:pt idx="88">
                  <c:v>0.58020000000000005</c:v>
                </c:pt>
                <c:pt idx="89">
                  <c:v>0.60299999999999998</c:v>
                </c:pt>
                <c:pt idx="90">
                  <c:v>0.62339999999999995</c:v>
                </c:pt>
                <c:pt idx="91">
                  <c:v>0.64159999999999995</c:v>
                </c:pt>
                <c:pt idx="92">
                  <c:v>0.65790000000000004</c:v>
                </c:pt>
                <c:pt idx="93">
                  <c:v>0.67259999999999998</c:v>
                </c:pt>
                <c:pt idx="94">
                  <c:v>0.68579999999999997</c:v>
                </c:pt>
                <c:pt idx="95">
                  <c:v>0.69769999999999999</c:v>
                </c:pt>
                <c:pt idx="96">
                  <c:v>0.71779999999999999</c:v>
                </c:pt>
                <c:pt idx="97">
                  <c:v>0.73380000000000001</c:v>
                </c:pt>
                <c:pt idx="98">
                  <c:v>0.74609999999999999</c:v>
                </c:pt>
                <c:pt idx="99">
                  <c:v>0.75529999999999997</c:v>
                </c:pt>
                <c:pt idx="100">
                  <c:v>0.76170000000000004</c:v>
                </c:pt>
                <c:pt idx="101">
                  <c:v>0.76570000000000005</c:v>
                </c:pt>
                <c:pt idx="102">
                  <c:v>0.76739999999999997</c:v>
                </c:pt>
                <c:pt idx="103">
                  <c:v>0.76259999999999994</c:v>
                </c:pt>
                <c:pt idx="104">
                  <c:v>0.75319999999999998</c:v>
                </c:pt>
                <c:pt idx="105">
                  <c:v>0.74050000000000005</c:v>
                </c:pt>
                <c:pt idx="106">
                  <c:v>0.72570000000000001</c:v>
                </c:pt>
                <c:pt idx="107">
                  <c:v>0.70960000000000001</c:v>
                </c:pt>
                <c:pt idx="108">
                  <c:v>0.69289999999999996</c:v>
                </c:pt>
                <c:pt idx="109">
                  <c:v>0.67600000000000005</c:v>
                </c:pt>
                <c:pt idx="110">
                  <c:v>0.65910000000000002</c:v>
                </c:pt>
                <c:pt idx="111">
                  <c:v>0.64259999999999995</c:v>
                </c:pt>
                <c:pt idx="112">
                  <c:v>0.62660000000000005</c:v>
                </c:pt>
                <c:pt idx="113">
                  <c:v>0.59609999999999996</c:v>
                </c:pt>
                <c:pt idx="114">
                  <c:v>0.5615</c:v>
                </c:pt>
                <c:pt idx="115">
                  <c:v>0.53059999999999996</c:v>
                </c:pt>
                <c:pt idx="116">
                  <c:v>0.50319999999999998</c:v>
                </c:pt>
                <c:pt idx="117">
                  <c:v>0.47870000000000001</c:v>
                </c:pt>
                <c:pt idx="118">
                  <c:v>0.45679999999999998</c:v>
                </c:pt>
                <c:pt idx="119">
                  <c:v>0.43719999999999998</c:v>
                </c:pt>
                <c:pt idx="120">
                  <c:v>0.41949999999999998</c:v>
                </c:pt>
                <c:pt idx="121">
                  <c:v>0.40339999999999998</c:v>
                </c:pt>
                <c:pt idx="122">
                  <c:v>0.37540000000000001</c:v>
                </c:pt>
                <c:pt idx="123">
                  <c:v>0.35170000000000001</c:v>
                </c:pt>
                <c:pt idx="124">
                  <c:v>0.33150000000000002</c:v>
                </c:pt>
                <c:pt idx="125">
                  <c:v>0.314</c:v>
                </c:pt>
                <c:pt idx="126">
                  <c:v>0.29870000000000002</c:v>
                </c:pt>
                <c:pt idx="127">
                  <c:v>0.28520000000000001</c:v>
                </c:pt>
                <c:pt idx="128">
                  <c:v>0.2626</c:v>
                </c:pt>
                <c:pt idx="129">
                  <c:v>0.24440000000000001</c:v>
                </c:pt>
                <c:pt idx="130">
                  <c:v>0.22950000000000001</c:v>
                </c:pt>
                <c:pt idx="131">
                  <c:v>0.2195</c:v>
                </c:pt>
                <c:pt idx="132">
                  <c:v>0.20949999999999999</c:v>
                </c:pt>
                <c:pt idx="133">
                  <c:v>0.1993</c:v>
                </c:pt>
                <c:pt idx="134">
                  <c:v>0.19020000000000001</c:v>
                </c:pt>
                <c:pt idx="135">
                  <c:v>0.182</c:v>
                </c:pt>
                <c:pt idx="136">
                  <c:v>0.1744</c:v>
                </c:pt>
                <c:pt idx="137">
                  <c:v>0.16739999999999999</c:v>
                </c:pt>
                <c:pt idx="138">
                  <c:v>0.16089999999999999</c:v>
                </c:pt>
                <c:pt idx="139">
                  <c:v>0.14929999999999999</c:v>
                </c:pt>
                <c:pt idx="140">
                  <c:v>0.13700000000000001</c:v>
                </c:pt>
                <c:pt idx="141">
                  <c:v>0.12670000000000001</c:v>
                </c:pt>
                <c:pt idx="142">
                  <c:v>0.11799999999999999</c:v>
                </c:pt>
                <c:pt idx="143">
                  <c:v>0.1104</c:v>
                </c:pt>
                <c:pt idx="144">
                  <c:v>0.10390000000000001</c:v>
                </c:pt>
                <c:pt idx="145">
                  <c:v>9.8140000000000005E-2</c:v>
                </c:pt>
                <c:pt idx="146">
                  <c:v>9.3060000000000004E-2</c:v>
                </c:pt>
                <c:pt idx="147">
                  <c:v>8.8529999999999998E-2</c:v>
                </c:pt>
                <c:pt idx="148">
                  <c:v>8.0780000000000005E-2</c:v>
                </c:pt>
                <c:pt idx="149">
                  <c:v>7.4389999999999998E-2</c:v>
                </c:pt>
                <c:pt idx="150">
                  <c:v>6.9019999999999998E-2</c:v>
                </c:pt>
                <c:pt idx="151">
                  <c:v>6.4439999999999997E-2</c:v>
                </c:pt>
                <c:pt idx="152">
                  <c:v>6.0470000000000003E-2</c:v>
                </c:pt>
                <c:pt idx="153">
                  <c:v>5.7009999999999998E-2</c:v>
                </c:pt>
                <c:pt idx="154">
                  <c:v>5.1249999999999997E-2</c:v>
                </c:pt>
                <c:pt idx="155">
                  <c:v>4.6629999999999998E-2</c:v>
                </c:pt>
                <c:pt idx="156">
                  <c:v>4.2840000000000003E-2</c:v>
                </c:pt>
                <c:pt idx="157">
                  <c:v>3.9660000000000001E-2</c:v>
                </c:pt>
                <c:pt idx="158">
                  <c:v>3.6970000000000003E-2</c:v>
                </c:pt>
                <c:pt idx="159">
                  <c:v>3.465E-2</c:v>
                </c:pt>
                <c:pt idx="160">
                  <c:v>3.2620000000000003E-2</c:v>
                </c:pt>
                <c:pt idx="161">
                  <c:v>3.0839999999999999E-2</c:v>
                </c:pt>
                <c:pt idx="162">
                  <c:v>2.9270000000000001E-2</c:v>
                </c:pt>
                <c:pt idx="163">
                  <c:v>2.7859999999999999E-2</c:v>
                </c:pt>
                <c:pt idx="164">
                  <c:v>2.6589999999999999E-2</c:v>
                </c:pt>
                <c:pt idx="165">
                  <c:v>2.4410000000000001E-2</c:v>
                </c:pt>
                <c:pt idx="166">
                  <c:v>2.2169999999999999E-2</c:v>
                </c:pt>
                <c:pt idx="167">
                  <c:v>2.035E-2</c:v>
                </c:pt>
                <c:pt idx="168">
                  <c:v>1.883E-2</c:v>
                </c:pt>
                <c:pt idx="169">
                  <c:v>1.755E-2</c:v>
                </c:pt>
                <c:pt idx="170">
                  <c:v>1.6449999999999999E-2</c:v>
                </c:pt>
                <c:pt idx="171">
                  <c:v>1.549E-2</c:v>
                </c:pt>
                <c:pt idx="172">
                  <c:v>1.465E-2</c:v>
                </c:pt>
                <c:pt idx="173">
                  <c:v>1.391E-2</c:v>
                </c:pt>
                <c:pt idx="174">
                  <c:v>1.2659999999999999E-2</c:v>
                </c:pt>
                <c:pt idx="175">
                  <c:v>1.1639999999999999E-2</c:v>
                </c:pt>
                <c:pt idx="176">
                  <c:v>1.0789999999999999E-2</c:v>
                </c:pt>
                <c:pt idx="177">
                  <c:v>1.008E-2</c:v>
                </c:pt>
                <c:pt idx="178">
                  <c:v>9.4640000000000002E-3</c:v>
                </c:pt>
                <c:pt idx="179">
                  <c:v>8.933E-3</c:v>
                </c:pt>
                <c:pt idx="180">
                  <c:v>8.0599999999999995E-3</c:v>
                </c:pt>
                <c:pt idx="181">
                  <c:v>7.3699999999999998E-3</c:v>
                </c:pt>
                <c:pt idx="182">
                  <c:v>6.8100000000000001E-3</c:v>
                </c:pt>
                <c:pt idx="183">
                  <c:v>6.3470000000000002E-3</c:v>
                </c:pt>
                <c:pt idx="184">
                  <c:v>5.9569999999999996E-3</c:v>
                </c:pt>
                <c:pt idx="185">
                  <c:v>5.6239999999999997E-3</c:v>
                </c:pt>
                <c:pt idx="186">
                  <c:v>5.3359999999999996E-3</c:v>
                </c:pt>
                <c:pt idx="187">
                  <c:v>5.0850000000000001E-3</c:v>
                </c:pt>
                <c:pt idx="188">
                  <c:v>4.8640000000000003E-3</c:v>
                </c:pt>
                <c:pt idx="189">
                  <c:v>4.6680000000000003E-3</c:v>
                </c:pt>
                <c:pt idx="190">
                  <c:v>4.4929999999999996E-3</c:v>
                </c:pt>
                <c:pt idx="191">
                  <c:v>4.1939999999999998E-3</c:v>
                </c:pt>
                <c:pt idx="192">
                  <c:v>3.8930000000000002E-3</c:v>
                </c:pt>
                <c:pt idx="193">
                  <c:v>3.65E-3</c:v>
                </c:pt>
                <c:pt idx="194">
                  <c:v>3.4510000000000001E-3</c:v>
                </c:pt>
                <c:pt idx="195">
                  <c:v>3.284E-3</c:v>
                </c:pt>
                <c:pt idx="196">
                  <c:v>3.143E-3</c:v>
                </c:pt>
                <c:pt idx="197">
                  <c:v>3.0230000000000001E-3</c:v>
                </c:pt>
                <c:pt idx="198">
                  <c:v>2.918E-3</c:v>
                </c:pt>
                <c:pt idx="199">
                  <c:v>2.8270000000000001E-3</c:v>
                </c:pt>
                <c:pt idx="200">
                  <c:v>2.6749999999999999E-3</c:v>
                </c:pt>
                <c:pt idx="201">
                  <c:v>2.555E-3</c:v>
                </c:pt>
                <c:pt idx="202">
                  <c:v>2.4580000000000001E-3</c:v>
                </c:pt>
                <c:pt idx="203">
                  <c:v>2.3779999999999999E-3</c:v>
                </c:pt>
                <c:pt idx="204">
                  <c:v>2.3110000000000001E-3</c:v>
                </c:pt>
                <c:pt idx="205">
                  <c:v>2.2550000000000001E-3</c:v>
                </c:pt>
                <c:pt idx="206">
                  <c:v>2.166E-3</c:v>
                </c:pt>
                <c:pt idx="207">
                  <c:v>2.0999999999999999E-3</c:v>
                </c:pt>
                <c:pt idx="208">
                  <c:v>2.0500000000000002E-3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srim1H_Mylar!$D$20:$D$228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srim1H_Mylar!$F$20:$F$228</c:f>
              <c:numCache>
                <c:formatCode>0.000E+00</c:formatCode>
                <c:ptCount val="209"/>
                <c:pt idx="0">
                  <c:v>3.006E-2</c:v>
                </c:pt>
                <c:pt idx="1">
                  <c:v>3.0800000000000001E-2</c:v>
                </c:pt>
                <c:pt idx="2">
                  <c:v>3.1469999999999998E-2</c:v>
                </c:pt>
                <c:pt idx="3">
                  <c:v>3.2070000000000001E-2</c:v>
                </c:pt>
                <c:pt idx="4">
                  <c:v>3.2629999999999999E-2</c:v>
                </c:pt>
                <c:pt idx="5">
                  <c:v>3.313E-2</c:v>
                </c:pt>
                <c:pt idx="6">
                  <c:v>3.3599999999999998E-2</c:v>
                </c:pt>
                <c:pt idx="7">
                  <c:v>3.4029999999999998E-2</c:v>
                </c:pt>
                <c:pt idx="8">
                  <c:v>3.4419999999999999E-2</c:v>
                </c:pt>
                <c:pt idx="9">
                  <c:v>3.5139999999999998E-2</c:v>
                </c:pt>
                <c:pt idx="10">
                  <c:v>3.5900000000000001E-2</c:v>
                </c:pt>
                <c:pt idx="11">
                  <c:v>3.6540000000000003E-2</c:v>
                </c:pt>
                <c:pt idx="12">
                  <c:v>3.7100000000000001E-2</c:v>
                </c:pt>
                <c:pt idx="13">
                  <c:v>3.7569999999999999E-2</c:v>
                </c:pt>
                <c:pt idx="14">
                  <c:v>3.7990000000000003E-2</c:v>
                </c:pt>
                <c:pt idx="15">
                  <c:v>3.8350000000000002E-2</c:v>
                </c:pt>
                <c:pt idx="16">
                  <c:v>3.866E-2</c:v>
                </c:pt>
                <c:pt idx="17">
                  <c:v>3.8940000000000002E-2</c:v>
                </c:pt>
                <c:pt idx="18">
                  <c:v>3.9390000000000001E-2</c:v>
                </c:pt>
                <c:pt idx="19">
                  <c:v>3.9739999999999998E-2</c:v>
                </c:pt>
                <c:pt idx="20">
                  <c:v>4.0009999999999997E-2</c:v>
                </c:pt>
                <c:pt idx="21">
                  <c:v>4.0219999999999999E-2</c:v>
                </c:pt>
                <c:pt idx="22">
                  <c:v>4.0370000000000003E-2</c:v>
                </c:pt>
                <c:pt idx="23">
                  <c:v>4.0469999999999999E-2</c:v>
                </c:pt>
                <c:pt idx="24">
                  <c:v>4.0590000000000001E-2</c:v>
                </c:pt>
                <c:pt idx="25">
                  <c:v>4.0599999999999997E-2</c:v>
                </c:pt>
                <c:pt idx="26">
                  <c:v>4.0550000000000003E-2</c:v>
                </c:pt>
                <c:pt idx="27">
                  <c:v>4.0439999999999997E-2</c:v>
                </c:pt>
                <c:pt idx="28">
                  <c:v>4.0289999999999999E-2</c:v>
                </c:pt>
                <c:pt idx="29">
                  <c:v>4.011E-2</c:v>
                </c:pt>
                <c:pt idx="30">
                  <c:v>3.9910000000000001E-2</c:v>
                </c:pt>
                <c:pt idx="31">
                  <c:v>3.9699999999999999E-2</c:v>
                </c:pt>
                <c:pt idx="32">
                  <c:v>3.9469999999999998E-2</c:v>
                </c:pt>
                <c:pt idx="33">
                  <c:v>3.9239999999999997E-2</c:v>
                </c:pt>
                <c:pt idx="34">
                  <c:v>3.9E-2</c:v>
                </c:pt>
                <c:pt idx="35">
                  <c:v>3.85E-2</c:v>
                </c:pt>
                <c:pt idx="36">
                  <c:v>3.7879999999999997E-2</c:v>
                </c:pt>
                <c:pt idx="37">
                  <c:v>3.7260000000000001E-2</c:v>
                </c:pt>
                <c:pt idx="38">
                  <c:v>3.6639999999999999E-2</c:v>
                </c:pt>
                <c:pt idx="39">
                  <c:v>3.6049999999999999E-2</c:v>
                </c:pt>
                <c:pt idx="40">
                  <c:v>3.5470000000000002E-2</c:v>
                </c:pt>
                <c:pt idx="41">
                  <c:v>3.49E-2</c:v>
                </c:pt>
                <c:pt idx="42">
                  <c:v>3.4360000000000002E-2</c:v>
                </c:pt>
                <c:pt idx="43">
                  <c:v>3.3829999999999999E-2</c:v>
                </c:pt>
                <c:pt idx="44">
                  <c:v>3.2829999999999998E-2</c:v>
                </c:pt>
                <c:pt idx="45">
                  <c:v>3.1899999999999998E-2</c:v>
                </c:pt>
                <c:pt idx="46">
                  <c:v>3.1029999999999999E-2</c:v>
                </c:pt>
                <c:pt idx="47">
                  <c:v>3.0210000000000001E-2</c:v>
                </c:pt>
                <c:pt idx="48">
                  <c:v>2.945E-2</c:v>
                </c:pt>
                <c:pt idx="49">
                  <c:v>2.8729999999999999E-2</c:v>
                </c:pt>
                <c:pt idx="50">
                  <c:v>2.741E-2</c:v>
                </c:pt>
                <c:pt idx="51">
                  <c:v>2.623E-2</c:v>
                </c:pt>
                <c:pt idx="52">
                  <c:v>2.5170000000000001E-2</c:v>
                </c:pt>
                <c:pt idx="53">
                  <c:v>2.4219999999999998E-2</c:v>
                </c:pt>
                <c:pt idx="54">
                  <c:v>2.334E-2</c:v>
                </c:pt>
                <c:pt idx="55">
                  <c:v>2.2540000000000001E-2</c:v>
                </c:pt>
                <c:pt idx="56">
                  <c:v>2.181E-2</c:v>
                </c:pt>
                <c:pt idx="57">
                  <c:v>2.1129999999999999E-2</c:v>
                </c:pt>
                <c:pt idx="58">
                  <c:v>2.0500000000000001E-2</c:v>
                </c:pt>
                <c:pt idx="59">
                  <c:v>1.9910000000000001E-2</c:v>
                </c:pt>
                <c:pt idx="60">
                  <c:v>1.9359999999999999E-2</c:v>
                </c:pt>
                <c:pt idx="61">
                  <c:v>1.8370000000000001E-2</c:v>
                </c:pt>
                <c:pt idx="62">
                  <c:v>1.729E-2</c:v>
                </c:pt>
                <c:pt idx="63">
                  <c:v>1.635E-2</c:v>
                </c:pt>
                <c:pt idx="64">
                  <c:v>1.5520000000000001E-2</c:v>
                </c:pt>
                <c:pt idx="65">
                  <c:v>1.4789999999999999E-2</c:v>
                </c:pt>
                <c:pt idx="66">
                  <c:v>1.413E-2</c:v>
                </c:pt>
                <c:pt idx="67">
                  <c:v>1.354E-2</c:v>
                </c:pt>
                <c:pt idx="68">
                  <c:v>1.2999999999999999E-2</c:v>
                </c:pt>
                <c:pt idx="69">
                  <c:v>1.252E-2</c:v>
                </c:pt>
                <c:pt idx="70">
                  <c:v>1.166E-2</c:v>
                </c:pt>
                <c:pt idx="71">
                  <c:v>1.0919999999999999E-2</c:v>
                </c:pt>
                <c:pt idx="72">
                  <c:v>1.0290000000000001E-2</c:v>
                </c:pt>
                <c:pt idx="73">
                  <c:v>9.7339999999999996E-3</c:v>
                </c:pt>
                <c:pt idx="74">
                  <c:v>9.2449999999999997E-3</c:v>
                </c:pt>
                <c:pt idx="75">
                  <c:v>8.8079999999999999E-3</c:v>
                </c:pt>
                <c:pt idx="76">
                  <c:v>8.0619999999999997E-3</c:v>
                </c:pt>
                <c:pt idx="77">
                  <c:v>7.4469999999999996E-3</c:v>
                </c:pt>
                <c:pt idx="78">
                  <c:v>6.9300000000000004E-3</c:v>
                </c:pt>
                <c:pt idx="79">
                  <c:v>6.4879999999999998E-3</c:v>
                </c:pt>
                <c:pt idx="80">
                  <c:v>6.1050000000000002E-3</c:v>
                </c:pt>
                <c:pt idx="81">
                  <c:v>5.77E-3</c:v>
                </c:pt>
                <c:pt idx="82">
                  <c:v>5.4739999999999997E-3</c:v>
                </c:pt>
                <c:pt idx="83">
                  <c:v>5.2100000000000002E-3</c:v>
                </c:pt>
                <c:pt idx="84">
                  <c:v>4.973E-3</c:v>
                </c:pt>
                <c:pt idx="85">
                  <c:v>4.7590000000000002E-3</c:v>
                </c:pt>
                <c:pt idx="86">
                  <c:v>4.5649999999999996E-3</c:v>
                </c:pt>
                <c:pt idx="87">
                  <c:v>4.2249999999999996E-3</c:v>
                </c:pt>
                <c:pt idx="88">
                  <c:v>3.8709999999999999E-3</c:v>
                </c:pt>
                <c:pt idx="89">
                  <c:v>3.578E-3</c:v>
                </c:pt>
                <c:pt idx="90">
                  <c:v>3.3300000000000001E-3</c:v>
                </c:pt>
                <c:pt idx="91">
                  <c:v>3.117E-3</c:v>
                </c:pt>
                <c:pt idx="92">
                  <c:v>2.9320000000000001E-3</c:v>
                </c:pt>
                <c:pt idx="93">
                  <c:v>2.7699999999999999E-3</c:v>
                </c:pt>
                <c:pt idx="94">
                  <c:v>2.6259999999999999E-3</c:v>
                </c:pt>
                <c:pt idx="95">
                  <c:v>2.4979999999999998E-3</c:v>
                </c:pt>
                <c:pt idx="96">
                  <c:v>2.2790000000000002E-3</c:v>
                </c:pt>
                <c:pt idx="97">
                  <c:v>2.098E-3</c:v>
                </c:pt>
                <c:pt idx="98">
                  <c:v>1.946E-3</c:v>
                </c:pt>
                <c:pt idx="99">
                  <c:v>1.817E-3</c:v>
                </c:pt>
                <c:pt idx="100">
                  <c:v>1.7049999999999999E-3</c:v>
                </c:pt>
                <c:pt idx="101">
                  <c:v>1.6069999999999999E-3</c:v>
                </c:pt>
                <c:pt idx="102">
                  <c:v>1.4430000000000001E-3</c:v>
                </c:pt>
                <c:pt idx="103">
                  <c:v>1.312E-3</c:v>
                </c:pt>
                <c:pt idx="104">
                  <c:v>1.2049999999999999E-3</c:v>
                </c:pt>
                <c:pt idx="105">
                  <c:v>1.114E-3</c:v>
                </c:pt>
                <c:pt idx="106">
                  <c:v>1.0380000000000001E-3</c:v>
                </c:pt>
                <c:pt idx="107">
                  <c:v>9.7179999999999999E-4</c:v>
                </c:pt>
                <c:pt idx="108">
                  <c:v>9.1430000000000005E-4</c:v>
                </c:pt>
                <c:pt idx="109">
                  <c:v>8.6359999999999996E-4</c:v>
                </c:pt>
                <c:pt idx="110">
                  <c:v>8.187E-4</c:v>
                </c:pt>
                <c:pt idx="111">
                  <c:v>7.785E-4</c:v>
                </c:pt>
                <c:pt idx="112">
                  <c:v>7.4240000000000005E-4</c:v>
                </c:pt>
                <c:pt idx="113">
                  <c:v>6.8000000000000005E-4</c:v>
                </c:pt>
                <c:pt idx="114">
                  <c:v>6.1609999999999996E-4</c:v>
                </c:pt>
                <c:pt idx="115">
                  <c:v>5.6400000000000005E-4</c:v>
                </c:pt>
                <c:pt idx="116">
                  <c:v>5.2039999999999996E-4</c:v>
                </c:pt>
                <c:pt idx="117">
                  <c:v>4.8359999999999999E-4</c:v>
                </c:pt>
                <c:pt idx="118">
                  <c:v>4.5189999999999998E-4</c:v>
                </c:pt>
                <c:pt idx="119">
                  <c:v>4.2430000000000001E-4</c:v>
                </c:pt>
                <c:pt idx="120">
                  <c:v>4.0020000000000002E-4</c:v>
                </c:pt>
                <c:pt idx="121">
                  <c:v>3.7879999999999999E-4</c:v>
                </c:pt>
                <c:pt idx="122">
                  <c:v>3.4249999999999998E-4</c:v>
                </c:pt>
                <c:pt idx="123">
                  <c:v>3.1300000000000002E-4</c:v>
                </c:pt>
                <c:pt idx="124">
                  <c:v>2.8840000000000002E-4</c:v>
                </c:pt>
                <c:pt idx="125">
                  <c:v>2.676E-4</c:v>
                </c:pt>
                <c:pt idx="126">
                  <c:v>2.498E-4</c:v>
                </c:pt>
                <c:pt idx="127">
                  <c:v>2.343E-4</c:v>
                </c:pt>
                <c:pt idx="128">
                  <c:v>2.087E-4</c:v>
                </c:pt>
                <c:pt idx="129">
                  <c:v>1.884E-4</c:v>
                </c:pt>
                <c:pt idx="130">
                  <c:v>1.719E-4</c:v>
                </c:pt>
                <c:pt idx="131">
                  <c:v>1.582E-4</c:v>
                </c:pt>
                <c:pt idx="132">
                  <c:v>1.4669999999999999E-4</c:v>
                </c:pt>
                <c:pt idx="133">
                  <c:v>1.3679999999999999E-4</c:v>
                </c:pt>
                <c:pt idx="134">
                  <c:v>1.282E-4</c:v>
                </c:pt>
                <c:pt idx="135">
                  <c:v>1.206E-4</c:v>
                </c:pt>
                <c:pt idx="136">
                  <c:v>1.1400000000000001E-4</c:v>
                </c:pt>
                <c:pt idx="137">
                  <c:v>1.081E-4</c:v>
                </c:pt>
                <c:pt idx="138">
                  <c:v>1.0280000000000001E-4</c:v>
                </c:pt>
                <c:pt idx="139">
                  <c:v>9.3679999999999998E-5</c:v>
                </c:pt>
                <c:pt idx="140">
                  <c:v>8.4439999999999998E-5</c:v>
                </c:pt>
                <c:pt idx="141">
                  <c:v>7.6929999999999997E-5</c:v>
                </c:pt>
                <c:pt idx="142">
                  <c:v>7.0710000000000006E-5</c:v>
                </c:pt>
                <c:pt idx="143">
                  <c:v>6.546E-5</c:v>
                </c:pt>
                <c:pt idx="144">
                  <c:v>6.0970000000000001E-5</c:v>
                </c:pt>
                <c:pt idx="145">
                  <c:v>5.7080000000000002E-5</c:v>
                </c:pt>
                <c:pt idx="146">
                  <c:v>5.3690000000000003E-5</c:v>
                </c:pt>
                <c:pt idx="147">
                  <c:v>5.0689999999999997E-5</c:v>
                </c:pt>
                <c:pt idx="148">
                  <c:v>4.5639999999999997E-5</c:v>
                </c:pt>
                <c:pt idx="149">
                  <c:v>4.1539999999999999E-5</c:v>
                </c:pt>
                <c:pt idx="150">
                  <c:v>3.8149999999999999E-5</c:v>
                </c:pt>
                <c:pt idx="151">
                  <c:v>3.5290000000000003E-5</c:v>
                </c:pt>
                <c:pt idx="152">
                  <c:v>3.2849999999999999E-5</c:v>
                </c:pt>
                <c:pt idx="153">
                  <c:v>3.074E-5</c:v>
                </c:pt>
                <c:pt idx="154">
                  <c:v>2.726E-5</c:v>
                </c:pt>
                <c:pt idx="155">
                  <c:v>2.4519999999999999E-5</c:v>
                </c:pt>
                <c:pt idx="156">
                  <c:v>2.2310000000000002E-5</c:v>
                </c:pt>
                <c:pt idx="157">
                  <c:v>2.0469999999999999E-5</c:v>
                </c:pt>
                <c:pt idx="158">
                  <c:v>1.8919999999999998E-5</c:v>
                </c:pt>
                <c:pt idx="159">
                  <c:v>1.7600000000000001E-5</c:v>
                </c:pt>
                <c:pt idx="160">
                  <c:v>1.6460000000000002E-5</c:v>
                </c:pt>
                <c:pt idx="161">
                  <c:v>1.5469999999999999E-5</c:v>
                </c:pt>
                <c:pt idx="162">
                  <c:v>1.4589999999999999E-5</c:v>
                </c:pt>
                <c:pt idx="163">
                  <c:v>1.381E-5</c:v>
                </c:pt>
                <c:pt idx="164">
                  <c:v>1.311E-5</c:v>
                </c:pt>
                <c:pt idx="165">
                  <c:v>1.1919999999999999E-5</c:v>
                </c:pt>
                <c:pt idx="166">
                  <c:v>1.0710000000000001E-5</c:v>
                </c:pt>
                <c:pt idx="167">
                  <c:v>9.7329999999999998E-6</c:v>
                </c:pt>
                <c:pt idx="168">
                  <c:v>8.9250000000000001E-6</c:v>
                </c:pt>
                <c:pt idx="169">
                  <c:v>8.2449999999999998E-6</c:v>
                </c:pt>
                <c:pt idx="170">
                  <c:v>7.6650000000000003E-6</c:v>
                </c:pt>
                <c:pt idx="171">
                  <c:v>7.1640000000000004E-6</c:v>
                </c:pt>
                <c:pt idx="172">
                  <c:v>6.7270000000000001E-6</c:v>
                </c:pt>
                <c:pt idx="173">
                  <c:v>6.3430000000000001E-6</c:v>
                </c:pt>
                <c:pt idx="174">
                  <c:v>5.6960000000000002E-6</c:v>
                </c:pt>
                <c:pt idx="175">
                  <c:v>5.1730000000000003E-6</c:v>
                </c:pt>
                <c:pt idx="176">
                  <c:v>4.741E-6</c:v>
                </c:pt>
                <c:pt idx="177">
                  <c:v>4.3780000000000003E-6</c:v>
                </c:pt>
                <c:pt idx="178">
                  <c:v>4.0679999999999998E-6</c:v>
                </c:pt>
                <c:pt idx="179">
                  <c:v>3.8010000000000001E-6</c:v>
                </c:pt>
                <c:pt idx="180">
                  <c:v>3.3629999999999998E-6</c:v>
                </c:pt>
                <c:pt idx="181">
                  <c:v>3.0180000000000002E-6</c:v>
                </c:pt>
                <c:pt idx="182">
                  <c:v>2.7389999999999999E-6</c:v>
                </c:pt>
                <c:pt idx="183">
                  <c:v>2.509E-6</c:v>
                </c:pt>
                <c:pt idx="184">
                  <c:v>2.3159999999999999E-6</c:v>
                </c:pt>
                <c:pt idx="185">
                  <c:v>2.1519999999999999E-6</c:v>
                </c:pt>
                <c:pt idx="186">
                  <c:v>2.0099999999999998E-6</c:v>
                </c:pt>
                <c:pt idx="187">
                  <c:v>1.886E-6</c:v>
                </c:pt>
                <c:pt idx="188">
                  <c:v>1.7770000000000001E-6</c:v>
                </c:pt>
                <c:pt idx="189">
                  <c:v>1.68E-6</c:v>
                </c:pt>
                <c:pt idx="190">
                  <c:v>1.5939999999999999E-6</c:v>
                </c:pt>
                <c:pt idx="191">
                  <c:v>1.446E-6</c:v>
                </c:pt>
                <c:pt idx="192">
                  <c:v>1.297E-6</c:v>
                </c:pt>
                <c:pt idx="193">
                  <c:v>1.1769999999999999E-6</c:v>
                </c:pt>
                <c:pt idx="194">
                  <c:v>1.077E-6</c:v>
                </c:pt>
                <c:pt idx="195">
                  <c:v>9.9379999999999991E-7</c:v>
                </c:pt>
                <c:pt idx="196">
                  <c:v>9.2279999999999998E-7</c:v>
                </c:pt>
                <c:pt idx="197">
                  <c:v>8.6160000000000004E-7</c:v>
                </c:pt>
                <c:pt idx="198">
                  <c:v>8.0820000000000005E-7</c:v>
                </c:pt>
                <c:pt idx="199">
                  <c:v>7.6120000000000001E-7</c:v>
                </c:pt>
                <c:pt idx="200">
                  <c:v>6.8240000000000002E-7</c:v>
                </c:pt>
                <c:pt idx="201">
                  <c:v>6.1880000000000001E-7</c:v>
                </c:pt>
                <c:pt idx="202">
                  <c:v>5.6639999999999999E-7</c:v>
                </c:pt>
                <c:pt idx="203">
                  <c:v>5.2239999999999997E-7</c:v>
                </c:pt>
                <c:pt idx="204">
                  <c:v>4.8490000000000001E-7</c:v>
                </c:pt>
                <c:pt idx="205">
                  <c:v>4.5260000000000002E-7</c:v>
                </c:pt>
                <c:pt idx="206">
                  <c:v>3.9970000000000001E-7</c:v>
                </c:pt>
                <c:pt idx="207">
                  <c:v>3.5820000000000002E-7</c:v>
                </c:pt>
                <c:pt idx="208">
                  <c:v>3.2469999999999999E-7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srim1H_Mylar!$D$20:$D$228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srim1H_Mylar!$G$20:$G$228</c:f>
              <c:numCache>
                <c:formatCode>0.000E+00</c:formatCode>
                <c:ptCount val="209"/>
                <c:pt idx="0">
                  <c:v>4.3959999999999999E-2</c:v>
                </c:pt>
                <c:pt idx="1">
                  <c:v>4.5380000000000004E-2</c:v>
                </c:pt>
                <c:pt idx="2">
                  <c:v>4.6699999999999998E-2</c:v>
                </c:pt>
                <c:pt idx="3">
                  <c:v>4.7920000000000004E-2</c:v>
                </c:pt>
                <c:pt idx="4">
                  <c:v>4.9079999999999999E-2</c:v>
                </c:pt>
                <c:pt idx="5">
                  <c:v>5.0159999999999996E-2</c:v>
                </c:pt>
                <c:pt idx="6">
                  <c:v>5.1179999999999996E-2</c:v>
                </c:pt>
                <c:pt idx="7">
                  <c:v>5.2159999999999998E-2</c:v>
                </c:pt>
                <c:pt idx="8">
                  <c:v>5.3069999999999999E-2</c:v>
                </c:pt>
                <c:pt idx="9">
                  <c:v>5.4800000000000001E-2</c:v>
                </c:pt>
                <c:pt idx="10">
                  <c:v>5.6750000000000002E-2</c:v>
                </c:pt>
                <c:pt idx="11">
                  <c:v>5.8520000000000003E-2</c:v>
                </c:pt>
                <c:pt idx="12">
                  <c:v>6.0150000000000002E-2</c:v>
                </c:pt>
                <c:pt idx="13">
                  <c:v>6.1649999999999996E-2</c:v>
                </c:pt>
                <c:pt idx="14">
                  <c:v>6.3049999999999995E-2</c:v>
                </c:pt>
                <c:pt idx="15">
                  <c:v>6.4360000000000001E-2</c:v>
                </c:pt>
                <c:pt idx="16">
                  <c:v>6.5579999999999999E-2</c:v>
                </c:pt>
                <c:pt idx="17">
                  <c:v>6.6739999999999994E-2</c:v>
                </c:pt>
                <c:pt idx="18">
                  <c:v>6.8879999999999997E-2</c:v>
                </c:pt>
                <c:pt idx="19">
                  <c:v>7.0830000000000004E-2</c:v>
                </c:pt>
                <c:pt idx="20">
                  <c:v>7.2609999999999994E-2</c:v>
                </c:pt>
                <c:pt idx="21">
                  <c:v>7.4270000000000003E-2</c:v>
                </c:pt>
                <c:pt idx="22">
                  <c:v>7.5810000000000002E-2</c:v>
                </c:pt>
                <c:pt idx="23">
                  <c:v>7.7249999999999999E-2</c:v>
                </c:pt>
                <c:pt idx="24">
                  <c:v>7.9910000000000009E-2</c:v>
                </c:pt>
                <c:pt idx="25">
                  <c:v>8.2309999999999994E-2</c:v>
                </c:pt>
                <c:pt idx="26">
                  <c:v>8.4510000000000002E-2</c:v>
                </c:pt>
                <c:pt idx="27">
                  <c:v>8.6549999999999988E-2</c:v>
                </c:pt>
                <c:pt idx="28">
                  <c:v>8.8450000000000001E-2</c:v>
                </c:pt>
                <c:pt idx="29">
                  <c:v>9.0230000000000005E-2</c:v>
                </c:pt>
                <c:pt idx="30">
                  <c:v>9.1929999999999998E-2</c:v>
                </c:pt>
                <c:pt idx="31">
                  <c:v>9.3539999999999998E-2</c:v>
                </c:pt>
                <c:pt idx="32">
                  <c:v>9.5079999999999998E-2</c:v>
                </c:pt>
                <c:pt idx="33">
                  <c:v>9.6560000000000007E-2</c:v>
                </c:pt>
                <c:pt idx="34">
                  <c:v>9.7979999999999998E-2</c:v>
                </c:pt>
                <c:pt idx="35">
                  <c:v>0.10067000000000001</c:v>
                </c:pt>
                <c:pt idx="36">
                  <c:v>0.10382</c:v>
                </c:pt>
                <c:pt idx="37">
                  <c:v>0.10677</c:v>
                </c:pt>
                <c:pt idx="38">
                  <c:v>0.10954</c:v>
                </c:pt>
                <c:pt idx="39">
                  <c:v>0.11219</c:v>
                </c:pt>
                <c:pt idx="40">
                  <c:v>0.11472</c:v>
                </c:pt>
                <c:pt idx="41">
                  <c:v>0.11715</c:v>
                </c:pt>
                <c:pt idx="42">
                  <c:v>0.11949</c:v>
                </c:pt>
                <c:pt idx="43">
                  <c:v>0.12175</c:v>
                </c:pt>
                <c:pt idx="44">
                  <c:v>0.12608999999999998</c:v>
                </c:pt>
                <c:pt idx="45">
                  <c:v>0.13019999999999998</c:v>
                </c:pt>
                <c:pt idx="46">
                  <c:v>0.13413</c:v>
                </c:pt>
                <c:pt idx="47">
                  <c:v>0.13791</c:v>
                </c:pt>
                <c:pt idx="48">
                  <c:v>0.14155000000000001</c:v>
                </c:pt>
                <c:pt idx="49">
                  <c:v>0.14502999999999999</c:v>
                </c:pt>
                <c:pt idx="50">
                  <c:v>0.15170999999999998</c:v>
                </c:pt>
                <c:pt idx="51">
                  <c:v>0.15812999999999999</c:v>
                </c:pt>
                <c:pt idx="52">
                  <c:v>0.16417000000000001</c:v>
                </c:pt>
                <c:pt idx="53">
                  <c:v>0.17002</c:v>
                </c:pt>
                <c:pt idx="54">
                  <c:v>0.17563999999999999</c:v>
                </c:pt>
                <c:pt idx="55">
                  <c:v>0.18104000000000001</c:v>
                </c:pt>
                <c:pt idx="56">
                  <c:v>0.18631</c:v>
                </c:pt>
                <c:pt idx="57">
                  <c:v>0.19143000000000002</c:v>
                </c:pt>
                <c:pt idx="58">
                  <c:v>0.1963</c:v>
                </c:pt>
                <c:pt idx="59">
                  <c:v>0.20121</c:v>
                </c:pt>
                <c:pt idx="60">
                  <c:v>0.20585999999999999</c:v>
                </c:pt>
                <c:pt idx="61">
                  <c:v>0.21496999999999999</c:v>
                </c:pt>
                <c:pt idx="62">
                  <c:v>0.22459000000000001</c:v>
                </c:pt>
                <c:pt idx="63">
                  <c:v>0.23385</c:v>
                </c:pt>
                <c:pt idx="64">
                  <c:v>0.24262</c:v>
                </c:pt>
                <c:pt idx="65">
                  <c:v>0.25119000000000002</c:v>
                </c:pt>
                <c:pt idx="66">
                  <c:v>0.25933</c:v>
                </c:pt>
                <c:pt idx="67">
                  <c:v>0.26723999999999998</c:v>
                </c:pt>
                <c:pt idx="68">
                  <c:v>0.27500000000000002</c:v>
                </c:pt>
                <c:pt idx="69">
                  <c:v>0.28241999999999995</c:v>
                </c:pt>
                <c:pt idx="70">
                  <c:v>0.29676000000000002</c:v>
                </c:pt>
                <c:pt idx="71">
                  <c:v>0.31031999999999998</c:v>
                </c:pt>
                <c:pt idx="72">
                  <c:v>0.32319000000000003</c:v>
                </c:pt>
                <c:pt idx="73">
                  <c:v>0.335534</c:v>
                </c:pt>
                <c:pt idx="74">
                  <c:v>0.347445</c:v>
                </c:pt>
                <c:pt idx="75">
                  <c:v>0.35880799999999996</c:v>
                </c:pt>
                <c:pt idx="76">
                  <c:v>0.38036200000000003</c:v>
                </c:pt>
                <c:pt idx="77">
                  <c:v>0.40034700000000001</c:v>
                </c:pt>
                <c:pt idx="78">
                  <c:v>0.41913</c:v>
                </c:pt>
                <c:pt idx="79">
                  <c:v>0.43678800000000001</c:v>
                </c:pt>
                <c:pt idx="80">
                  <c:v>0.45350500000000005</c:v>
                </c:pt>
                <c:pt idx="81">
                  <c:v>0.46916999999999998</c:v>
                </c:pt>
                <c:pt idx="82">
                  <c:v>0.484074</c:v>
                </c:pt>
                <c:pt idx="83">
                  <c:v>0.49820999999999999</c:v>
                </c:pt>
                <c:pt idx="84">
                  <c:v>0.51157300000000006</c:v>
                </c:pt>
                <c:pt idx="85">
                  <c:v>0.52425899999999992</c:v>
                </c:pt>
                <c:pt idx="86">
                  <c:v>0.53636500000000009</c:v>
                </c:pt>
                <c:pt idx="87">
                  <c:v>0.55882500000000002</c:v>
                </c:pt>
                <c:pt idx="88">
                  <c:v>0.58407100000000001</c:v>
                </c:pt>
                <c:pt idx="89">
                  <c:v>0.60657799999999995</c:v>
                </c:pt>
                <c:pt idx="90">
                  <c:v>0.62673000000000001</c:v>
                </c:pt>
                <c:pt idx="91">
                  <c:v>0.64471699999999998</c:v>
                </c:pt>
                <c:pt idx="92">
                  <c:v>0.66083200000000009</c:v>
                </c:pt>
                <c:pt idx="93">
                  <c:v>0.67537000000000003</c:v>
                </c:pt>
                <c:pt idx="94">
                  <c:v>0.68842599999999998</c:v>
                </c:pt>
                <c:pt idx="95">
                  <c:v>0.70019799999999999</c:v>
                </c:pt>
                <c:pt idx="96">
                  <c:v>0.72007900000000002</c:v>
                </c:pt>
                <c:pt idx="97">
                  <c:v>0.73589800000000005</c:v>
                </c:pt>
                <c:pt idx="98">
                  <c:v>0.74804599999999999</c:v>
                </c:pt>
                <c:pt idx="99">
                  <c:v>0.75711699999999993</c:v>
                </c:pt>
                <c:pt idx="100">
                  <c:v>0.763405</c:v>
                </c:pt>
                <c:pt idx="101">
                  <c:v>0.76730700000000007</c:v>
                </c:pt>
                <c:pt idx="102">
                  <c:v>0.76884299999999994</c:v>
                </c:pt>
                <c:pt idx="103">
                  <c:v>0.76391199999999992</c:v>
                </c:pt>
                <c:pt idx="104">
                  <c:v>0.75440499999999999</c:v>
                </c:pt>
                <c:pt idx="105">
                  <c:v>0.741614</c:v>
                </c:pt>
                <c:pt idx="106">
                  <c:v>0.726738</c:v>
                </c:pt>
                <c:pt idx="107">
                  <c:v>0.71057179999999998</c:v>
                </c:pt>
                <c:pt idx="108">
                  <c:v>0.69381429999999999</c:v>
                </c:pt>
                <c:pt idx="109">
                  <c:v>0.67686360000000001</c:v>
                </c:pt>
                <c:pt idx="110">
                  <c:v>0.65991869999999997</c:v>
                </c:pt>
                <c:pt idx="111">
                  <c:v>0.64337849999999996</c:v>
                </c:pt>
                <c:pt idx="112">
                  <c:v>0.62734240000000008</c:v>
                </c:pt>
                <c:pt idx="113">
                  <c:v>0.59677999999999998</c:v>
                </c:pt>
                <c:pt idx="114">
                  <c:v>0.56211610000000001</c:v>
                </c:pt>
                <c:pt idx="115">
                  <c:v>0.53116399999999997</c:v>
                </c:pt>
                <c:pt idx="116">
                  <c:v>0.50372039999999996</c:v>
                </c:pt>
                <c:pt idx="117">
                  <c:v>0.47918359999999999</c:v>
                </c:pt>
                <c:pt idx="118">
                  <c:v>0.45725189999999999</c:v>
                </c:pt>
                <c:pt idx="119">
                  <c:v>0.43762429999999997</c:v>
                </c:pt>
                <c:pt idx="120">
                  <c:v>0.4199002</c:v>
                </c:pt>
                <c:pt idx="121">
                  <c:v>0.40377879999999999</c:v>
                </c:pt>
                <c:pt idx="122">
                  <c:v>0.37574250000000003</c:v>
                </c:pt>
                <c:pt idx="123">
                  <c:v>0.35201300000000002</c:v>
                </c:pt>
                <c:pt idx="124">
                  <c:v>0.33178840000000004</c:v>
                </c:pt>
                <c:pt idx="125">
                  <c:v>0.31426759999999998</c:v>
                </c:pt>
                <c:pt idx="126">
                  <c:v>0.29894980000000004</c:v>
                </c:pt>
                <c:pt idx="127">
                  <c:v>0.28543430000000003</c:v>
                </c:pt>
                <c:pt idx="128">
                  <c:v>0.26280870000000001</c:v>
                </c:pt>
                <c:pt idx="129">
                  <c:v>0.24458840000000001</c:v>
                </c:pt>
                <c:pt idx="130">
                  <c:v>0.22967190000000001</c:v>
                </c:pt>
                <c:pt idx="131">
                  <c:v>0.2196582</c:v>
                </c:pt>
                <c:pt idx="132">
                  <c:v>0.20964669999999999</c:v>
                </c:pt>
                <c:pt idx="133">
                  <c:v>0.1994368</c:v>
                </c:pt>
                <c:pt idx="134">
                  <c:v>0.1903282</c:v>
                </c:pt>
                <c:pt idx="135">
                  <c:v>0.18212059999999999</c:v>
                </c:pt>
                <c:pt idx="136">
                  <c:v>0.174514</c:v>
                </c:pt>
                <c:pt idx="137">
                  <c:v>0.16750809999999999</c:v>
                </c:pt>
                <c:pt idx="138">
                  <c:v>0.16100279999999997</c:v>
                </c:pt>
                <c:pt idx="139">
                  <c:v>0.14939368</c:v>
                </c:pt>
                <c:pt idx="140">
                  <c:v>0.13708444</c:v>
                </c:pt>
                <c:pt idx="141">
                  <c:v>0.12677693000000001</c:v>
                </c:pt>
                <c:pt idx="142">
                  <c:v>0.11807071</c:v>
                </c:pt>
                <c:pt idx="143">
                  <c:v>0.11046546</c:v>
                </c:pt>
                <c:pt idx="144">
                  <c:v>0.10396097</c:v>
                </c:pt>
                <c:pt idx="145">
                  <c:v>9.8197080000000006E-2</c:v>
                </c:pt>
                <c:pt idx="146">
                  <c:v>9.3113689999999999E-2</c:v>
                </c:pt>
                <c:pt idx="147">
                  <c:v>8.8580690000000004E-2</c:v>
                </c:pt>
                <c:pt idx="148">
                  <c:v>8.0825640000000004E-2</c:v>
                </c:pt>
                <c:pt idx="149">
                  <c:v>7.4431540000000004E-2</c:v>
                </c:pt>
                <c:pt idx="150">
                  <c:v>6.9058149999999999E-2</c:v>
                </c:pt>
                <c:pt idx="151">
                  <c:v>6.4475289999999991E-2</c:v>
                </c:pt>
                <c:pt idx="152">
                  <c:v>6.0502850000000004E-2</c:v>
                </c:pt>
                <c:pt idx="153">
                  <c:v>5.7040739999999999E-2</c:v>
                </c:pt>
                <c:pt idx="154">
                  <c:v>5.1277259999999998E-2</c:v>
                </c:pt>
                <c:pt idx="155">
                  <c:v>4.6654519999999998E-2</c:v>
                </c:pt>
                <c:pt idx="156">
                  <c:v>4.2862310000000001E-2</c:v>
                </c:pt>
                <c:pt idx="157">
                  <c:v>3.9680470000000002E-2</c:v>
                </c:pt>
                <c:pt idx="158">
                  <c:v>3.6988920000000002E-2</c:v>
                </c:pt>
                <c:pt idx="159">
                  <c:v>3.46676E-2</c:v>
                </c:pt>
                <c:pt idx="160">
                  <c:v>3.2636460000000006E-2</c:v>
                </c:pt>
                <c:pt idx="161">
                  <c:v>3.0855469999999999E-2</c:v>
                </c:pt>
                <c:pt idx="162">
                  <c:v>2.9284589999999999E-2</c:v>
                </c:pt>
                <c:pt idx="163">
                  <c:v>2.7873809999999999E-2</c:v>
                </c:pt>
                <c:pt idx="164">
                  <c:v>2.6603109999999999E-2</c:v>
                </c:pt>
                <c:pt idx="165">
                  <c:v>2.442192E-2</c:v>
                </c:pt>
                <c:pt idx="166">
                  <c:v>2.2180709999999999E-2</c:v>
                </c:pt>
                <c:pt idx="167">
                  <c:v>2.0359733000000001E-2</c:v>
                </c:pt>
                <c:pt idx="168">
                  <c:v>1.8838924999999999E-2</c:v>
                </c:pt>
                <c:pt idx="169">
                  <c:v>1.7558245E-2</c:v>
                </c:pt>
                <c:pt idx="170">
                  <c:v>1.6457665E-2</c:v>
                </c:pt>
                <c:pt idx="171">
                  <c:v>1.5497164000000001E-2</c:v>
                </c:pt>
                <c:pt idx="172">
                  <c:v>1.4656727E-2</c:v>
                </c:pt>
                <c:pt idx="173">
                  <c:v>1.3916343000000001E-2</c:v>
                </c:pt>
                <c:pt idx="174">
                  <c:v>1.2665695999999999E-2</c:v>
                </c:pt>
                <c:pt idx="175">
                  <c:v>1.1645173E-2</c:v>
                </c:pt>
                <c:pt idx="176">
                  <c:v>1.0794741E-2</c:v>
                </c:pt>
                <c:pt idx="177">
                  <c:v>1.0084378E-2</c:v>
                </c:pt>
                <c:pt idx="178">
                  <c:v>9.4680679999999996E-3</c:v>
                </c:pt>
                <c:pt idx="179">
                  <c:v>8.9368009999999994E-3</c:v>
                </c:pt>
                <c:pt idx="180">
                  <c:v>8.0633629999999987E-3</c:v>
                </c:pt>
                <c:pt idx="181">
                  <c:v>7.3730179999999994E-3</c:v>
                </c:pt>
                <c:pt idx="182">
                  <c:v>6.8127389999999999E-3</c:v>
                </c:pt>
                <c:pt idx="183">
                  <c:v>6.3495090000000006E-3</c:v>
                </c:pt>
                <c:pt idx="184">
                  <c:v>5.9593159999999992E-3</c:v>
                </c:pt>
                <c:pt idx="185">
                  <c:v>5.6261519999999997E-3</c:v>
                </c:pt>
                <c:pt idx="186">
                  <c:v>5.3380099999999998E-3</c:v>
                </c:pt>
                <c:pt idx="187">
                  <c:v>5.0868860000000005E-3</c:v>
                </c:pt>
                <c:pt idx="188">
                  <c:v>4.8657769999999999E-3</c:v>
                </c:pt>
                <c:pt idx="189">
                  <c:v>4.6696800000000007E-3</c:v>
                </c:pt>
                <c:pt idx="190">
                  <c:v>4.4945939999999993E-3</c:v>
                </c:pt>
                <c:pt idx="191">
                  <c:v>4.1954460000000002E-3</c:v>
                </c:pt>
                <c:pt idx="192">
                  <c:v>3.8942970000000001E-3</c:v>
                </c:pt>
                <c:pt idx="193">
                  <c:v>3.6511770000000002E-3</c:v>
                </c:pt>
                <c:pt idx="194">
                  <c:v>3.452077E-3</c:v>
                </c:pt>
                <c:pt idx="195">
                  <c:v>3.2849938000000002E-3</c:v>
                </c:pt>
                <c:pt idx="196">
                  <c:v>3.1439227999999998E-3</c:v>
                </c:pt>
                <c:pt idx="197">
                  <c:v>3.0238616000000003E-3</c:v>
                </c:pt>
                <c:pt idx="198">
                  <c:v>2.9188082000000002E-3</c:v>
                </c:pt>
                <c:pt idx="199">
                  <c:v>2.8277611999999999E-3</c:v>
                </c:pt>
                <c:pt idx="200">
                  <c:v>2.6756823999999997E-3</c:v>
                </c:pt>
                <c:pt idx="201">
                  <c:v>2.5556187999999998E-3</c:v>
                </c:pt>
                <c:pt idx="202">
                  <c:v>2.4585664000000003E-3</c:v>
                </c:pt>
                <c:pt idx="203">
                  <c:v>2.3785223999999998E-3</c:v>
                </c:pt>
                <c:pt idx="204">
                  <c:v>2.3114849000000002E-3</c:v>
                </c:pt>
                <c:pt idx="205">
                  <c:v>2.2554526E-3</c:v>
                </c:pt>
                <c:pt idx="206">
                  <c:v>2.1663997000000001E-3</c:v>
                </c:pt>
                <c:pt idx="207">
                  <c:v>2.1003581999999997E-3</c:v>
                </c:pt>
                <c:pt idx="208">
                  <c:v>2.0503247000000003E-3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5960"/>
        <c:axId val="477620472"/>
      </c:scatterChart>
      <c:valAx>
        <c:axId val="4776259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0472"/>
        <c:crosses val="autoZero"/>
        <c:crossBetween val="midCat"/>
        <c:majorUnit val="10"/>
      </c:valAx>
      <c:valAx>
        <c:axId val="4776204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59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72350844199"/>
          <c:y val="0.10083194148511727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srim1H_Mylar!$P$5</c:f>
          <c:strCache>
            <c:ptCount val="1"/>
            <c:pt idx="0">
              <c:v>srim1H_Mylar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srim1H_Mylar!$D$20:$D$228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srim1H_Mylar!$J$20:$J$228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1.0999999999999998E-3</c:v>
                </c:pt>
                <c:pt idx="12">
                  <c:v>1.0999999999999998E-3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1.4E-3</c:v>
                </c:pt>
                <c:pt idx="17">
                  <c:v>1.5E-3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2.4000000000000002E-3</c:v>
                </c:pt>
                <c:pt idx="24">
                  <c:v>2.5999999999999999E-3</c:v>
                </c:pt>
                <c:pt idx="25">
                  <c:v>2.9000000000000002E-3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4.4999999999999997E-3</c:v>
                </c:pt>
                <c:pt idx="32">
                  <c:v>4.7000000000000002E-3</c:v>
                </c:pt>
                <c:pt idx="33">
                  <c:v>5.0000000000000001E-3</c:v>
                </c:pt>
                <c:pt idx="34">
                  <c:v>5.3E-3</c:v>
                </c:pt>
                <c:pt idx="35">
                  <c:v>5.8000000000000005E-3</c:v>
                </c:pt>
                <c:pt idx="36">
                  <c:v>6.4000000000000003E-3</c:v>
                </c:pt>
                <c:pt idx="37">
                  <c:v>7.0999999999999995E-3</c:v>
                </c:pt>
                <c:pt idx="38">
                  <c:v>7.7000000000000002E-3</c:v>
                </c:pt>
                <c:pt idx="39">
                  <c:v>8.3000000000000001E-3</c:v>
                </c:pt>
                <c:pt idx="40">
                  <c:v>8.9999999999999993E-3</c:v>
                </c:pt>
                <c:pt idx="41">
                  <c:v>9.6000000000000009E-3</c:v>
                </c:pt>
                <c:pt idx="42">
                  <c:v>1.03E-2</c:v>
                </c:pt>
                <c:pt idx="43">
                  <c:v>1.09E-2</c:v>
                </c:pt>
                <c:pt idx="44">
                  <c:v>1.2199999999999999E-2</c:v>
                </c:pt>
                <c:pt idx="45">
                  <c:v>1.3500000000000002E-2</c:v>
                </c:pt>
                <c:pt idx="46">
                  <c:v>1.47E-2</c:v>
                </c:pt>
                <c:pt idx="47">
                  <c:v>1.6E-2</c:v>
                </c:pt>
                <c:pt idx="48">
                  <c:v>1.7299999999999999E-2</c:v>
                </c:pt>
                <c:pt idx="49">
                  <c:v>1.8499999999999999E-2</c:v>
                </c:pt>
                <c:pt idx="50">
                  <c:v>2.1100000000000001E-2</c:v>
                </c:pt>
                <c:pt idx="51">
                  <c:v>2.3599999999999999E-2</c:v>
                </c:pt>
                <c:pt idx="52">
                  <c:v>2.6000000000000002E-2</c:v>
                </c:pt>
                <c:pt idx="53">
                  <c:v>2.8499999999999998E-2</c:v>
                </c:pt>
                <c:pt idx="54">
                  <c:v>3.1E-2</c:v>
                </c:pt>
                <c:pt idx="55">
                  <c:v>3.3399999999999999E-2</c:v>
                </c:pt>
                <c:pt idx="56">
                  <c:v>3.5799999999999998E-2</c:v>
                </c:pt>
                <c:pt idx="57">
                  <c:v>3.8199999999999998E-2</c:v>
                </c:pt>
                <c:pt idx="58">
                  <c:v>4.0500000000000001E-2</c:v>
                </c:pt>
                <c:pt idx="59">
                  <c:v>4.2900000000000001E-2</c:v>
                </c:pt>
                <c:pt idx="60">
                  <c:v>4.5200000000000004E-2</c:v>
                </c:pt>
                <c:pt idx="61">
                  <c:v>4.9799999999999997E-2</c:v>
                </c:pt>
                <c:pt idx="62">
                  <c:v>5.5400000000000005E-2</c:v>
                </c:pt>
                <c:pt idx="63">
                  <c:v>6.0999999999999999E-2</c:v>
                </c:pt>
                <c:pt idx="64">
                  <c:v>6.6500000000000004E-2</c:v>
                </c:pt>
                <c:pt idx="65">
                  <c:v>7.1899999999999992E-2</c:v>
                </c:pt>
                <c:pt idx="66">
                  <c:v>7.7200000000000005E-2</c:v>
                </c:pt>
                <c:pt idx="67">
                  <c:v>8.2400000000000001E-2</c:v>
                </c:pt>
                <c:pt idx="68">
                  <c:v>8.7499999999999994E-2</c:v>
                </c:pt>
                <c:pt idx="69">
                  <c:v>9.2600000000000002E-2</c:v>
                </c:pt>
                <c:pt idx="70">
                  <c:v>0.10249999999999999</c:v>
                </c:pt>
                <c:pt idx="71">
                  <c:v>0.11210000000000001</c:v>
                </c:pt>
                <c:pt idx="72">
                  <c:v>0.12139999999999999</c:v>
                </c:pt>
                <c:pt idx="73">
                  <c:v>0.13059999999999999</c:v>
                </c:pt>
                <c:pt idx="74">
                  <c:v>0.13950000000000001</c:v>
                </c:pt>
                <c:pt idx="75">
                  <c:v>0.1482</c:v>
                </c:pt>
                <c:pt idx="76">
                  <c:v>0.1651</c:v>
                </c:pt>
                <c:pt idx="77">
                  <c:v>0.18129999999999999</c:v>
                </c:pt>
                <c:pt idx="78">
                  <c:v>0.19690000000000002</c:v>
                </c:pt>
                <c:pt idx="79">
                  <c:v>0.21200000000000002</c:v>
                </c:pt>
                <c:pt idx="80">
                  <c:v>0.2266</c:v>
                </c:pt>
                <c:pt idx="81">
                  <c:v>0.24089999999999998</c:v>
                </c:pt>
                <c:pt idx="82">
                  <c:v>0.25470000000000004</c:v>
                </c:pt>
                <c:pt idx="83">
                  <c:v>0.26819999999999999</c:v>
                </c:pt>
                <c:pt idx="84">
                  <c:v>0.28149999999999997</c:v>
                </c:pt>
                <c:pt idx="85" formatCode="0.00">
                  <c:v>0.2944</c:v>
                </c:pt>
                <c:pt idx="86" formatCode="0.00">
                  <c:v>0.30710000000000004</c:v>
                </c:pt>
                <c:pt idx="87" formatCode="0.00">
                  <c:v>0.33179999999999998</c:v>
                </c:pt>
                <c:pt idx="88" formatCode="0.00">
                  <c:v>0.36150000000000004</c:v>
                </c:pt>
                <c:pt idx="89" formatCode="0.00">
                  <c:v>0.39019999999999999</c:v>
                </c:pt>
                <c:pt idx="90" formatCode="0.00">
                  <c:v>0.41810000000000003</c:v>
                </c:pt>
                <c:pt idx="91" formatCode="0.00">
                  <c:v>0.44519999999999998</c:v>
                </c:pt>
                <c:pt idx="92" formatCode="0.00">
                  <c:v>0.47169999999999995</c:v>
                </c:pt>
                <c:pt idx="93" formatCode="0.00">
                  <c:v>0.49759999999999999</c:v>
                </c:pt>
                <c:pt idx="94" formatCode="0.00">
                  <c:v>0.52310000000000001</c:v>
                </c:pt>
                <c:pt idx="95" formatCode="0.00">
                  <c:v>0.54820000000000002</c:v>
                </c:pt>
                <c:pt idx="96" formatCode="0.00">
                  <c:v>0.59729999999999994</c:v>
                </c:pt>
                <c:pt idx="97" formatCode="0.00">
                  <c:v>0.64539999999999997</c:v>
                </c:pt>
                <c:pt idx="98" formatCode="0.00">
                  <c:v>0.69269999999999998</c:v>
                </c:pt>
                <c:pt idx="99" formatCode="0.00">
                  <c:v>0.73940000000000006</c:v>
                </c:pt>
                <c:pt idx="100" formatCode="0.00">
                  <c:v>0.78570000000000007</c:v>
                </c:pt>
                <c:pt idx="101" formatCode="0.00">
                  <c:v>0.83169999999999999</c:v>
                </c:pt>
                <c:pt idx="102" formatCode="0.00">
                  <c:v>0.92369999999999997</c:v>
                </c:pt>
                <c:pt idx="103" formatCode="0.00">
                  <c:v>1.02</c:v>
                </c:pt>
                <c:pt idx="104" formatCode="0.00">
                  <c:v>1.1100000000000001</c:v>
                </c:pt>
                <c:pt idx="105" formatCode="0.00">
                  <c:v>1.2</c:v>
                </c:pt>
                <c:pt idx="106" formatCode="0.00">
                  <c:v>1.3</c:v>
                </c:pt>
                <c:pt idx="107" formatCode="0.00">
                  <c:v>1.4</c:v>
                </c:pt>
                <c:pt idx="108" formatCode="0.00">
                  <c:v>1.5</c:v>
                </c:pt>
                <c:pt idx="109" formatCode="0.00">
                  <c:v>1.6</c:v>
                </c:pt>
                <c:pt idx="110" formatCode="0.00">
                  <c:v>1.71</c:v>
                </c:pt>
                <c:pt idx="111" formatCode="0.00">
                  <c:v>1.82</c:v>
                </c:pt>
                <c:pt idx="112" formatCode="0.00">
                  <c:v>1.93</c:v>
                </c:pt>
                <c:pt idx="113" formatCode="0.00">
                  <c:v>2.16</c:v>
                </c:pt>
                <c:pt idx="114" formatCode="0.00">
                  <c:v>2.4700000000000002</c:v>
                </c:pt>
                <c:pt idx="115" formatCode="0.00">
                  <c:v>2.8</c:v>
                </c:pt>
                <c:pt idx="116" formatCode="0.00">
                  <c:v>3.14</c:v>
                </c:pt>
                <c:pt idx="117" formatCode="0.00">
                  <c:v>3.51</c:v>
                </c:pt>
                <c:pt idx="118" formatCode="0.00">
                  <c:v>3.89</c:v>
                </c:pt>
                <c:pt idx="119" formatCode="0.00">
                  <c:v>4.28</c:v>
                </c:pt>
                <c:pt idx="120" formatCode="0.00">
                  <c:v>4.7</c:v>
                </c:pt>
                <c:pt idx="121" formatCode="0.00">
                  <c:v>5.13</c:v>
                </c:pt>
                <c:pt idx="122" formatCode="0.00">
                  <c:v>6.05</c:v>
                </c:pt>
                <c:pt idx="123" formatCode="0.00">
                  <c:v>7.03</c:v>
                </c:pt>
                <c:pt idx="124" formatCode="0.00">
                  <c:v>8.08</c:v>
                </c:pt>
                <c:pt idx="125" formatCode="0.00">
                  <c:v>9.18</c:v>
                </c:pt>
                <c:pt idx="126" formatCode="0.00">
                  <c:v>10.35</c:v>
                </c:pt>
                <c:pt idx="127" formatCode="0.00">
                  <c:v>11.57</c:v>
                </c:pt>
                <c:pt idx="128" formatCode="0.00">
                  <c:v>14.17</c:v>
                </c:pt>
                <c:pt idx="129" formatCode="0.00">
                  <c:v>16.989999999999998</c:v>
                </c:pt>
                <c:pt idx="130" formatCode="0.00">
                  <c:v>20.010000000000002</c:v>
                </c:pt>
                <c:pt idx="131" formatCode="0.00">
                  <c:v>23.18</c:v>
                </c:pt>
                <c:pt idx="132" formatCode="0.00">
                  <c:v>26.51</c:v>
                </c:pt>
                <c:pt idx="133" formatCode="0.00">
                  <c:v>30.01</c:v>
                </c:pt>
                <c:pt idx="134" formatCode="0.00">
                  <c:v>33.67</c:v>
                </c:pt>
                <c:pt idx="135" formatCode="0.00">
                  <c:v>37.51</c:v>
                </c:pt>
                <c:pt idx="136" formatCode="0.00">
                  <c:v>41.52</c:v>
                </c:pt>
                <c:pt idx="137" formatCode="0.00">
                  <c:v>45.7</c:v>
                </c:pt>
                <c:pt idx="138" formatCode="0.00">
                  <c:v>50.05</c:v>
                </c:pt>
                <c:pt idx="139" formatCode="0.00">
                  <c:v>59.26</c:v>
                </c:pt>
                <c:pt idx="140" formatCode="0.00">
                  <c:v>71.75</c:v>
                </c:pt>
                <c:pt idx="141" formatCode="0.00">
                  <c:v>85.3</c:v>
                </c:pt>
                <c:pt idx="142" formatCode="0.00">
                  <c:v>99.9</c:v>
                </c:pt>
                <c:pt idx="143" formatCode="0.00">
                  <c:v>115.55</c:v>
                </c:pt>
                <c:pt idx="144" formatCode="0.00">
                  <c:v>132.22</c:v>
                </c:pt>
                <c:pt idx="145" formatCode="0.00">
                  <c:v>149.91</c:v>
                </c:pt>
                <c:pt idx="146" formatCode="0.00">
                  <c:v>168.6</c:v>
                </c:pt>
                <c:pt idx="147" formatCode="0.00">
                  <c:v>188.27</c:v>
                </c:pt>
                <c:pt idx="148" formatCode="0.00">
                  <c:v>230.52</c:v>
                </c:pt>
                <c:pt idx="149" formatCode="0.00">
                  <c:v>276.60000000000002</c:v>
                </c:pt>
                <c:pt idx="150" formatCode="0.00">
                  <c:v>326.45999999999998</c:v>
                </c:pt>
                <c:pt idx="151" formatCode="0.00">
                  <c:v>380.03</c:v>
                </c:pt>
                <c:pt idx="152" formatCode="0.00">
                  <c:v>437.26</c:v>
                </c:pt>
                <c:pt idx="153" formatCode="0.00">
                  <c:v>498.11</c:v>
                </c:pt>
                <c:pt idx="154" formatCode="0.00">
                  <c:v>630.32000000000005</c:v>
                </c:pt>
                <c:pt idx="155" formatCode="0.00">
                  <c:v>776.52</c:v>
                </c:pt>
                <c:pt idx="156" formatCode="0.00">
                  <c:v>936.43</c:v>
                </c:pt>
                <c:pt idx="157" formatCode="0.00">
                  <c:v>1110</c:v>
                </c:pt>
                <c:pt idx="158" formatCode="0.00">
                  <c:v>1300</c:v>
                </c:pt>
                <c:pt idx="159" formatCode="0.00">
                  <c:v>1500</c:v>
                </c:pt>
                <c:pt idx="160" formatCode="0.00">
                  <c:v>1710</c:v>
                </c:pt>
                <c:pt idx="161" formatCode="0.00">
                  <c:v>1930</c:v>
                </c:pt>
                <c:pt idx="162" formatCode="0.00">
                  <c:v>2170</c:v>
                </c:pt>
                <c:pt idx="163" formatCode="0.00">
                  <c:v>2420</c:v>
                </c:pt>
                <c:pt idx="164" formatCode="0.00">
                  <c:v>2680</c:v>
                </c:pt>
                <c:pt idx="165" formatCode="0.00">
                  <c:v>3250</c:v>
                </c:pt>
                <c:pt idx="166" formatCode="0.00">
                  <c:v>4010</c:v>
                </c:pt>
                <c:pt idx="167" formatCode="0.00">
                  <c:v>4860</c:v>
                </c:pt>
                <c:pt idx="168" formatCode="0.0">
                  <c:v>5770</c:v>
                </c:pt>
                <c:pt idx="169" formatCode="0.0">
                  <c:v>6750</c:v>
                </c:pt>
                <c:pt idx="170" formatCode="0">
                  <c:v>7800</c:v>
                </c:pt>
                <c:pt idx="171" formatCode="0">
                  <c:v>8920</c:v>
                </c:pt>
                <c:pt idx="172" formatCode="0">
                  <c:v>10110</c:v>
                </c:pt>
                <c:pt idx="173" formatCode="0">
                  <c:v>11360</c:v>
                </c:pt>
                <c:pt idx="174" formatCode="0">
                  <c:v>14050</c:v>
                </c:pt>
                <c:pt idx="175" formatCode="0">
                  <c:v>17000</c:v>
                </c:pt>
                <c:pt idx="176" formatCode="0">
                  <c:v>20190</c:v>
                </c:pt>
                <c:pt idx="177" formatCode="0">
                  <c:v>23620</c:v>
                </c:pt>
                <c:pt idx="178" formatCode="0">
                  <c:v>27280</c:v>
                </c:pt>
                <c:pt idx="179" formatCode="0">
                  <c:v>31160</c:v>
                </c:pt>
                <c:pt idx="180" formatCode="0">
                  <c:v>39590</c:v>
                </c:pt>
                <c:pt idx="181" formatCode="0">
                  <c:v>48870</c:v>
                </c:pt>
                <c:pt idx="182" formatCode="0">
                  <c:v>58960</c:v>
                </c:pt>
                <c:pt idx="183" formatCode="0">
                  <c:v>69830</c:v>
                </c:pt>
                <c:pt idx="184" formatCode="0">
                  <c:v>81460</c:v>
                </c:pt>
                <c:pt idx="185" formatCode="0">
                  <c:v>93820</c:v>
                </c:pt>
                <c:pt idx="186" formatCode="0">
                  <c:v>106870</c:v>
                </c:pt>
                <c:pt idx="187" formatCode="0">
                  <c:v>120590</c:v>
                </c:pt>
                <c:pt idx="188" formatCode="0">
                  <c:v>134970</c:v>
                </c:pt>
                <c:pt idx="189" formatCode="0">
                  <c:v>149970</c:v>
                </c:pt>
                <c:pt idx="190" formatCode="0">
                  <c:v>165580</c:v>
                </c:pt>
                <c:pt idx="191" formatCode="0">
                  <c:v>198520</c:v>
                </c:pt>
                <c:pt idx="192" formatCode="0">
                  <c:v>242770</c:v>
                </c:pt>
                <c:pt idx="193" formatCode="0">
                  <c:v>290200</c:v>
                </c:pt>
                <c:pt idx="194" formatCode="0">
                  <c:v>340570</c:v>
                </c:pt>
                <c:pt idx="195" formatCode="0">
                  <c:v>393680</c:v>
                </c:pt>
                <c:pt idx="196" formatCode="0">
                  <c:v>449320</c:v>
                </c:pt>
                <c:pt idx="197" formatCode="0">
                  <c:v>507320</c:v>
                </c:pt>
                <c:pt idx="198" formatCode="0">
                  <c:v>567520</c:v>
                </c:pt>
                <c:pt idx="199" formatCode="0">
                  <c:v>629770</c:v>
                </c:pt>
                <c:pt idx="200" formatCode="0">
                  <c:v>759830</c:v>
                </c:pt>
                <c:pt idx="201" formatCode="0">
                  <c:v>896620</c:v>
                </c:pt>
                <c:pt idx="202" formatCode="0">
                  <c:v>1040000</c:v>
                </c:pt>
                <c:pt idx="203" formatCode="0">
                  <c:v>1190000</c:v>
                </c:pt>
                <c:pt idx="204" formatCode="0">
                  <c:v>1340000</c:v>
                </c:pt>
                <c:pt idx="205" formatCode="0">
                  <c:v>1500000</c:v>
                </c:pt>
                <c:pt idx="206" formatCode="0">
                  <c:v>1820000</c:v>
                </c:pt>
                <c:pt idx="207" formatCode="0">
                  <c:v>2160000</c:v>
                </c:pt>
                <c:pt idx="208" formatCode="0">
                  <c:v>2500000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srim1H_Mylar!$D$20:$D$228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srim1H_Mylar!$M$20:$M$228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1.8E-3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2.9000000000000002E-3</c:v>
                </c:pt>
                <c:pt idx="25">
                  <c:v>3.2000000000000002E-3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4.2000000000000006E-3</c:v>
                </c:pt>
                <c:pt idx="30">
                  <c:v>4.3999999999999994E-3</c:v>
                </c:pt>
                <c:pt idx="31">
                  <c:v>4.5999999999999999E-3</c:v>
                </c:pt>
                <c:pt idx="32">
                  <c:v>4.8999999999999998E-3</c:v>
                </c:pt>
                <c:pt idx="33">
                  <c:v>5.0999999999999995E-3</c:v>
                </c:pt>
                <c:pt idx="34">
                  <c:v>5.3E-3</c:v>
                </c:pt>
                <c:pt idx="35">
                  <c:v>5.7000000000000002E-3</c:v>
                </c:pt>
                <c:pt idx="36">
                  <c:v>6.1999999999999998E-3</c:v>
                </c:pt>
                <c:pt idx="37">
                  <c:v>6.7000000000000002E-3</c:v>
                </c:pt>
                <c:pt idx="38">
                  <c:v>7.1999999999999998E-3</c:v>
                </c:pt>
                <c:pt idx="39">
                  <c:v>7.7000000000000002E-3</c:v>
                </c:pt>
                <c:pt idx="40">
                  <c:v>8.0999999999999996E-3</c:v>
                </c:pt>
                <c:pt idx="41">
                  <c:v>8.6E-3</c:v>
                </c:pt>
                <c:pt idx="42">
                  <c:v>8.9999999999999993E-3</c:v>
                </c:pt>
                <c:pt idx="43">
                  <c:v>9.4999999999999998E-3</c:v>
                </c:pt>
                <c:pt idx="44">
                  <c:v>1.03E-2</c:v>
                </c:pt>
                <c:pt idx="45">
                  <c:v>1.11E-2</c:v>
                </c:pt>
                <c:pt idx="46">
                  <c:v>1.1899999999999999E-2</c:v>
                </c:pt>
                <c:pt idx="47">
                  <c:v>1.26E-2</c:v>
                </c:pt>
                <c:pt idx="48">
                  <c:v>1.3300000000000001E-2</c:v>
                </c:pt>
                <c:pt idx="49">
                  <c:v>1.4000000000000002E-2</c:v>
                </c:pt>
                <c:pt idx="50">
                  <c:v>1.5299999999999999E-2</c:v>
                </c:pt>
                <c:pt idx="51">
                  <c:v>1.66E-2</c:v>
                </c:pt>
                <c:pt idx="52">
                  <c:v>1.77E-2</c:v>
                </c:pt>
                <c:pt idx="53">
                  <c:v>1.8800000000000001E-2</c:v>
                </c:pt>
                <c:pt idx="54">
                  <c:v>1.9900000000000001E-2</c:v>
                </c:pt>
                <c:pt idx="55">
                  <c:v>2.0899999999999998E-2</c:v>
                </c:pt>
                <c:pt idx="56">
                  <c:v>2.18E-2</c:v>
                </c:pt>
                <c:pt idx="57">
                  <c:v>2.2700000000000001E-2</c:v>
                </c:pt>
                <c:pt idx="58">
                  <c:v>2.3599999999999999E-2</c:v>
                </c:pt>
                <c:pt idx="59">
                  <c:v>2.4399999999999998E-2</c:v>
                </c:pt>
                <c:pt idx="60">
                  <c:v>2.52E-2</c:v>
                </c:pt>
                <c:pt idx="61">
                  <c:v>2.6700000000000002E-2</c:v>
                </c:pt>
                <c:pt idx="62">
                  <c:v>2.8399999999999998E-2</c:v>
                </c:pt>
                <c:pt idx="63">
                  <c:v>0.03</c:v>
                </c:pt>
                <c:pt idx="64">
                  <c:v>3.15E-2</c:v>
                </c:pt>
                <c:pt idx="65">
                  <c:v>3.2899999999999999E-2</c:v>
                </c:pt>
                <c:pt idx="66">
                  <c:v>3.4100000000000005E-2</c:v>
                </c:pt>
                <c:pt idx="67">
                  <c:v>3.5299999999999998E-2</c:v>
                </c:pt>
                <c:pt idx="68">
                  <c:v>3.6499999999999998E-2</c:v>
                </c:pt>
                <c:pt idx="69">
                  <c:v>3.7499999999999999E-2</c:v>
                </c:pt>
                <c:pt idx="70">
                  <c:v>3.95E-2</c:v>
                </c:pt>
                <c:pt idx="71">
                  <c:v>4.1200000000000001E-2</c:v>
                </c:pt>
                <c:pt idx="72">
                  <c:v>4.2799999999999998E-2</c:v>
                </c:pt>
                <c:pt idx="73">
                  <c:v>4.4200000000000003E-2</c:v>
                </c:pt>
                <c:pt idx="74">
                  <c:v>4.5600000000000002E-2</c:v>
                </c:pt>
                <c:pt idx="75">
                  <c:v>4.6800000000000001E-2</c:v>
                </c:pt>
                <c:pt idx="76">
                  <c:v>4.9000000000000002E-2</c:v>
                </c:pt>
                <c:pt idx="77">
                  <c:v>5.0900000000000001E-2</c:v>
                </c:pt>
                <c:pt idx="78">
                  <c:v>5.2600000000000001E-2</c:v>
                </c:pt>
                <c:pt idx="79">
                  <c:v>5.4100000000000002E-2</c:v>
                </c:pt>
                <c:pt idx="80">
                  <c:v>5.5500000000000008E-2</c:v>
                </c:pt>
                <c:pt idx="81">
                  <c:v>5.6699999999999993E-2</c:v>
                </c:pt>
                <c:pt idx="82">
                  <c:v>5.7799999999999997E-2</c:v>
                </c:pt>
                <c:pt idx="83">
                  <c:v>5.8799999999999998E-2</c:v>
                </c:pt>
                <c:pt idx="84">
                  <c:v>5.9799999999999999E-2</c:v>
                </c:pt>
                <c:pt idx="85">
                  <c:v>6.0699999999999997E-2</c:v>
                </c:pt>
                <c:pt idx="86">
                  <c:v>6.1499999999999999E-2</c:v>
                </c:pt>
                <c:pt idx="87">
                  <c:v>6.3100000000000003E-2</c:v>
                </c:pt>
                <c:pt idx="88">
                  <c:v>6.4799999999999996E-2</c:v>
                </c:pt>
                <c:pt idx="89">
                  <c:v>6.6299999999999998E-2</c:v>
                </c:pt>
                <c:pt idx="90">
                  <c:v>6.7600000000000007E-2</c:v>
                </c:pt>
                <c:pt idx="91">
                  <c:v>6.88E-2</c:v>
                </c:pt>
                <c:pt idx="92">
                  <c:v>6.9999999999999993E-2</c:v>
                </c:pt>
                <c:pt idx="93">
                  <c:v>7.0999999999999994E-2</c:v>
                </c:pt>
                <c:pt idx="94">
                  <c:v>7.1899999999999992E-2</c:v>
                </c:pt>
                <c:pt idx="95">
                  <c:v>7.2800000000000004E-2</c:v>
                </c:pt>
                <c:pt idx="96">
                  <c:v>7.46E-2</c:v>
                </c:pt>
                <c:pt idx="97">
                  <c:v>7.6100000000000001E-2</c:v>
                </c:pt>
                <c:pt idx="98">
                  <c:v>7.7600000000000002E-2</c:v>
                </c:pt>
                <c:pt idx="99">
                  <c:v>7.8899999999999998E-2</c:v>
                </c:pt>
                <c:pt idx="100">
                  <c:v>8.0200000000000007E-2</c:v>
                </c:pt>
                <c:pt idx="101">
                  <c:v>8.14E-2</c:v>
                </c:pt>
                <c:pt idx="102">
                  <c:v>8.4099999999999994E-2</c:v>
                </c:pt>
                <c:pt idx="103">
                  <c:v>8.6699999999999999E-2</c:v>
                </c:pt>
                <c:pt idx="104">
                  <c:v>8.9099999999999999E-2</c:v>
                </c:pt>
                <c:pt idx="105">
                  <c:v>9.1499999999999998E-2</c:v>
                </c:pt>
                <c:pt idx="106">
                  <c:v>9.3899999999999997E-2</c:v>
                </c:pt>
                <c:pt idx="107">
                  <c:v>9.6199999999999994E-2</c:v>
                </c:pt>
                <c:pt idx="108">
                  <c:v>9.8599999999999993E-2</c:v>
                </c:pt>
                <c:pt idx="109">
                  <c:v>0.10100000000000001</c:v>
                </c:pt>
                <c:pt idx="110">
                  <c:v>0.10340000000000001</c:v>
                </c:pt>
                <c:pt idx="111">
                  <c:v>0.10580000000000001</c:v>
                </c:pt>
                <c:pt idx="112">
                  <c:v>0.10829999999999999</c:v>
                </c:pt>
                <c:pt idx="113">
                  <c:v>0.11579999999999999</c:v>
                </c:pt>
                <c:pt idx="114">
                  <c:v>0.1268</c:v>
                </c:pt>
                <c:pt idx="115">
                  <c:v>0.13819999999999999</c:v>
                </c:pt>
                <c:pt idx="116">
                  <c:v>0.1497</c:v>
                </c:pt>
                <c:pt idx="117">
                  <c:v>0.16160000000000002</c:v>
                </c:pt>
                <c:pt idx="118">
                  <c:v>0.17380000000000001</c:v>
                </c:pt>
                <c:pt idx="119">
                  <c:v>0.1862</c:v>
                </c:pt>
                <c:pt idx="120">
                  <c:v>0.1988</c:v>
                </c:pt>
                <c:pt idx="121">
                  <c:v>0.21179999999999999</c:v>
                </c:pt>
                <c:pt idx="122">
                  <c:v>0.25519999999999998</c:v>
                </c:pt>
                <c:pt idx="123">
                  <c:v>0.2974</c:v>
                </c:pt>
                <c:pt idx="124">
                  <c:v>0.3392</c:v>
                </c:pt>
                <c:pt idx="125">
                  <c:v>0.38090000000000002</c:v>
                </c:pt>
                <c:pt idx="126">
                  <c:v>0.42249999999999999</c:v>
                </c:pt>
                <c:pt idx="127">
                  <c:v>0.46440000000000003</c:v>
                </c:pt>
                <c:pt idx="128">
                  <c:v>0.60709999999999997</c:v>
                </c:pt>
                <c:pt idx="129">
                  <c:v>0.74039999999999995</c:v>
                </c:pt>
                <c:pt idx="130">
                  <c:v>0.86899999999999999</c:v>
                </c:pt>
                <c:pt idx="131">
                  <c:v>0.99360000000000004</c:v>
                </c:pt>
                <c:pt idx="132">
                  <c:v>1.1200000000000001</c:v>
                </c:pt>
                <c:pt idx="133">
                  <c:v>1.24</c:v>
                </c:pt>
                <c:pt idx="134">
                  <c:v>1.36</c:v>
                </c:pt>
                <c:pt idx="135">
                  <c:v>1.48</c:v>
                </c:pt>
                <c:pt idx="136">
                  <c:v>1.6</c:v>
                </c:pt>
                <c:pt idx="137">
                  <c:v>1.73</c:v>
                </c:pt>
                <c:pt idx="138">
                  <c:v>1.85</c:v>
                </c:pt>
                <c:pt idx="139">
                  <c:v>2.2999999999999998</c:v>
                </c:pt>
                <c:pt idx="140" formatCode="0.00">
                  <c:v>2.95</c:v>
                </c:pt>
                <c:pt idx="141" formatCode="0.00">
                  <c:v>3.56</c:v>
                </c:pt>
                <c:pt idx="142" formatCode="0.00">
                  <c:v>4.17</c:v>
                </c:pt>
                <c:pt idx="143" formatCode="0.00">
                  <c:v>4.7699999999999996</c:v>
                </c:pt>
                <c:pt idx="144" formatCode="0.00">
                  <c:v>5.38</c:v>
                </c:pt>
                <c:pt idx="145" formatCode="0.00">
                  <c:v>5.99</c:v>
                </c:pt>
                <c:pt idx="146" formatCode="0.00">
                  <c:v>6.61</c:v>
                </c:pt>
                <c:pt idx="147" formatCode="0.00">
                  <c:v>7.24</c:v>
                </c:pt>
                <c:pt idx="148" formatCode="0.00">
                  <c:v>9.51</c:v>
                </c:pt>
                <c:pt idx="149" formatCode="0.00">
                  <c:v>11.66</c:v>
                </c:pt>
                <c:pt idx="150" formatCode="0.00">
                  <c:v>13.76</c:v>
                </c:pt>
                <c:pt idx="151" formatCode="0.00">
                  <c:v>15.85</c:v>
                </c:pt>
                <c:pt idx="152" formatCode="0.00">
                  <c:v>17.96</c:v>
                </c:pt>
                <c:pt idx="153" formatCode="0.00">
                  <c:v>20.079999999999998</c:v>
                </c:pt>
                <c:pt idx="154" formatCode="0.00">
                  <c:v>27.74</c:v>
                </c:pt>
                <c:pt idx="155" formatCode="0.00">
                  <c:v>34.92</c:v>
                </c:pt>
                <c:pt idx="156" formatCode="0.00">
                  <c:v>41.96</c:v>
                </c:pt>
                <c:pt idx="157" formatCode="0.00">
                  <c:v>48.98</c:v>
                </c:pt>
                <c:pt idx="158" formatCode="0.00">
                  <c:v>56.06</c:v>
                </c:pt>
                <c:pt idx="159" formatCode="0.00">
                  <c:v>63.22</c:v>
                </c:pt>
                <c:pt idx="160" formatCode="0.00">
                  <c:v>70.5</c:v>
                </c:pt>
                <c:pt idx="161" formatCode="0.00">
                  <c:v>77.89</c:v>
                </c:pt>
                <c:pt idx="162" formatCode="0.00">
                  <c:v>85.41</c:v>
                </c:pt>
                <c:pt idx="163" formatCode="0.00">
                  <c:v>93.06</c:v>
                </c:pt>
                <c:pt idx="164" formatCode="0.00">
                  <c:v>100.84</c:v>
                </c:pt>
                <c:pt idx="165" formatCode="0.00">
                  <c:v>129.53</c:v>
                </c:pt>
                <c:pt idx="166" formatCode="0.00">
                  <c:v>170.55</c:v>
                </c:pt>
                <c:pt idx="167" formatCode="0.00">
                  <c:v>209.54</c:v>
                </c:pt>
                <c:pt idx="168" formatCode="0.00">
                  <c:v>247.82</c:v>
                </c:pt>
                <c:pt idx="169" formatCode="0.00">
                  <c:v>286</c:v>
                </c:pt>
                <c:pt idx="170" formatCode="0.00">
                  <c:v>324.39</c:v>
                </c:pt>
                <c:pt idx="171" formatCode="0.00">
                  <c:v>363.13</c:v>
                </c:pt>
                <c:pt idx="172" formatCode="0.00">
                  <c:v>402.34</c:v>
                </c:pt>
                <c:pt idx="173" formatCode="0.00">
                  <c:v>442.07</c:v>
                </c:pt>
                <c:pt idx="174" formatCode="0.00">
                  <c:v>588.20000000000005</c:v>
                </c:pt>
                <c:pt idx="175" formatCode="0.00">
                  <c:v>725.64</c:v>
                </c:pt>
                <c:pt idx="176" formatCode="0.0">
                  <c:v>859.7</c:v>
                </c:pt>
                <c:pt idx="177" formatCode="0.0">
                  <c:v>992.66</c:v>
                </c:pt>
                <c:pt idx="178" formatCode="0.0">
                  <c:v>1130</c:v>
                </c:pt>
                <c:pt idx="179" formatCode="0.0">
                  <c:v>1260</c:v>
                </c:pt>
                <c:pt idx="180" formatCode="0.0">
                  <c:v>1750</c:v>
                </c:pt>
                <c:pt idx="181" formatCode="0.0">
                  <c:v>2200</c:v>
                </c:pt>
                <c:pt idx="182" formatCode="0.0">
                  <c:v>2630</c:v>
                </c:pt>
                <c:pt idx="183" formatCode="0.0">
                  <c:v>3060</c:v>
                </c:pt>
                <c:pt idx="184" formatCode="0.0">
                  <c:v>3490</c:v>
                </c:pt>
                <c:pt idx="185" formatCode="0.0">
                  <c:v>3920</c:v>
                </c:pt>
                <c:pt idx="186" formatCode="0.0">
                  <c:v>4350</c:v>
                </c:pt>
                <c:pt idx="187" formatCode="0.0">
                  <c:v>4790</c:v>
                </c:pt>
                <c:pt idx="188" formatCode="0.0">
                  <c:v>5220</c:v>
                </c:pt>
                <c:pt idx="189" formatCode="0.0">
                  <c:v>5660</c:v>
                </c:pt>
                <c:pt idx="190" formatCode="0.0">
                  <c:v>6100</c:v>
                </c:pt>
                <c:pt idx="191" formatCode="0.0">
                  <c:v>7720</c:v>
                </c:pt>
                <c:pt idx="192" formatCode="0.0">
                  <c:v>9990</c:v>
                </c:pt>
                <c:pt idx="193" formatCode="0.0">
                  <c:v>12090</c:v>
                </c:pt>
                <c:pt idx="194" formatCode="0.0">
                  <c:v>14090</c:v>
                </c:pt>
                <c:pt idx="195" formatCode="0.0">
                  <c:v>16020</c:v>
                </c:pt>
                <c:pt idx="196" formatCode="0.0">
                  <c:v>17910</c:v>
                </c:pt>
                <c:pt idx="197" formatCode="0.0">
                  <c:v>19760</c:v>
                </c:pt>
                <c:pt idx="198" formatCode="0.0">
                  <c:v>21590</c:v>
                </c:pt>
                <c:pt idx="199" formatCode="0.0">
                  <c:v>23380</c:v>
                </c:pt>
                <c:pt idx="200" formatCode="0.0">
                  <c:v>29870</c:v>
                </c:pt>
                <c:pt idx="201" formatCode="0.0">
                  <c:v>35710</c:v>
                </c:pt>
                <c:pt idx="202" formatCode="0.0">
                  <c:v>41150</c:v>
                </c:pt>
                <c:pt idx="203" formatCode="0.0">
                  <c:v>46290</c:v>
                </c:pt>
                <c:pt idx="204" formatCode="0.0">
                  <c:v>51200</c:v>
                </c:pt>
                <c:pt idx="205" formatCode="0.0">
                  <c:v>55920</c:v>
                </c:pt>
                <c:pt idx="206" formatCode="0.0">
                  <c:v>72480</c:v>
                </c:pt>
                <c:pt idx="207" formatCode="0.0">
                  <c:v>86830</c:v>
                </c:pt>
                <c:pt idx="208" formatCode="0.0">
                  <c:v>99790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srim1H_Mylar!$D$20:$D$228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srim1H_Mylar!$P$20:$P$228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1.2999999999999999E-3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2E-3</c:v>
                </c:pt>
                <c:pt idx="24">
                  <c:v>2.1999999999999997E-3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3.0000000000000001E-3</c:v>
                </c:pt>
                <c:pt idx="29">
                  <c:v>3.0999999999999999E-3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4.3E-3</c:v>
                </c:pt>
                <c:pt idx="36">
                  <c:v>4.7000000000000002E-3</c:v>
                </c:pt>
                <c:pt idx="37">
                  <c:v>5.0999999999999995E-3</c:v>
                </c:pt>
                <c:pt idx="38">
                  <c:v>5.4999999999999997E-3</c:v>
                </c:pt>
                <c:pt idx="39">
                  <c:v>5.8999999999999999E-3</c:v>
                </c:pt>
                <c:pt idx="40">
                  <c:v>6.3E-3</c:v>
                </c:pt>
                <c:pt idx="41">
                  <c:v>6.6E-3</c:v>
                </c:pt>
                <c:pt idx="42">
                  <c:v>7.000000000000001E-3</c:v>
                </c:pt>
                <c:pt idx="43">
                  <c:v>7.2999999999999992E-3</c:v>
                </c:pt>
                <c:pt idx="44">
                  <c:v>8.0000000000000002E-3</c:v>
                </c:pt>
                <c:pt idx="45">
                  <c:v>8.6999999999999994E-3</c:v>
                </c:pt>
                <c:pt idx="46">
                  <c:v>9.2999999999999992E-3</c:v>
                </c:pt>
                <c:pt idx="47">
                  <c:v>9.9000000000000008E-3</c:v>
                </c:pt>
                <c:pt idx="48">
                  <c:v>1.0499999999999999E-2</c:v>
                </c:pt>
                <c:pt idx="49">
                  <c:v>1.11E-2</c:v>
                </c:pt>
                <c:pt idx="50">
                  <c:v>1.2199999999999999E-2</c:v>
                </c:pt>
                <c:pt idx="51">
                  <c:v>1.3300000000000001E-2</c:v>
                </c:pt>
                <c:pt idx="52">
                  <c:v>1.44E-2</c:v>
                </c:pt>
                <c:pt idx="53">
                  <c:v>1.54E-2</c:v>
                </c:pt>
                <c:pt idx="54">
                  <c:v>1.6300000000000002E-2</c:v>
                </c:pt>
                <c:pt idx="55">
                  <c:v>1.72E-2</c:v>
                </c:pt>
                <c:pt idx="56">
                  <c:v>1.8099999999999998E-2</c:v>
                </c:pt>
                <c:pt idx="57">
                  <c:v>1.9E-2</c:v>
                </c:pt>
                <c:pt idx="58">
                  <c:v>1.9800000000000002E-2</c:v>
                </c:pt>
                <c:pt idx="59">
                  <c:v>2.06E-2</c:v>
                </c:pt>
                <c:pt idx="60">
                  <c:v>2.1399999999999999E-2</c:v>
                </c:pt>
                <c:pt idx="61">
                  <c:v>2.29E-2</c:v>
                </c:pt>
                <c:pt idx="62">
                  <c:v>2.47E-2</c:v>
                </c:pt>
                <c:pt idx="63">
                  <c:v>2.63E-2</c:v>
                </c:pt>
                <c:pt idx="64">
                  <c:v>2.7900000000000001E-2</c:v>
                </c:pt>
                <c:pt idx="65">
                  <c:v>2.9399999999999999E-2</c:v>
                </c:pt>
                <c:pt idx="66">
                  <c:v>3.0800000000000001E-2</c:v>
                </c:pt>
                <c:pt idx="67">
                  <c:v>3.2100000000000004E-2</c:v>
                </c:pt>
                <c:pt idx="68">
                  <c:v>3.3399999999999999E-2</c:v>
                </c:pt>
                <c:pt idx="69">
                  <c:v>3.4599999999999999E-2</c:v>
                </c:pt>
                <c:pt idx="70">
                  <c:v>3.6999999999999998E-2</c:v>
                </c:pt>
                <c:pt idx="71">
                  <c:v>3.9100000000000003E-2</c:v>
                </c:pt>
                <c:pt idx="72">
                  <c:v>4.1099999999999998E-2</c:v>
                </c:pt>
                <c:pt idx="73">
                  <c:v>4.2999999999999997E-2</c:v>
                </c:pt>
                <c:pt idx="74">
                  <c:v>4.4700000000000004E-2</c:v>
                </c:pt>
                <c:pt idx="75">
                  <c:v>4.6300000000000001E-2</c:v>
                </c:pt>
                <c:pt idx="76">
                  <c:v>4.9399999999999999E-2</c:v>
                </c:pt>
                <c:pt idx="77">
                  <c:v>5.21E-2</c:v>
                </c:pt>
                <c:pt idx="78">
                  <c:v>5.4600000000000003E-2</c:v>
                </c:pt>
                <c:pt idx="79">
                  <c:v>5.6799999999999996E-2</c:v>
                </c:pt>
                <c:pt idx="80">
                  <c:v>5.8899999999999994E-2</c:v>
                </c:pt>
                <c:pt idx="81">
                  <c:v>6.0899999999999996E-2</c:v>
                </c:pt>
                <c:pt idx="82">
                  <c:v>6.2700000000000006E-2</c:v>
                </c:pt>
                <c:pt idx="83">
                  <c:v>6.4399999999999999E-2</c:v>
                </c:pt>
                <c:pt idx="84">
                  <c:v>6.6000000000000003E-2</c:v>
                </c:pt>
                <c:pt idx="85">
                  <c:v>6.7500000000000004E-2</c:v>
                </c:pt>
                <c:pt idx="86">
                  <c:v>6.8899999999999989E-2</c:v>
                </c:pt>
                <c:pt idx="87">
                  <c:v>7.1599999999999997E-2</c:v>
                </c:pt>
                <c:pt idx="88">
                  <c:v>7.46E-2</c:v>
                </c:pt>
                <c:pt idx="89">
                  <c:v>7.7300000000000008E-2</c:v>
                </c:pt>
                <c:pt idx="90">
                  <c:v>7.980000000000001E-2</c:v>
                </c:pt>
                <c:pt idx="91">
                  <c:v>8.2099999999999992E-2</c:v>
                </c:pt>
                <c:pt idx="92">
                  <c:v>8.4199999999999997E-2</c:v>
                </c:pt>
                <c:pt idx="93">
                  <c:v>8.6199999999999999E-2</c:v>
                </c:pt>
                <c:pt idx="94">
                  <c:v>8.7999999999999995E-2</c:v>
                </c:pt>
                <c:pt idx="95">
                  <c:v>8.9800000000000005E-2</c:v>
                </c:pt>
                <c:pt idx="96">
                  <c:v>9.3100000000000002E-2</c:v>
                </c:pt>
                <c:pt idx="97">
                  <c:v>9.6099999999999991E-2</c:v>
                </c:pt>
                <c:pt idx="98">
                  <c:v>9.8900000000000002E-2</c:v>
                </c:pt>
                <c:pt idx="99">
                  <c:v>0.10149999999999999</c:v>
                </c:pt>
                <c:pt idx="100">
                  <c:v>0.10400000000000001</c:v>
                </c:pt>
                <c:pt idx="101">
                  <c:v>0.10640000000000001</c:v>
                </c:pt>
                <c:pt idx="102">
                  <c:v>0.1109</c:v>
                </c:pt>
                <c:pt idx="103">
                  <c:v>0.11510000000000001</c:v>
                </c:pt>
                <c:pt idx="104">
                  <c:v>0.11910000000000001</c:v>
                </c:pt>
                <c:pt idx="105">
                  <c:v>0.12310000000000001</c:v>
                </c:pt>
                <c:pt idx="106">
                  <c:v>0.127</c:v>
                </c:pt>
                <c:pt idx="107">
                  <c:v>0.1308</c:v>
                </c:pt>
                <c:pt idx="108">
                  <c:v>0.13469999999999999</c:v>
                </c:pt>
                <c:pt idx="109">
                  <c:v>0.13850000000000001</c:v>
                </c:pt>
                <c:pt idx="110">
                  <c:v>0.1424</c:v>
                </c:pt>
                <c:pt idx="111">
                  <c:v>0.14630000000000001</c:v>
                </c:pt>
                <c:pt idx="112">
                  <c:v>0.15029999999999999</c:v>
                </c:pt>
                <c:pt idx="113">
                  <c:v>0.15840000000000001</c:v>
                </c:pt>
                <c:pt idx="114">
                  <c:v>0.16899999999999998</c:v>
                </c:pt>
                <c:pt idx="115">
                  <c:v>0.1802</c:v>
                </c:pt>
                <c:pt idx="116">
                  <c:v>0.1918</c:v>
                </c:pt>
                <c:pt idx="117">
                  <c:v>0.2041</c:v>
                </c:pt>
                <c:pt idx="118">
                  <c:v>0.21690000000000001</c:v>
                </c:pt>
                <c:pt idx="119">
                  <c:v>0.2303</c:v>
                </c:pt>
                <c:pt idx="120">
                  <c:v>0.24430000000000002</c:v>
                </c:pt>
                <c:pt idx="121">
                  <c:v>0.25880000000000003</c:v>
                </c:pt>
                <c:pt idx="122">
                  <c:v>0.28959999999999997</c:v>
                </c:pt>
                <c:pt idx="123">
                  <c:v>0.32250000000000001</c:v>
                </c:pt>
                <c:pt idx="124">
                  <c:v>0.35750000000000004</c:v>
                </c:pt>
                <c:pt idx="125">
                  <c:v>0.39439999999999997</c:v>
                </c:pt>
                <c:pt idx="126">
                  <c:v>0.43319999999999997</c:v>
                </c:pt>
                <c:pt idx="127">
                  <c:v>0.47380000000000005</c:v>
                </c:pt>
                <c:pt idx="128">
                  <c:v>0.55999999999999994</c:v>
                </c:pt>
                <c:pt idx="129">
                  <c:v>0.65250000000000008</c:v>
                </c:pt>
                <c:pt idx="130">
                  <c:v>0.75049999999999994</c:v>
                </c:pt>
                <c:pt idx="131">
                  <c:v>0.85299999999999998</c:v>
                </c:pt>
                <c:pt idx="132">
                  <c:v>0.95920000000000005</c:v>
                </c:pt>
                <c:pt idx="133">
                  <c:v>1.07</c:v>
                </c:pt>
                <c:pt idx="134">
                  <c:v>1.18</c:v>
                </c:pt>
                <c:pt idx="135">
                  <c:v>1.3</c:v>
                </c:pt>
                <c:pt idx="136">
                  <c:v>1.43</c:v>
                </c:pt>
                <c:pt idx="137">
                  <c:v>1.55</c:v>
                </c:pt>
                <c:pt idx="138">
                  <c:v>1.69</c:v>
                </c:pt>
                <c:pt idx="139">
                  <c:v>1.96</c:v>
                </c:pt>
                <c:pt idx="140">
                  <c:v>2.33</c:v>
                </c:pt>
                <c:pt idx="141">
                  <c:v>2.73</c:v>
                </c:pt>
                <c:pt idx="142">
                  <c:v>3.16</c:v>
                </c:pt>
                <c:pt idx="143">
                  <c:v>3.61</c:v>
                </c:pt>
                <c:pt idx="144">
                  <c:v>4.09</c:v>
                </c:pt>
                <c:pt idx="145">
                  <c:v>4.5999999999999996</c:v>
                </c:pt>
                <c:pt idx="146">
                  <c:v>5.13</c:v>
                </c:pt>
                <c:pt idx="147">
                  <c:v>5.69</c:v>
                </c:pt>
                <c:pt idx="148">
                  <c:v>6.88</c:v>
                </c:pt>
                <c:pt idx="149">
                  <c:v>8.18</c:v>
                </c:pt>
                <c:pt idx="150">
                  <c:v>9.57</c:v>
                </c:pt>
                <c:pt idx="151">
                  <c:v>11.06</c:v>
                </c:pt>
                <c:pt idx="152">
                  <c:v>12.64</c:v>
                </c:pt>
                <c:pt idx="153">
                  <c:v>14.32</c:v>
                </c:pt>
                <c:pt idx="154">
                  <c:v>17.95</c:v>
                </c:pt>
                <c:pt idx="155">
                  <c:v>21.93</c:v>
                </c:pt>
                <c:pt idx="156" formatCode="0.00">
                  <c:v>26.26</c:v>
                </c:pt>
                <c:pt idx="157" formatCode="0.00">
                  <c:v>30.94</c:v>
                </c:pt>
                <c:pt idx="158" formatCode="0.00">
                  <c:v>35.950000000000003</c:v>
                </c:pt>
                <c:pt idx="159" formatCode="0.00">
                  <c:v>41.3</c:v>
                </c:pt>
                <c:pt idx="160" formatCode="0.00">
                  <c:v>46.96</c:v>
                </c:pt>
                <c:pt idx="161" formatCode="0.00">
                  <c:v>52.95</c:v>
                </c:pt>
                <c:pt idx="162" formatCode="0.00">
                  <c:v>59.25</c:v>
                </c:pt>
                <c:pt idx="163" formatCode="0.00">
                  <c:v>65.86</c:v>
                </c:pt>
                <c:pt idx="164" formatCode="0.00">
                  <c:v>72.78</c:v>
                </c:pt>
                <c:pt idx="165" formatCode="0.00">
                  <c:v>87.52</c:v>
                </c:pt>
                <c:pt idx="166" formatCode="0.00">
                  <c:v>107.62</c:v>
                </c:pt>
                <c:pt idx="167" formatCode="0.00">
                  <c:v>129.5</c:v>
                </c:pt>
                <c:pt idx="168" formatCode="0.00">
                  <c:v>153.13999999999999</c:v>
                </c:pt>
                <c:pt idx="169" formatCode="0.00">
                  <c:v>178.49</c:v>
                </c:pt>
                <c:pt idx="170" formatCode="0.00">
                  <c:v>205.51</c:v>
                </c:pt>
                <c:pt idx="171" formatCode="0.00">
                  <c:v>234.17</c:v>
                </c:pt>
                <c:pt idx="172" formatCode="0.00">
                  <c:v>264.42</c:v>
                </c:pt>
                <c:pt idx="173" formatCode="0.00">
                  <c:v>296.24</c:v>
                </c:pt>
                <c:pt idx="174" formatCode="0.00">
                  <c:v>364.49</c:v>
                </c:pt>
                <c:pt idx="175" formatCode="0.00">
                  <c:v>438.67</c:v>
                </c:pt>
                <c:pt idx="176" formatCode="0.00">
                  <c:v>518.59</c:v>
                </c:pt>
                <c:pt idx="177" formatCode="0.00">
                  <c:v>604.03</c:v>
                </c:pt>
                <c:pt idx="178" formatCode="0.00">
                  <c:v>694.84</c:v>
                </c:pt>
                <c:pt idx="179" formatCode="0.00">
                  <c:v>790.83</c:v>
                </c:pt>
                <c:pt idx="180" formatCode="0.00">
                  <c:v>997.78</c:v>
                </c:pt>
                <c:pt idx="181" formatCode="0.00">
                  <c:v>1220</c:v>
                </c:pt>
                <c:pt idx="182" formatCode="0.00">
                  <c:v>1470</c:v>
                </c:pt>
                <c:pt idx="183" formatCode="0.00">
                  <c:v>1730</c:v>
                </c:pt>
                <c:pt idx="184" formatCode="0">
                  <c:v>2009.9999999999998</c:v>
                </c:pt>
                <c:pt idx="185" formatCode="0">
                  <c:v>2300</c:v>
                </c:pt>
                <c:pt idx="186" formatCode="0">
                  <c:v>2600</c:v>
                </c:pt>
                <c:pt idx="187" formatCode="0">
                  <c:v>2920</c:v>
                </c:pt>
                <c:pt idx="188" formatCode="0">
                  <c:v>3260</c:v>
                </c:pt>
                <c:pt idx="189" formatCode="0">
                  <c:v>3600</c:v>
                </c:pt>
                <c:pt idx="190" formatCode="0">
                  <c:v>3960</c:v>
                </c:pt>
                <c:pt idx="191" formatCode="0">
                  <c:v>4710</c:v>
                </c:pt>
                <c:pt idx="192" formatCode="0">
                  <c:v>5700</c:v>
                </c:pt>
                <c:pt idx="193" formatCode="0">
                  <c:v>6750</c:v>
                </c:pt>
                <c:pt idx="194" formatCode="0">
                  <c:v>7850</c:v>
                </c:pt>
                <c:pt idx="195" formatCode="0">
                  <c:v>8990</c:v>
                </c:pt>
                <c:pt idx="196" formatCode="0">
                  <c:v>10170</c:v>
                </c:pt>
                <c:pt idx="197" formatCode="0">
                  <c:v>11390</c:v>
                </c:pt>
                <c:pt idx="198" formatCode="0">
                  <c:v>12640</c:v>
                </c:pt>
                <c:pt idx="199" formatCode="0">
                  <c:v>13910</c:v>
                </c:pt>
                <c:pt idx="200" formatCode="0">
                  <c:v>16530</c:v>
                </c:pt>
                <c:pt idx="201" formatCode="0">
                  <c:v>19230</c:v>
                </c:pt>
                <c:pt idx="202" formatCode="0">
                  <c:v>21980</c:v>
                </c:pt>
                <c:pt idx="203" formatCode="0">
                  <c:v>24770</c:v>
                </c:pt>
                <c:pt idx="204" formatCode="0">
                  <c:v>27590</c:v>
                </c:pt>
                <c:pt idx="205" formatCode="0">
                  <c:v>30430</c:v>
                </c:pt>
                <c:pt idx="206" formatCode="0">
                  <c:v>36140</c:v>
                </c:pt>
                <c:pt idx="207" formatCode="0">
                  <c:v>41840</c:v>
                </c:pt>
                <c:pt idx="208" formatCode="0">
                  <c:v>47510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2824"/>
        <c:axId val="477629488"/>
      </c:scatterChart>
      <c:valAx>
        <c:axId val="4776228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9488"/>
        <c:crosses val="autoZero"/>
        <c:crossBetween val="midCat"/>
        <c:majorUnit val="10"/>
      </c:valAx>
      <c:valAx>
        <c:axId val="47762948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28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srim1H_EJ212!$P$5</c:f>
          <c:strCache>
            <c:ptCount val="1"/>
            <c:pt idx="0">
              <c:v>srim1H_EJ212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srim1H_EJ212!$D$20:$D$228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srim1H_EJ212!$E$20:$E$228</c:f>
              <c:numCache>
                <c:formatCode>0.000E+00</c:formatCode>
                <c:ptCount val="209"/>
                <c:pt idx="0">
                  <c:v>1.7840000000000002E-2</c:v>
                </c:pt>
                <c:pt idx="1">
                  <c:v>1.8710000000000001E-2</c:v>
                </c:pt>
                <c:pt idx="2">
                  <c:v>1.9550000000000001E-2</c:v>
                </c:pt>
                <c:pt idx="3">
                  <c:v>2.034E-2</c:v>
                </c:pt>
                <c:pt idx="4">
                  <c:v>2.111E-2</c:v>
                </c:pt>
                <c:pt idx="5">
                  <c:v>2.1850000000000001E-2</c:v>
                </c:pt>
                <c:pt idx="6">
                  <c:v>2.257E-2</c:v>
                </c:pt>
                <c:pt idx="7">
                  <c:v>2.3259999999999999E-2</c:v>
                </c:pt>
                <c:pt idx="8">
                  <c:v>2.3939999999999999E-2</c:v>
                </c:pt>
                <c:pt idx="9">
                  <c:v>2.5229999999999999E-2</c:v>
                </c:pt>
                <c:pt idx="10">
                  <c:v>2.6759999999999999E-2</c:v>
                </c:pt>
                <c:pt idx="11">
                  <c:v>2.8209999999999999E-2</c:v>
                </c:pt>
                <c:pt idx="12">
                  <c:v>2.9590000000000002E-2</c:v>
                </c:pt>
                <c:pt idx="13">
                  <c:v>3.09E-2</c:v>
                </c:pt>
                <c:pt idx="14">
                  <c:v>3.2169999999999997E-2</c:v>
                </c:pt>
                <c:pt idx="15">
                  <c:v>3.338E-2</c:v>
                </c:pt>
                <c:pt idx="16">
                  <c:v>3.4549999999999997E-2</c:v>
                </c:pt>
                <c:pt idx="17">
                  <c:v>3.569E-2</c:v>
                </c:pt>
                <c:pt idx="18">
                  <c:v>3.7850000000000002E-2</c:v>
                </c:pt>
                <c:pt idx="19">
                  <c:v>3.9899999999999998E-2</c:v>
                </c:pt>
                <c:pt idx="20">
                  <c:v>4.1849999999999998E-2</c:v>
                </c:pt>
                <c:pt idx="21">
                  <c:v>4.3709999999999999E-2</c:v>
                </c:pt>
                <c:pt idx="22">
                  <c:v>4.5490000000000003E-2</c:v>
                </c:pt>
                <c:pt idx="23">
                  <c:v>4.7210000000000002E-2</c:v>
                </c:pt>
                <c:pt idx="24">
                  <c:v>5.0470000000000001E-2</c:v>
                </c:pt>
                <c:pt idx="25">
                  <c:v>5.3530000000000001E-2</c:v>
                </c:pt>
                <c:pt idx="26">
                  <c:v>5.6419999999999998E-2</c:v>
                </c:pt>
                <c:pt idx="27">
                  <c:v>5.9180000000000003E-2</c:v>
                </c:pt>
                <c:pt idx="28">
                  <c:v>6.1809999999999997E-2</c:v>
                </c:pt>
                <c:pt idx="29">
                  <c:v>6.4329999999999998E-2</c:v>
                </c:pt>
                <c:pt idx="30">
                  <c:v>6.676E-2</c:v>
                </c:pt>
                <c:pt idx="31">
                  <c:v>6.9110000000000005E-2</c:v>
                </c:pt>
                <c:pt idx="32">
                  <c:v>7.1370000000000003E-2</c:v>
                </c:pt>
                <c:pt idx="33">
                  <c:v>7.3569999999999997E-2</c:v>
                </c:pt>
                <c:pt idx="34">
                  <c:v>7.5700000000000003E-2</c:v>
                </c:pt>
                <c:pt idx="35">
                  <c:v>7.9799999999999996E-2</c:v>
                </c:pt>
                <c:pt idx="36">
                  <c:v>8.4640000000000007E-2</c:v>
                </c:pt>
                <c:pt idx="37">
                  <c:v>8.9209999999999998E-2</c:v>
                </c:pt>
                <c:pt idx="38">
                  <c:v>9.357E-2</c:v>
                </c:pt>
                <c:pt idx="39">
                  <c:v>9.7729999999999997E-2</c:v>
                </c:pt>
                <c:pt idx="40">
                  <c:v>0.1017</c:v>
                </c:pt>
                <c:pt idx="41">
                  <c:v>0.1056</c:v>
                </c:pt>
                <c:pt idx="42">
                  <c:v>0.10929999999999999</c:v>
                </c:pt>
                <c:pt idx="43">
                  <c:v>0.1128</c:v>
                </c:pt>
                <c:pt idx="44">
                  <c:v>0.1197</c:v>
                </c:pt>
                <c:pt idx="45">
                  <c:v>0.12620000000000001</c:v>
                </c:pt>
                <c:pt idx="46">
                  <c:v>0.1323</c:v>
                </c:pt>
                <c:pt idx="47">
                  <c:v>0.13819999999999999</c:v>
                </c:pt>
                <c:pt idx="48">
                  <c:v>0.1439</c:v>
                </c:pt>
                <c:pt idx="49">
                  <c:v>0.14929999999999999</c:v>
                </c:pt>
                <c:pt idx="50">
                  <c:v>0.15959999999999999</c:v>
                </c:pt>
                <c:pt idx="51">
                  <c:v>0.16930000000000001</c:v>
                </c:pt>
                <c:pt idx="52">
                  <c:v>0.1784</c:v>
                </c:pt>
                <c:pt idx="53">
                  <c:v>0.18709999999999999</c:v>
                </c:pt>
                <c:pt idx="54">
                  <c:v>0.19550000000000001</c:v>
                </c:pt>
                <c:pt idx="55">
                  <c:v>0.2034</c:v>
                </c:pt>
                <c:pt idx="56">
                  <c:v>0.21110000000000001</c:v>
                </c:pt>
                <c:pt idx="57">
                  <c:v>0.2185</c:v>
                </c:pt>
                <c:pt idx="58">
                  <c:v>0.22570000000000001</c:v>
                </c:pt>
                <c:pt idx="59">
                  <c:v>0.2326</c:v>
                </c:pt>
                <c:pt idx="60">
                  <c:v>0.2394</c:v>
                </c:pt>
                <c:pt idx="61">
                  <c:v>0.25230000000000002</c:v>
                </c:pt>
                <c:pt idx="62">
                  <c:v>0.26669999999999999</c:v>
                </c:pt>
                <c:pt idx="63">
                  <c:v>0.28029999999999999</c:v>
                </c:pt>
                <c:pt idx="64">
                  <c:v>0.29330000000000001</c:v>
                </c:pt>
                <c:pt idx="65">
                  <c:v>0.30559999999999998</c:v>
                </c:pt>
                <c:pt idx="66">
                  <c:v>0.31730000000000003</c:v>
                </c:pt>
                <c:pt idx="67">
                  <c:v>0.3286</c:v>
                </c:pt>
                <c:pt idx="68">
                  <c:v>0.33950000000000002</c:v>
                </c:pt>
                <c:pt idx="69">
                  <c:v>0.35</c:v>
                </c:pt>
                <c:pt idx="70">
                  <c:v>0.36990000000000001</c:v>
                </c:pt>
                <c:pt idx="71">
                  <c:v>0.3886</c:v>
                </c:pt>
                <c:pt idx="72">
                  <c:v>0.40639999999999998</c:v>
                </c:pt>
                <c:pt idx="73">
                  <c:v>0.42320000000000002</c:v>
                </c:pt>
                <c:pt idx="74">
                  <c:v>0.43919999999999998</c:v>
                </c:pt>
                <c:pt idx="75">
                  <c:v>0.45440000000000003</c:v>
                </c:pt>
                <c:pt idx="76">
                  <c:v>0.48309999999999997</c:v>
                </c:pt>
                <c:pt idx="77">
                  <c:v>0.50949999999999995</c:v>
                </c:pt>
                <c:pt idx="78">
                  <c:v>0.53400000000000003</c:v>
                </c:pt>
                <c:pt idx="79">
                  <c:v>0.55689999999999995</c:v>
                </c:pt>
                <c:pt idx="80">
                  <c:v>0.57830000000000004</c:v>
                </c:pt>
                <c:pt idx="81">
                  <c:v>0.59830000000000005</c:v>
                </c:pt>
                <c:pt idx="82">
                  <c:v>0.61719999999999997</c:v>
                </c:pt>
                <c:pt idx="83">
                  <c:v>0.63490000000000002</c:v>
                </c:pt>
                <c:pt idx="84">
                  <c:v>0.65159999999999996</c:v>
                </c:pt>
                <c:pt idx="85">
                  <c:v>0.6673</c:v>
                </c:pt>
                <c:pt idx="86">
                  <c:v>0.68220000000000003</c:v>
                </c:pt>
                <c:pt idx="87">
                  <c:v>0.70960000000000001</c:v>
                </c:pt>
                <c:pt idx="88">
                  <c:v>0.73980000000000001</c:v>
                </c:pt>
                <c:pt idx="89">
                  <c:v>0.76629999999999998</c:v>
                </c:pt>
                <c:pt idx="90">
                  <c:v>0.78949999999999998</c:v>
                </c:pt>
                <c:pt idx="91">
                  <c:v>0.80989999999999995</c:v>
                </c:pt>
                <c:pt idx="92">
                  <c:v>0.82779999999999998</c:v>
                </c:pt>
                <c:pt idx="93">
                  <c:v>0.84370000000000001</c:v>
                </c:pt>
                <c:pt idx="94">
                  <c:v>0.85760000000000003</c:v>
                </c:pt>
                <c:pt idx="95">
                  <c:v>0.86980000000000002</c:v>
                </c:pt>
                <c:pt idx="96">
                  <c:v>0.88990000000000002</c:v>
                </c:pt>
                <c:pt idx="97">
                  <c:v>0.90490000000000004</c:v>
                </c:pt>
                <c:pt idx="98">
                  <c:v>0.91569999999999996</c:v>
                </c:pt>
                <c:pt idx="99">
                  <c:v>0.92269999999999996</c:v>
                </c:pt>
                <c:pt idx="100">
                  <c:v>0.92649999999999999</c:v>
                </c:pt>
                <c:pt idx="101">
                  <c:v>0.92759999999999998</c:v>
                </c:pt>
                <c:pt idx="102">
                  <c:v>0.92290000000000005</c:v>
                </c:pt>
                <c:pt idx="103">
                  <c:v>0.9113</c:v>
                </c:pt>
                <c:pt idx="104">
                  <c:v>0.89490000000000003</c:v>
                </c:pt>
                <c:pt idx="105">
                  <c:v>0.87539999999999996</c:v>
                </c:pt>
                <c:pt idx="106">
                  <c:v>0.85409999999999997</c:v>
                </c:pt>
                <c:pt idx="107">
                  <c:v>0.83189999999999997</c:v>
                </c:pt>
                <c:pt idx="108">
                  <c:v>0.80940000000000001</c:v>
                </c:pt>
                <c:pt idx="109">
                  <c:v>0.78710000000000002</c:v>
                </c:pt>
                <c:pt idx="110">
                  <c:v>0.76539999999999997</c:v>
                </c:pt>
                <c:pt idx="111">
                  <c:v>0.74439999999999995</c:v>
                </c:pt>
                <c:pt idx="112">
                  <c:v>0.72419999999999995</c:v>
                </c:pt>
                <c:pt idx="113">
                  <c:v>0.68640000000000001</c:v>
                </c:pt>
                <c:pt idx="114">
                  <c:v>0.64410000000000001</c:v>
                </c:pt>
                <c:pt idx="115">
                  <c:v>0.60680000000000001</c:v>
                </c:pt>
                <c:pt idx="116">
                  <c:v>0.57399999999999995</c:v>
                </c:pt>
                <c:pt idx="117">
                  <c:v>0.54490000000000005</c:v>
                </c:pt>
                <c:pt idx="118">
                  <c:v>0.51900000000000002</c:v>
                </c:pt>
                <c:pt idx="119">
                  <c:v>0.49590000000000001</c:v>
                </c:pt>
                <c:pt idx="120">
                  <c:v>0.47510000000000002</c:v>
                </c:pt>
                <c:pt idx="121">
                  <c:v>0.45629999999999998</c:v>
                </c:pt>
                <c:pt idx="122">
                  <c:v>0.42359999999999998</c:v>
                </c:pt>
                <c:pt idx="123">
                  <c:v>0.39610000000000001</c:v>
                </c:pt>
                <c:pt idx="124">
                  <c:v>0.37269999999999998</c:v>
                </c:pt>
                <c:pt idx="125">
                  <c:v>0.35239999999999999</c:v>
                </c:pt>
                <c:pt idx="126">
                  <c:v>0.33479999999999999</c:v>
                </c:pt>
                <c:pt idx="127">
                  <c:v>0.31929999999999997</c:v>
                </c:pt>
                <c:pt idx="128">
                  <c:v>0.29320000000000002</c:v>
                </c:pt>
                <c:pt idx="129">
                  <c:v>0.2722</c:v>
                </c:pt>
                <c:pt idx="130">
                  <c:v>0.25509999999999999</c:v>
                </c:pt>
                <c:pt idx="131">
                  <c:v>0.24329999999999999</c:v>
                </c:pt>
                <c:pt idx="132">
                  <c:v>0.2316</c:v>
                </c:pt>
                <c:pt idx="133">
                  <c:v>0.21970000000000001</c:v>
                </c:pt>
                <c:pt idx="134">
                  <c:v>0.2092</c:v>
                </c:pt>
                <c:pt idx="135">
                  <c:v>0.19969999999999999</c:v>
                </c:pt>
                <c:pt idx="136">
                  <c:v>0.191</c:v>
                </c:pt>
                <c:pt idx="137">
                  <c:v>0.18310000000000001</c:v>
                </c:pt>
                <c:pt idx="138">
                  <c:v>0.1757</c:v>
                </c:pt>
                <c:pt idx="139">
                  <c:v>0.1628</c:v>
                </c:pt>
                <c:pt idx="140">
                  <c:v>0.14910000000000001</c:v>
                </c:pt>
                <c:pt idx="141">
                  <c:v>0.1376</c:v>
                </c:pt>
                <c:pt idx="142">
                  <c:v>0.128</c:v>
                </c:pt>
                <c:pt idx="143">
                  <c:v>0.1197</c:v>
                </c:pt>
                <c:pt idx="144">
                  <c:v>0.1125</c:v>
                </c:pt>
                <c:pt idx="145">
                  <c:v>0.1062</c:v>
                </c:pt>
                <c:pt idx="146">
                  <c:v>0.10059999999999999</c:v>
                </c:pt>
                <c:pt idx="147">
                  <c:v>9.5640000000000003E-2</c:v>
                </c:pt>
                <c:pt idx="148">
                  <c:v>8.7169999999999997E-2</c:v>
                </c:pt>
                <c:pt idx="149">
                  <c:v>8.0199999999999994E-2</c:v>
                </c:pt>
                <c:pt idx="150">
                  <c:v>7.4340000000000003E-2</c:v>
                </c:pt>
                <c:pt idx="151">
                  <c:v>6.9360000000000005E-2</c:v>
                </c:pt>
                <c:pt idx="152">
                  <c:v>6.5049999999999997E-2</c:v>
                </c:pt>
                <c:pt idx="153">
                  <c:v>6.1289999999999997E-2</c:v>
                </c:pt>
                <c:pt idx="154">
                  <c:v>5.5039999999999999E-2</c:v>
                </c:pt>
                <c:pt idx="155">
                  <c:v>5.0040000000000001E-2</c:v>
                </c:pt>
                <c:pt idx="156">
                  <c:v>4.5940000000000002E-2</c:v>
                </c:pt>
                <c:pt idx="157">
                  <c:v>4.2509999999999999E-2</c:v>
                </c:pt>
                <c:pt idx="158">
                  <c:v>3.9600000000000003E-2</c:v>
                </c:pt>
                <c:pt idx="159">
                  <c:v>3.7100000000000001E-2</c:v>
                </c:pt>
                <c:pt idx="160">
                  <c:v>3.492E-2</c:v>
                </c:pt>
                <c:pt idx="161">
                  <c:v>3.3000000000000002E-2</c:v>
                </c:pt>
                <c:pt idx="162">
                  <c:v>3.1300000000000001E-2</c:v>
                </c:pt>
                <c:pt idx="163">
                  <c:v>2.9790000000000001E-2</c:v>
                </c:pt>
                <c:pt idx="164">
                  <c:v>2.843E-2</c:v>
                </c:pt>
                <c:pt idx="165">
                  <c:v>2.6079999999999999E-2</c:v>
                </c:pt>
                <c:pt idx="166">
                  <c:v>2.368E-2</c:v>
                </c:pt>
                <c:pt idx="167">
                  <c:v>2.172E-2</c:v>
                </c:pt>
                <c:pt idx="168">
                  <c:v>2.01E-2</c:v>
                </c:pt>
                <c:pt idx="169">
                  <c:v>1.8720000000000001E-2</c:v>
                </c:pt>
                <c:pt idx="170">
                  <c:v>1.754E-2</c:v>
                </c:pt>
                <c:pt idx="171">
                  <c:v>1.652E-2</c:v>
                </c:pt>
                <c:pt idx="172">
                  <c:v>1.562E-2</c:v>
                </c:pt>
                <c:pt idx="173">
                  <c:v>1.482E-2</c:v>
                </c:pt>
                <c:pt idx="174">
                  <c:v>1.3480000000000001E-2</c:v>
                </c:pt>
                <c:pt idx="175">
                  <c:v>1.239E-2</c:v>
                </c:pt>
                <c:pt idx="176">
                  <c:v>1.149E-2</c:v>
                </c:pt>
                <c:pt idx="177">
                  <c:v>1.072E-2</c:v>
                </c:pt>
                <c:pt idx="178">
                  <c:v>1.0070000000000001E-2</c:v>
                </c:pt>
                <c:pt idx="179">
                  <c:v>9.502E-3</c:v>
                </c:pt>
                <c:pt idx="180">
                  <c:v>8.5699999999999995E-3</c:v>
                </c:pt>
                <c:pt idx="181">
                  <c:v>7.8329999999999997E-3</c:v>
                </c:pt>
                <c:pt idx="182">
                  <c:v>7.2360000000000002E-3</c:v>
                </c:pt>
                <c:pt idx="183">
                  <c:v>6.7419999999999997E-3</c:v>
                </c:pt>
                <c:pt idx="184">
                  <c:v>6.326E-3</c:v>
                </c:pt>
                <c:pt idx="185">
                  <c:v>5.9709999999999997E-3</c:v>
                </c:pt>
                <c:pt idx="186">
                  <c:v>5.6649999999999999E-3</c:v>
                </c:pt>
                <c:pt idx="187">
                  <c:v>5.3969999999999999E-3</c:v>
                </c:pt>
                <c:pt idx="188">
                  <c:v>5.1619999999999999E-3</c:v>
                </c:pt>
                <c:pt idx="189">
                  <c:v>4.9529999999999999E-3</c:v>
                </c:pt>
                <c:pt idx="190">
                  <c:v>4.7670000000000004E-3</c:v>
                </c:pt>
                <c:pt idx="191">
                  <c:v>4.4479999999999997E-3</c:v>
                </c:pt>
                <c:pt idx="192">
                  <c:v>4.1269999999999996E-3</c:v>
                </c:pt>
                <c:pt idx="193">
                  <c:v>3.869E-3</c:v>
                </c:pt>
                <c:pt idx="194">
                  <c:v>3.656E-3</c:v>
                </c:pt>
                <c:pt idx="195">
                  <c:v>3.4789999999999999E-3</c:v>
                </c:pt>
                <c:pt idx="196">
                  <c:v>3.3289999999999999E-3</c:v>
                </c:pt>
                <c:pt idx="197">
                  <c:v>3.2000000000000002E-3</c:v>
                </c:pt>
                <c:pt idx="198">
                  <c:v>3.088E-3</c:v>
                </c:pt>
                <c:pt idx="199">
                  <c:v>2.9910000000000002E-3</c:v>
                </c:pt>
                <c:pt idx="200">
                  <c:v>2.8289999999999999E-3</c:v>
                </c:pt>
                <c:pt idx="201">
                  <c:v>2.7009999999999998E-3</c:v>
                </c:pt>
                <c:pt idx="202">
                  <c:v>2.5969999999999999E-3</c:v>
                </c:pt>
                <c:pt idx="203">
                  <c:v>2.5119999999999999E-3</c:v>
                </c:pt>
                <c:pt idx="204">
                  <c:v>2.4399999999999999E-3</c:v>
                </c:pt>
                <c:pt idx="205">
                  <c:v>2.3800000000000002E-3</c:v>
                </c:pt>
                <c:pt idx="206">
                  <c:v>2.2850000000000001E-3</c:v>
                </c:pt>
                <c:pt idx="207">
                  <c:v>2.2139999999999998E-3</c:v>
                </c:pt>
                <c:pt idx="208">
                  <c:v>2.1589999999999999E-3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srim1H_EJ212!$D$20:$D$228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srim1H_EJ212!$F$20:$F$228</c:f>
              <c:numCache>
                <c:formatCode>0.000E+00</c:formatCode>
                <c:ptCount val="209"/>
                <c:pt idx="0">
                  <c:v>4.7620000000000003E-2</c:v>
                </c:pt>
                <c:pt idx="1">
                  <c:v>4.8680000000000001E-2</c:v>
                </c:pt>
                <c:pt idx="2">
                  <c:v>4.9630000000000001E-2</c:v>
                </c:pt>
                <c:pt idx="3">
                  <c:v>5.0479999999999997E-2</c:v>
                </c:pt>
                <c:pt idx="4">
                  <c:v>5.1249999999999997E-2</c:v>
                </c:pt>
                <c:pt idx="5">
                  <c:v>5.1950000000000003E-2</c:v>
                </c:pt>
                <c:pt idx="6">
                  <c:v>5.2589999999999998E-2</c:v>
                </c:pt>
                <c:pt idx="7">
                  <c:v>5.3179999999999998E-2</c:v>
                </c:pt>
                <c:pt idx="8">
                  <c:v>5.3710000000000001E-2</c:v>
                </c:pt>
                <c:pt idx="9">
                  <c:v>5.466E-2</c:v>
                </c:pt>
                <c:pt idx="10">
                  <c:v>5.5660000000000001E-2</c:v>
                </c:pt>
                <c:pt idx="11">
                  <c:v>5.6480000000000002E-2</c:v>
                </c:pt>
                <c:pt idx="12">
                  <c:v>5.7169999999999999E-2</c:v>
                </c:pt>
                <c:pt idx="13">
                  <c:v>5.7750000000000003E-2</c:v>
                </c:pt>
                <c:pt idx="14">
                  <c:v>5.8229999999999997E-2</c:v>
                </c:pt>
                <c:pt idx="15">
                  <c:v>5.8639999999999998E-2</c:v>
                </c:pt>
                <c:pt idx="16">
                  <c:v>5.8990000000000001E-2</c:v>
                </c:pt>
                <c:pt idx="17">
                  <c:v>5.9279999999999999E-2</c:v>
                </c:pt>
                <c:pt idx="18">
                  <c:v>5.9720000000000002E-2</c:v>
                </c:pt>
                <c:pt idx="19">
                  <c:v>6.0019999999999997E-2</c:v>
                </c:pt>
                <c:pt idx="20">
                  <c:v>6.021E-2</c:v>
                </c:pt>
                <c:pt idx="21">
                  <c:v>6.0310000000000002E-2</c:v>
                </c:pt>
                <c:pt idx="22">
                  <c:v>6.0339999999999998E-2</c:v>
                </c:pt>
                <c:pt idx="23">
                  <c:v>6.0319999999999999E-2</c:v>
                </c:pt>
                <c:pt idx="24">
                  <c:v>6.0150000000000002E-2</c:v>
                </c:pt>
                <c:pt idx="25">
                  <c:v>5.9859999999999997E-2</c:v>
                </c:pt>
                <c:pt idx="26">
                  <c:v>5.9499999999999997E-2</c:v>
                </c:pt>
                <c:pt idx="27">
                  <c:v>5.9069999999999998E-2</c:v>
                </c:pt>
                <c:pt idx="28">
                  <c:v>5.8610000000000002E-2</c:v>
                </c:pt>
                <c:pt idx="29">
                  <c:v>5.8130000000000001E-2</c:v>
                </c:pt>
                <c:pt idx="30">
                  <c:v>5.7630000000000001E-2</c:v>
                </c:pt>
                <c:pt idx="31">
                  <c:v>5.7119999999999997E-2</c:v>
                </c:pt>
                <c:pt idx="32">
                  <c:v>5.6610000000000001E-2</c:v>
                </c:pt>
                <c:pt idx="33">
                  <c:v>5.6099999999999997E-2</c:v>
                </c:pt>
                <c:pt idx="34">
                  <c:v>5.5590000000000001E-2</c:v>
                </c:pt>
                <c:pt idx="35">
                  <c:v>5.4579999999999997E-2</c:v>
                </c:pt>
                <c:pt idx="36">
                  <c:v>5.3359999999999998E-2</c:v>
                </c:pt>
                <c:pt idx="37">
                  <c:v>5.2179999999999997E-2</c:v>
                </c:pt>
                <c:pt idx="38">
                  <c:v>5.1060000000000001E-2</c:v>
                </c:pt>
                <c:pt idx="39">
                  <c:v>4.999E-2</c:v>
                </c:pt>
                <c:pt idx="40">
                  <c:v>4.8959999999999997E-2</c:v>
                </c:pt>
                <c:pt idx="41">
                  <c:v>4.7989999999999998E-2</c:v>
                </c:pt>
                <c:pt idx="42">
                  <c:v>4.7059999999999998E-2</c:v>
                </c:pt>
                <c:pt idx="43">
                  <c:v>4.6170000000000003E-2</c:v>
                </c:pt>
                <c:pt idx="44">
                  <c:v>4.4519999999999997E-2</c:v>
                </c:pt>
                <c:pt idx="45">
                  <c:v>4.301E-2</c:v>
                </c:pt>
                <c:pt idx="46">
                  <c:v>4.1610000000000001E-2</c:v>
                </c:pt>
                <c:pt idx="47">
                  <c:v>4.0329999999999998E-2</c:v>
                </c:pt>
                <c:pt idx="48">
                  <c:v>3.9140000000000001E-2</c:v>
                </c:pt>
                <c:pt idx="49">
                  <c:v>3.8039999999999997E-2</c:v>
                </c:pt>
                <c:pt idx="50">
                  <c:v>3.6040000000000003E-2</c:v>
                </c:pt>
                <c:pt idx="51">
                  <c:v>3.4290000000000001E-2</c:v>
                </c:pt>
                <c:pt idx="52">
                  <c:v>3.2739999999999998E-2</c:v>
                </c:pt>
                <c:pt idx="53">
                  <c:v>3.134E-2</c:v>
                </c:pt>
                <c:pt idx="54">
                  <c:v>3.0089999999999999E-2</c:v>
                </c:pt>
                <c:pt idx="55">
                  <c:v>2.895E-2</c:v>
                </c:pt>
                <c:pt idx="56">
                  <c:v>2.7910000000000001E-2</c:v>
                </c:pt>
                <c:pt idx="57">
                  <c:v>2.6960000000000001E-2</c:v>
                </c:pt>
                <c:pt idx="58">
                  <c:v>2.6089999999999999E-2</c:v>
                </c:pt>
                <c:pt idx="59">
                  <c:v>2.5270000000000001E-2</c:v>
                </c:pt>
                <c:pt idx="60">
                  <c:v>2.452E-2</c:v>
                </c:pt>
                <c:pt idx="61">
                  <c:v>2.317E-2</c:v>
                </c:pt>
                <c:pt idx="62">
                  <c:v>2.1700000000000001E-2</c:v>
                </c:pt>
                <c:pt idx="63">
                  <c:v>2.044E-2</c:v>
                </c:pt>
                <c:pt idx="64">
                  <c:v>1.934E-2</c:v>
                </c:pt>
                <c:pt idx="65">
                  <c:v>1.8370000000000001E-2</c:v>
                </c:pt>
                <c:pt idx="66">
                  <c:v>1.7510000000000001E-2</c:v>
                </c:pt>
                <c:pt idx="67">
                  <c:v>1.6729999999999998E-2</c:v>
                </c:pt>
                <c:pt idx="68">
                  <c:v>1.6039999999999999E-2</c:v>
                </c:pt>
                <c:pt idx="69">
                  <c:v>1.54E-2</c:v>
                </c:pt>
                <c:pt idx="70">
                  <c:v>1.4290000000000001E-2</c:v>
                </c:pt>
                <c:pt idx="71">
                  <c:v>1.3350000000000001E-2</c:v>
                </c:pt>
                <c:pt idx="72">
                  <c:v>1.255E-2</c:v>
                </c:pt>
                <c:pt idx="73">
                  <c:v>1.184E-2</c:v>
                </c:pt>
                <c:pt idx="74">
                  <c:v>1.1220000000000001E-2</c:v>
                </c:pt>
                <c:pt idx="75">
                  <c:v>1.0670000000000001E-2</c:v>
                </c:pt>
                <c:pt idx="76">
                  <c:v>9.7400000000000004E-3</c:v>
                </c:pt>
                <c:pt idx="77">
                  <c:v>8.9730000000000001E-3</c:v>
                </c:pt>
                <c:pt idx="78">
                  <c:v>8.3309999999999999E-3</c:v>
                </c:pt>
                <c:pt idx="79">
                  <c:v>7.7840000000000001E-3</c:v>
                </c:pt>
                <c:pt idx="80">
                  <c:v>7.3119999999999999E-3</c:v>
                </c:pt>
                <c:pt idx="81">
                  <c:v>6.8999999999999999E-3</c:v>
                </c:pt>
                <c:pt idx="82">
                  <c:v>6.5370000000000003E-3</c:v>
                </c:pt>
                <c:pt idx="83">
                  <c:v>6.2139999999999999E-3</c:v>
                </c:pt>
                <c:pt idx="84">
                  <c:v>5.9249999999999997E-3</c:v>
                </c:pt>
                <c:pt idx="85">
                  <c:v>5.6639999999999998E-3</c:v>
                </c:pt>
                <c:pt idx="86">
                  <c:v>5.4270000000000004E-3</c:v>
                </c:pt>
                <c:pt idx="87">
                  <c:v>5.0150000000000004E-3</c:v>
                </c:pt>
                <c:pt idx="88">
                  <c:v>4.5869999999999999E-3</c:v>
                </c:pt>
                <c:pt idx="89">
                  <c:v>4.2319999999999997E-3</c:v>
                </c:pt>
                <c:pt idx="90">
                  <c:v>3.934E-3</c:v>
                </c:pt>
                <c:pt idx="91">
                  <c:v>3.6779999999999998E-3</c:v>
                </c:pt>
                <c:pt idx="92">
                  <c:v>3.4559999999999999E-3</c:v>
                </c:pt>
                <c:pt idx="93">
                  <c:v>3.2620000000000001E-3</c:v>
                </c:pt>
                <c:pt idx="94">
                  <c:v>3.0899999999999999E-3</c:v>
                </c:pt>
                <c:pt idx="95">
                  <c:v>2.9369999999999999E-3</c:v>
                </c:pt>
                <c:pt idx="96">
                  <c:v>2.676E-3</c:v>
                </c:pt>
                <c:pt idx="97">
                  <c:v>2.4610000000000001E-3</c:v>
                </c:pt>
                <c:pt idx="98">
                  <c:v>2.2799999999999999E-3</c:v>
                </c:pt>
                <c:pt idx="99">
                  <c:v>2.1259999999999999E-3</c:v>
                </c:pt>
                <c:pt idx="100">
                  <c:v>1.993E-3</c:v>
                </c:pt>
                <c:pt idx="101">
                  <c:v>1.877E-3</c:v>
                </c:pt>
                <c:pt idx="102">
                  <c:v>1.684E-3</c:v>
                </c:pt>
                <c:pt idx="103">
                  <c:v>1.5299999999999999E-3</c:v>
                </c:pt>
                <c:pt idx="104">
                  <c:v>1.403E-3</c:v>
                </c:pt>
                <c:pt idx="105">
                  <c:v>1.297E-3</c:v>
                </c:pt>
                <c:pt idx="106">
                  <c:v>1.207E-3</c:v>
                </c:pt>
                <c:pt idx="107">
                  <c:v>1.129E-3</c:v>
                </c:pt>
                <c:pt idx="108">
                  <c:v>1.062E-3</c:v>
                </c:pt>
                <c:pt idx="109">
                  <c:v>1.003E-3</c:v>
                </c:pt>
                <c:pt idx="110">
                  <c:v>9.4990000000000005E-4</c:v>
                </c:pt>
                <c:pt idx="111">
                  <c:v>9.0289999999999999E-4</c:v>
                </c:pt>
                <c:pt idx="112">
                  <c:v>8.6070000000000005E-4</c:v>
                </c:pt>
                <c:pt idx="113">
                  <c:v>7.8770000000000001E-4</c:v>
                </c:pt>
                <c:pt idx="114">
                  <c:v>7.1319999999999999E-4</c:v>
                </c:pt>
                <c:pt idx="115">
                  <c:v>6.5229999999999997E-4</c:v>
                </c:pt>
                <c:pt idx="116">
                  <c:v>6.0159999999999999E-4</c:v>
                </c:pt>
                <c:pt idx="117">
                  <c:v>5.5869999999999997E-4</c:v>
                </c:pt>
                <c:pt idx="118">
                  <c:v>5.218E-4</c:v>
                </c:pt>
                <c:pt idx="119">
                  <c:v>4.8979999999999998E-4</c:v>
                </c:pt>
                <c:pt idx="120">
                  <c:v>4.617E-4</c:v>
                </c:pt>
                <c:pt idx="121">
                  <c:v>4.3689999999999999E-4</c:v>
                </c:pt>
                <c:pt idx="122">
                  <c:v>3.948E-4</c:v>
                </c:pt>
                <c:pt idx="123">
                  <c:v>3.6059999999999998E-4</c:v>
                </c:pt>
                <c:pt idx="124">
                  <c:v>3.321E-4</c:v>
                </c:pt>
                <c:pt idx="125">
                  <c:v>3.0800000000000001E-4</c:v>
                </c:pt>
                <c:pt idx="126">
                  <c:v>2.8739999999999999E-4</c:v>
                </c:pt>
                <c:pt idx="127">
                  <c:v>2.6949999999999999E-4</c:v>
                </c:pt>
                <c:pt idx="128">
                  <c:v>2.399E-4</c:v>
                </c:pt>
                <c:pt idx="129">
                  <c:v>2.165E-4</c:v>
                </c:pt>
                <c:pt idx="130">
                  <c:v>1.974E-4</c:v>
                </c:pt>
                <c:pt idx="131">
                  <c:v>1.816E-4</c:v>
                </c:pt>
                <c:pt idx="132">
                  <c:v>1.683E-4</c:v>
                </c:pt>
                <c:pt idx="133">
                  <c:v>1.5689999999999999E-4</c:v>
                </c:pt>
                <c:pt idx="134">
                  <c:v>1.47E-4</c:v>
                </c:pt>
                <c:pt idx="135">
                  <c:v>1.383E-4</c:v>
                </c:pt>
                <c:pt idx="136">
                  <c:v>1.3070000000000001E-4</c:v>
                </c:pt>
                <c:pt idx="137">
                  <c:v>1.239E-4</c:v>
                </c:pt>
                <c:pt idx="138">
                  <c:v>1.178E-4</c:v>
                </c:pt>
                <c:pt idx="139">
                  <c:v>1.0730000000000001E-4</c:v>
                </c:pt>
                <c:pt idx="140">
                  <c:v>9.6650000000000005E-5</c:v>
                </c:pt>
                <c:pt idx="141">
                  <c:v>8.8020000000000001E-5</c:v>
                </c:pt>
                <c:pt idx="142">
                  <c:v>8.0879999999999998E-5</c:v>
                </c:pt>
                <c:pt idx="143">
                  <c:v>7.4850000000000003E-5</c:v>
                </c:pt>
                <c:pt idx="144">
                  <c:v>6.97E-5</c:v>
                </c:pt>
                <c:pt idx="145">
                  <c:v>6.5240000000000006E-5</c:v>
                </c:pt>
                <c:pt idx="146">
                  <c:v>6.135E-5</c:v>
                </c:pt>
                <c:pt idx="147">
                  <c:v>5.791E-5</c:v>
                </c:pt>
                <c:pt idx="148">
                  <c:v>5.2120000000000002E-5</c:v>
                </c:pt>
                <c:pt idx="149">
                  <c:v>4.7429999999999998E-5</c:v>
                </c:pt>
                <c:pt idx="150">
                  <c:v>4.354E-5</c:v>
                </c:pt>
                <c:pt idx="151">
                  <c:v>4.0269999999999999E-5</c:v>
                </c:pt>
                <c:pt idx="152">
                  <c:v>3.7469999999999999E-5</c:v>
                </c:pt>
                <c:pt idx="153">
                  <c:v>3.506E-5</c:v>
                </c:pt>
                <c:pt idx="154">
                  <c:v>3.1090000000000002E-5</c:v>
                </c:pt>
                <c:pt idx="155">
                  <c:v>2.7949999999999998E-5</c:v>
                </c:pt>
                <c:pt idx="156">
                  <c:v>2.5420000000000001E-5</c:v>
                </c:pt>
                <c:pt idx="157">
                  <c:v>2.332E-5</c:v>
                </c:pt>
                <c:pt idx="158">
                  <c:v>2.1549999999999999E-5</c:v>
                </c:pt>
                <c:pt idx="159">
                  <c:v>2.0049999999999999E-5</c:v>
                </c:pt>
                <c:pt idx="160">
                  <c:v>1.8749999999999998E-5</c:v>
                </c:pt>
                <c:pt idx="161">
                  <c:v>1.7609999999999999E-5</c:v>
                </c:pt>
                <c:pt idx="162">
                  <c:v>1.6609999999999999E-5</c:v>
                </c:pt>
                <c:pt idx="163">
                  <c:v>1.5719999999999999E-5</c:v>
                </c:pt>
                <c:pt idx="164">
                  <c:v>1.4919999999999999E-5</c:v>
                </c:pt>
                <c:pt idx="165">
                  <c:v>1.3560000000000001E-5</c:v>
                </c:pt>
                <c:pt idx="166">
                  <c:v>1.218E-5</c:v>
                </c:pt>
                <c:pt idx="167">
                  <c:v>1.1070000000000001E-5</c:v>
                </c:pt>
                <c:pt idx="168">
                  <c:v>1.0149999999999999E-5</c:v>
                </c:pt>
                <c:pt idx="169">
                  <c:v>9.3719999999999994E-6</c:v>
                </c:pt>
                <c:pt idx="170">
                  <c:v>8.7110000000000001E-6</c:v>
                </c:pt>
                <c:pt idx="171">
                  <c:v>8.1410000000000005E-6</c:v>
                </c:pt>
                <c:pt idx="172">
                  <c:v>7.6429999999999995E-6</c:v>
                </c:pt>
                <c:pt idx="173">
                  <c:v>7.2049999999999996E-6</c:v>
                </c:pt>
                <c:pt idx="174">
                  <c:v>6.4690000000000002E-6</c:v>
                </c:pt>
                <c:pt idx="175">
                  <c:v>5.874E-6</c:v>
                </c:pt>
                <c:pt idx="176">
                  <c:v>5.3820000000000003E-6</c:v>
                </c:pt>
                <c:pt idx="177">
                  <c:v>4.9690000000000002E-6</c:v>
                </c:pt>
                <c:pt idx="178">
                  <c:v>4.617E-6</c:v>
                </c:pt>
                <c:pt idx="179">
                  <c:v>4.313E-6</c:v>
                </c:pt>
                <c:pt idx="180">
                  <c:v>3.8149999999999999E-6</c:v>
                </c:pt>
                <c:pt idx="181">
                  <c:v>3.4230000000000001E-6</c:v>
                </c:pt>
                <c:pt idx="182">
                  <c:v>3.1070000000000001E-6</c:v>
                </c:pt>
                <c:pt idx="183">
                  <c:v>2.8449999999999999E-6</c:v>
                </c:pt>
                <c:pt idx="184">
                  <c:v>2.6259999999999999E-6</c:v>
                </c:pt>
                <c:pt idx="185">
                  <c:v>2.4389999999999999E-6</c:v>
                </c:pt>
                <c:pt idx="186">
                  <c:v>2.278E-6</c:v>
                </c:pt>
                <c:pt idx="187">
                  <c:v>2.137E-6</c:v>
                </c:pt>
                <c:pt idx="188">
                  <c:v>2.0140000000000001E-6</c:v>
                </c:pt>
                <c:pt idx="189">
                  <c:v>1.9039999999999999E-6</c:v>
                </c:pt>
                <c:pt idx="190">
                  <c:v>1.8059999999999999E-6</c:v>
                </c:pt>
                <c:pt idx="191">
                  <c:v>1.638E-6</c:v>
                </c:pt>
                <c:pt idx="192">
                  <c:v>1.469E-6</c:v>
                </c:pt>
                <c:pt idx="193">
                  <c:v>1.3319999999999999E-6</c:v>
                </c:pt>
                <c:pt idx="194">
                  <c:v>1.22E-6</c:v>
                </c:pt>
                <c:pt idx="195">
                  <c:v>1.125E-6</c:v>
                </c:pt>
                <c:pt idx="196">
                  <c:v>1.0449999999999999E-6</c:v>
                </c:pt>
                <c:pt idx="197">
                  <c:v>9.753E-7</c:v>
                </c:pt>
                <c:pt idx="198">
                  <c:v>9.1480000000000001E-7</c:v>
                </c:pt>
                <c:pt idx="199">
                  <c:v>8.6150000000000003E-7</c:v>
                </c:pt>
                <c:pt idx="200">
                  <c:v>7.7219999999999999E-7</c:v>
                </c:pt>
                <c:pt idx="201">
                  <c:v>7.0019999999999998E-7</c:v>
                </c:pt>
                <c:pt idx="202">
                  <c:v>6.4079999999999997E-7</c:v>
                </c:pt>
                <c:pt idx="203">
                  <c:v>5.9090000000000003E-7</c:v>
                </c:pt>
                <c:pt idx="204">
                  <c:v>5.4850000000000002E-7</c:v>
                </c:pt>
                <c:pt idx="205">
                  <c:v>5.1190000000000002E-7</c:v>
                </c:pt>
                <c:pt idx="206">
                  <c:v>4.5200000000000002E-7</c:v>
                </c:pt>
                <c:pt idx="207">
                  <c:v>4.0499999999999999E-7</c:v>
                </c:pt>
                <c:pt idx="208">
                  <c:v>3.6699999999999999E-7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srim1H_EJ212!$D$20:$D$228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srim1H_EJ212!$G$20:$G$228</c:f>
              <c:numCache>
                <c:formatCode>0.000E+00</c:formatCode>
                <c:ptCount val="209"/>
                <c:pt idx="0">
                  <c:v>6.5460000000000004E-2</c:v>
                </c:pt>
                <c:pt idx="1">
                  <c:v>6.7390000000000005E-2</c:v>
                </c:pt>
                <c:pt idx="2">
                  <c:v>6.9180000000000005E-2</c:v>
                </c:pt>
                <c:pt idx="3">
                  <c:v>7.0819999999999994E-2</c:v>
                </c:pt>
                <c:pt idx="4">
                  <c:v>7.2359999999999994E-2</c:v>
                </c:pt>
                <c:pt idx="5">
                  <c:v>7.3800000000000004E-2</c:v>
                </c:pt>
                <c:pt idx="6">
                  <c:v>7.5160000000000005E-2</c:v>
                </c:pt>
                <c:pt idx="7">
                  <c:v>7.6439999999999994E-2</c:v>
                </c:pt>
                <c:pt idx="8">
                  <c:v>7.7649999999999997E-2</c:v>
                </c:pt>
                <c:pt idx="9">
                  <c:v>7.9890000000000003E-2</c:v>
                </c:pt>
                <c:pt idx="10">
                  <c:v>8.2419999999999993E-2</c:v>
                </c:pt>
                <c:pt idx="11">
                  <c:v>8.4690000000000001E-2</c:v>
                </c:pt>
                <c:pt idx="12">
                  <c:v>8.6760000000000004E-2</c:v>
                </c:pt>
                <c:pt idx="13">
                  <c:v>8.8650000000000007E-2</c:v>
                </c:pt>
                <c:pt idx="14">
                  <c:v>9.0399999999999994E-2</c:v>
                </c:pt>
                <c:pt idx="15">
                  <c:v>9.2019999999999991E-2</c:v>
                </c:pt>
                <c:pt idx="16">
                  <c:v>9.3539999999999998E-2</c:v>
                </c:pt>
                <c:pt idx="17">
                  <c:v>9.4969999999999999E-2</c:v>
                </c:pt>
                <c:pt idx="18">
                  <c:v>9.7570000000000004E-2</c:v>
                </c:pt>
                <c:pt idx="19">
                  <c:v>9.9919999999999995E-2</c:v>
                </c:pt>
                <c:pt idx="20">
                  <c:v>0.10206</c:v>
                </c:pt>
                <c:pt idx="21">
                  <c:v>0.10402</c:v>
                </c:pt>
                <c:pt idx="22">
                  <c:v>0.10583000000000001</c:v>
                </c:pt>
                <c:pt idx="23">
                  <c:v>0.10753</c:v>
                </c:pt>
                <c:pt idx="24">
                  <c:v>0.11062</c:v>
                </c:pt>
                <c:pt idx="25">
                  <c:v>0.11338999999999999</c:v>
                </c:pt>
                <c:pt idx="26">
                  <c:v>0.11592</c:v>
                </c:pt>
                <c:pt idx="27">
                  <c:v>0.11824999999999999</c:v>
                </c:pt>
                <c:pt idx="28">
                  <c:v>0.12042</c:v>
                </c:pt>
                <c:pt idx="29">
                  <c:v>0.12246</c:v>
                </c:pt>
                <c:pt idx="30">
                  <c:v>0.12439</c:v>
                </c:pt>
                <c:pt idx="31">
                  <c:v>0.12623000000000001</c:v>
                </c:pt>
                <c:pt idx="32">
                  <c:v>0.12798000000000001</c:v>
                </c:pt>
                <c:pt idx="33">
                  <c:v>0.12967000000000001</c:v>
                </c:pt>
                <c:pt idx="34">
                  <c:v>0.13129000000000002</c:v>
                </c:pt>
                <c:pt idx="35">
                  <c:v>0.13438</c:v>
                </c:pt>
                <c:pt idx="36">
                  <c:v>0.13800000000000001</c:v>
                </c:pt>
                <c:pt idx="37">
                  <c:v>0.14138999999999999</c:v>
                </c:pt>
                <c:pt idx="38">
                  <c:v>0.14463000000000001</c:v>
                </c:pt>
                <c:pt idx="39">
                  <c:v>0.14771999999999999</c:v>
                </c:pt>
                <c:pt idx="40">
                  <c:v>0.15065999999999999</c:v>
                </c:pt>
                <c:pt idx="41">
                  <c:v>0.15359</c:v>
                </c:pt>
                <c:pt idx="42">
                  <c:v>0.15636</c:v>
                </c:pt>
                <c:pt idx="43">
                  <c:v>0.15897</c:v>
                </c:pt>
                <c:pt idx="44">
                  <c:v>0.16422</c:v>
                </c:pt>
                <c:pt idx="45">
                  <c:v>0.16921</c:v>
                </c:pt>
                <c:pt idx="46">
                  <c:v>0.17391000000000001</c:v>
                </c:pt>
                <c:pt idx="47">
                  <c:v>0.17852999999999999</c:v>
                </c:pt>
                <c:pt idx="48">
                  <c:v>0.18304000000000001</c:v>
                </c:pt>
                <c:pt idx="49">
                  <c:v>0.18733999999999998</c:v>
                </c:pt>
                <c:pt idx="50">
                  <c:v>0.19563999999999998</c:v>
                </c:pt>
                <c:pt idx="51">
                  <c:v>0.20358999999999999</c:v>
                </c:pt>
                <c:pt idx="52">
                  <c:v>0.21113999999999999</c:v>
                </c:pt>
                <c:pt idx="53">
                  <c:v>0.21844</c:v>
                </c:pt>
                <c:pt idx="54">
                  <c:v>0.22559000000000001</c:v>
                </c:pt>
                <c:pt idx="55">
                  <c:v>0.23235</c:v>
                </c:pt>
                <c:pt idx="56">
                  <c:v>0.23901</c:v>
                </c:pt>
                <c:pt idx="57">
                  <c:v>0.24546000000000001</c:v>
                </c:pt>
                <c:pt idx="58">
                  <c:v>0.25179000000000001</c:v>
                </c:pt>
                <c:pt idx="59">
                  <c:v>0.25786999999999999</c:v>
                </c:pt>
                <c:pt idx="60">
                  <c:v>0.26391999999999999</c:v>
                </c:pt>
                <c:pt idx="61">
                  <c:v>0.27547000000000005</c:v>
                </c:pt>
                <c:pt idx="62">
                  <c:v>0.28839999999999999</c:v>
                </c:pt>
                <c:pt idx="63">
                  <c:v>0.30074000000000001</c:v>
                </c:pt>
                <c:pt idx="64">
                  <c:v>0.31264000000000003</c:v>
                </c:pt>
                <c:pt idx="65">
                  <c:v>0.32396999999999998</c:v>
                </c:pt>
                <c:pt idx="66">
                  <c:v>0.33481000000000005</c:v>
                </c:pt>
                <c:pt idx="67">
                  <c:v>0.34533000000000003</c:v>
                </c:pt>
                <c:pt idx="68">
                  <c:v>0.35554000000000002</c:v>
                </c:pt>
                <c:pt idx="69">
                  <c:v>0.3654</c:v>
                </c:pt>
                <c:pt idx="70">
                  <c:v>0.38419000000000003</c:v>
                </c:pt>
                <c:pt idx="71">
                  <c:v>0.40195000000000003</c:v>
                </c:pt>
                <c:pt idx="72">
                  <c:v>0.41894999999999999</c:v>
                </c:pt>
                <c:pt idx="73">
                  <c:v>0.43504000000000004</c:v>
                </c:pt>
                <c:pt idx="74">
                  <c:v>0.45041999999999999</c:v>
                </c:pt>
                <c:pt idx="75">
                  <c:v>0.46507000000000004</c:v>
                </c:pt>
                <c:pt idx="76">
                  <c:v>0.49284</c:v>
                </c:pt>
                <c:pt idx="77">
                  <c:v>0.51847299999999996</c:v>
                </c:pt>
                <c:pt idx="78">
                  <c:v>0.54233100000000001</c:v>
                </c:pt>
                <c:pt idx="79">
                  <c:v>0.56468399999999996</c:v>
                </c:pt>
                <c:pt idx="80">
                  <c:v>0.58561200000000002</c:v>
                </c:pt>
                <c:pt idx="81">
                  <c:v>0.60520000000000007</c:v>
                </c:pt>
                <c:pt idx="82">
                  <c:v>0.62373699999999999</c:v>
                </c:pt>
                <c:pt idx="83">
                  <c:v>0.64111400000000007</c:v>
                </c:pt>
                <c:pt idx="84">
                  <c:v>0.65752499999999992</c:v>
                </c:pt>
                <c:pt idx="85">
                  <c:v>0.67296400000000001</c:v>
                </c:pt>
                <c:pt idx="86">
                  <c:v>0.68762699999999999</c:v>
                </c:pt>
                <c:pt idx="87">
                  <c:v>0.714615</c:v>
                </c:pt>
                <c:pt idx="88">
                  <c:v>0.74438700000000002</c:v>
                </c:pt>
                <c:pt idx="89">
                  <c:v>0.77053199999999999</c:v>
                </c:pt>
                <c:pt idx="90">
                  <c:v>0.79343399999999997</c:v>
                </c:pt>
                <c:pt idx="91">
                  <c:v>0.81357799999999991</c:v>
                </c:pt>
                <c:pt idx="92">
                  <c:v>0.83125599999999999</c:v>
                </c:pt>
                <c:pt idx="93">
                  <c:v>0.84696199999999999</c:v>
                </c:pt>
                <c:pt idx="94">
                  <c:v>0.86069000000000007</c:v>
                </c:pt>
                <c:pt idx="95">
                  <c:v>0.87273699999999999</c:v>
                </c:pt>
                <c:pt idx="96">
                  <c:v>0.89257600000000004</c:v>
                </c:pt>
                <c:pt idx="97">
                  <c:v>0.90736100000000008</c:v>
                </c:pt>
                <c:pt idx="98">
                  <c:v>0.91797999999999991</c:v>
                </c:pt>
                <c:pt idx="99">
                  <c:v>0.92482599999999993</c:v>
                </c:pt>
                <c:pt idx="100">
                  <c:v>0.92849300000000001</c:v>
                </c:pt>
                <c:pt idx="101">
                  <c:v>0.929477</c:v>
                </c:pt>
                <c:pt idx="102">
                  <c:v>0.92458400000000007</c:v>
                </c:pt>
                <c:pt idx="103">
                  <c:v>0.91283000000000003</c:v>
                </c:pt>
                <c:pt idx="104">
                  <c:v>0.89630300000000007</c:v>
                </c:pt>
                <c:pt idx="105">
                  <c:v>0.87669699999999995</c:v>
                </c:pt>
                <c:pt idx="106">
                  <c:v>0.85530699999999993</c:v>
                </c:pt>
                <c:pt idx="107">
                  <c:v>0.83302900000000002</c:v>
                </c:pt>
                <c:pt idx="108">
                  <c:v>0.81046200000000002</c:v>
                </c:pt>
                <c:pt idx="109">
                  <c:v>0.788103</c:v>
                </c:pt>
                <c:pt idx="110">
                  <c:v>0.76634989999999992</c:v>
                </c:pt>
                <c:pt idx="111">
                  <c:v>0.74530289999999999</c:v>
                </c:pt>
                <c:pt idx="112">
                  <c:v>0.7250607</c:v>
                </c:pt>
                <c:pt idx="113">
                  <c:v>0.68718769999999996</c:v>
                </c:pt>
                <c:pt idx="114">
                  <c:v>0.64481319999999998</c:v>
                </c:pt>
                <c:pt idx="115">
                  <c:v>0.60745230000000006</c:v>
                </c:pt>
                <c:pt idx="116">
                  <c:v>0.57460159999999993</c:v>
                </c:pt>
                <c:pt idx="117">
                  <c:v>0.54545870000000007</c:v>
                </c:pt>
                <c:pt idx="118">
                  <c:v>0.51952180000000003</c:v>
                </c:pt>
                <c:pt idx="119">
                  <c:v>0.49638979999999999</c:v>
                </c:pt>
                <c:pt idx="120">
                  <c:v>0.47556170000000003</c:v>
                </c:pt>
                <c:pt idx="121">
                  <c:v>0.4567369</c:v>
                </c:pt>
                <c:pt idx="122">
                  <c:v>0.42399479999999995</c:v>
                </c:pt>
                <c:pt idx="123">
                  <c:v>0.3964606</c:v>
                </c:pt>
                <c:pt idx="124">
                  <c:v>0.37303209999999998</c:v>
                </c:pt>
                <c:pt idx="125">
                  <c:v>0.35270799999999997</c:v>
                </c:pt>
                <c:pt idx="126">
                  <c:v>0.33508739999999998</c:v>
                </c:pt>
                <c:pt idx="127">
                  <c:v>0.31956949999999995</c:v>
                </c:pt>
                <c:pt idx="128">
                  <c:v>0.29343990000000003</c:v>
                </c:pt>
                <c:pt idx="129">
                  <c:v>0.27241650000000001</c:v>
                </c:pt>
                <c:pt idx="130">
                  <c:v>0.25529740000000001</c:v>
                </c:pt>
                <c:pt idx="131">
                  <c:v>0.24348159999999999</c:v>
                </c:pt>
                <c:pt idx="132">
                  <c:v>0.23176830000000001</c:v>
                </c:pt>
                <c:pt idx="133">
                  <c:v>0.21985689999999999</c:v>
                </c:pt>
                <c:pt idx="134">
                  <c:v>0.20934700000000001</c:v>
                </c:pt>
                <c:pt idx="135">
                  <c:v>0.1998383</c:v>
                </c:pt>
                <c:pt idx="136">
                  <c:v>0.19113070000000001</c:v>
                </c:pt>
                <c:pt idx="137">
                  <c:v>0.18322390000000002</c:v>
                </c:pt>
                <c:pt idx="138">
                  <c:v>0.1758178</c:v>
                </c:pt>
                <c:pt idx="139">
                  <c:v>0.1629073</c:v>
                </c:pt>
                <c:pt idx="140">
                  <c:v>0.14919665000000001</c:v>
                </c:pt>
                <c:pt idx="141">
                  <c:v>0.13768801999999999</c:v>
                </c:pt>
                <c:pt idx="142">
                  <c:v>0.12808088000000001</c:v>
                </c:pt>
                <c:pt idx="143">
                  <c:v>0.11977485</c:v>
                </c:pt>
                <c:pt idx="144">
                  <c:v>0.11256970000000001</c:v>
                </c:pt>
                <c:pt idx="145">
                  <c:v>0.10626524</c:v>
                </c:pt>
                <c:pt idx="146">
                  <c:v>0.10066135</c:v>
                </c:pt>
                <c:pt idx="147">
                  <c:v>9.5697909999999997E-2</c:v>
                </c:pt>
                <c:pt idx="148">
                  <c:v>8.722212E-2</c:v>
                </c:pt>
                <c:pt idx="149">
                  <c:v>8.0247429999999995E-2</c:v>
                </c:pt>
                <c:pt idx="150">
                  <c:v>7.4383539999999998E-2</c:v>
                </c:pt>
                <c:pt idx="151">
                  <c:v>6.940027E-2</c:v>
                </c:pt>
                <c:pt idx="152">
                  <c:v>6.5087469999999994E-2</c:v>
                </c:pt>
                <c:pt idx="153">
                  <c:v>6.1325060000000001E-2</c:v>
                </c:pt>
                <c:pt idx="154">
                  <c:v>5.5071089999999996E-2</c:v>
                </c:pt>
                <c:pt idx="155">
                  <c:v>5.006795E-2</c:v>
                </c:pt>
                <c:pt idx="156">
                  <c:v>4.596542E-2</c:v>
                </c:pt>
                <c:pt idx="157">
                  <c:v>4.2533319999999999E-2</c:v>
                </c:pt>
                <c:pt idx="158">
                  <c:v>3.9621550000000005E-2</c:v>
                </c:pt>
                <c:pt idx="159">
                  <c:v>3.7120050000000002E-2</c:v>
                </c:pt>
                <c:pt idx="160">
                  <c:v>3.4938749999999998E-2</c:v>
                </c:pt>
                <c:pt idx="161">
                  <c:v>3.3017610000000003E-2</c:v>
                </c:pt>
                <c:pt idx="162">
                  <c:v>3.1316610000000002E-2</c:v>
                </c:pt>
                <c:pt idx="163">
                  <c:v>2.9805720000000001E-2</c:v>
                </c:pt>
                <c:pt idx="164">
                  <c:v>2.8444920000000002E-2</c:v>
                </c:pt>
                <c:pt idx="165">
                  <c:v>2.6093559999999998E-2</c:v>
                </c:pt>
                <c:pt idx="166">
                  <c:v>2.369218E-2</c:v>
                </c:pt>
                <c:pt idx="167">
                  <c:v>2.1731069999999998E-2</c:v>
                </c:pt>
                <c:pt idx="168">
                  <c:v>2.011015E-2</c:v>
                </c:pt>
                <c:pt idx="169">
                  <c:v>1.8729372000000001E-2</c:v>
                </c:pt>
                <c:pt idx="170">
                  <c:v>1.7548711000000002E-2</c:v>
                </c:pt>
                <c:pt idx="171">
                  <c:v>1.6528141E-2</c:v>
                </c:pt>
                <c:pt idx="172">
                  <c:v>1.5627643E-2</c:v>
                </c:pt>
                <c:pt idx="173">
                  <c:v>1.4827205E-2</c:v>
                </c:pt>
                <c:pt idx="174">
                  <c:v>1.3486469000000001E-2</c:v>
                </c:pt>
                <c:pt idx="175">
                  <c:v>1.2395873999999999E-2</c:v>
                </c:pt>
                <c:pt idx="176">
                  <c:v>1.1495382E-2</c:v>
                </c:pt>
                <c:pt idx="177">
                  <c:v>1.0724969000000001E-2</c:v>
                </c:pt>
                <c:pt idx="178">
                  <c:v>1.0074617000000001E-2</c:v>
                </c:pt>
                <c:pt idx="179">
                  <c:v>9.5063130000000006E-3</c:v>
                </c:pt>
                <c:pt idx="180">
                  <c:v>8.5738150000000003E-3</c:v>
                </c:pt>
                <c:pt idx="181">
                  <c:v>7.8364230000000003E-3</c:v>
                </c:pt>
                <c:pt idx="182">
                  <c:v>7.2391069999999998E-3</c:v>
                </c:pt>
                <c:pt idx="183">
                  <c:v>6.7448449999999993E-3</c:v>
                </c:pt>
                <c:pt idx="184">
                  <c:v>6.3286260000000004E-3</c:v>
                </c:pt>
                <c:pt idx="185">
                  <c:v>5.9734389999999997E-3</c:v>
                </c:pt>
                <c:pt idx="186">
                  <c:v>5.6672779999999996E-3</c:v>
                </c:pt>
                <c:pt idx="187">
                  <c:v>5.399137E-3</c:v>
                </c:pt>
                <c:pt idx="188">
                  <c:v>5.1640139999999998E-3</c:v>
                </c:pt>
                <c:pt idx="189">
                  <c:v>4.9549039999999996E-3</c:v>
                </c:pt>
                <c:pt idx="190">
                  <c:v>4.7688060000000004E-3</c:v>
                </c:pt>
                <c:pt idx="191">
                  <c:v>4.4496379999999997E-3</c:v>
                </c:pt>
                <c:pt idx="192">
                  <c:v>4.1284689999999992E-3</c:v>
                </c:pt>
                <c:pt idx="193">
                  <c:v>3.8703320000000002E-3</c:v>
                </c:pt>
                <c:pt idx="194">
                  <c:v>3.6572200000000001E-3</c:v>
                </c:pt>
                <c:pt idx="195">
                  <c:v>3.4801249999999997E-3</c:v>
                </c:pt>
                <c:pt idx="196">
                  <c:v>3.3300449999999998E-3</c:v>
                </c:pt>
                <c:pt idx="197">
                  <c:v>3.2009753000000001E-3</c:v>
                </c:pt>
                <c:pt idx="198">
                  <c:v>3.0889148000000002E-3</c:v>
                </c:pt>
                <c:pt idx="199">
                  <c:v>2.9918615000000003E-3</c:v>
                </c:pt>
                <c:pt idx="200">
                  <c:v>2.8297722E-3</c:v>
                </c:pt>
                <c:pt idx="201">
                  <c:v>2.7017001999999997E-3</c:v>
                </c:pt>
                <c:pt idx="202">
                  <c:v>2.5976407999999999E-3</c:v>
                </c:pt>
                <c:pt idx="203">
                  <c:v>2.5125908999999997E-3</c:v>
                </c:pt>
                <c:pt idx="204">
                  <c:v>2.4405485E-3</c:v>
                </c:pt>
                <c:pt idx="205">
                  <c:v>2.3805119E-3</c:v>
                </c:pt>
                <c:pt idx="206">
                  <c:v>2.2854520000000003E-3</c:v>
                </c:pt>
                <c:pt idx="207">
                  <c:v>2.214405E-3</c:v>
                </c:pt>
                <c:pt idx="208">
                  <c:v>2.1593669999999997E-3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3608"/>
        <c:axId val="477620080"/>
      </c:scatterChart>
      <c:valAx>
        <c:axId val="4776236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0080"/>
        <c:crosses val="autoZero"/>
        <c:crossBetween val="midCat"/>
        <c:majorUnit val="10"/>
      </c:valAx>
      <c:valAx>
        <c:axId val="47762008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36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9732563504"/>
          <c:y val="0.1046999104282965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srim1H_EJ212!$P$5</c:f>
          <c:strCache>
            <c:ptCount val="1"/>
            <c:pt idx="0">
              <c:v>srim1H_EJ212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srim1H_EJ212!$D$20:$D$228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srim1H_EJ212!$J$20:$J$228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2.3E-3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2.8E-3</c:v>
                </c:pt>
                <c:pt idx="24">
                  <c:v>3.0999999999999999E-3</c:v>
                </c:pt>
                <c:pt idx="25">
                  <c:v>3.5000000000000005E-3</c:v>
                </c:pt>
                <c:pt idx="26">
                  <c:v>3.8E-3</c:v>
                </c:pt>
                <c:pt idx="27">
                  <c:v>4.1000000000000003E-3</c:v>
                </c:pt>
                <c:pt idx="28">
                  <c:v>4.3999999999999994E-3</c:v>
                </c:pt>
                <c:pt idx="29">
                  <c:v>4.8000000000000004E-3</c:v>
                </c:pt>
                <c:pt idx="30">
                  <c:v>5.0999999999999995E-3</c:v>
                </c:pt>
                <c:pt idx="31">
                  <c:v>5.4000000000000003E-3</c:v>
                </c:pt>
                <c:pt idx="32">
                  <c:v>5.7000000000000002E-3</c:v>
                </c:pt>
                <c:pt idx="33">
                  <c:v>6.0000000000000001E-3</c:v>
                </c:pt>
                <c:pt idx="34">
                  <c:v>6.4000000000000003E-3</c:v>
                </c:pt>
                <c:pt idx="35">
                  <c:v>7.000000000000001E-3</c:v>
                </c:pt>
                <c:pt idx="36">
                  <c:v>7.7999999999999996E-3</c:v>
                </c:pt>
                <c:pt idx="37">
                  <c:v>8.6E-3</c:v>
                </c:pt>
                <c:pt idx="38">
                  <c:v>9.4000000000000004E-3</c:v>
                </c:pt>
                <c:pt idx="39">
                  <c:v>1.0100000000000001E-2</c:v>
                </c:pt>
                <c:pt idx="40">
                  <c:v>1.09E-2</c:v>
                </c:pt>
                <c:pt idx="41">
                  <c:v>1.17E-2</c:v>
                </c:pt>
                <c:pt idx="42">
                  <c:v>1.2500000000000001E-2</c:v>
                </c:pt>
                <c:pt idx="43">
                  <c:v>1.3300000000000001E-2</c:v>
                </c:pt>
                <c:pt idx="44">
                  <c:v>1.4799999999999999E-2</c:v>
                </c:pt>
                <c:pt idx="45">
                  <c:v>1.6400000000000001E-2</c:v>
                </c:pt>
                <c:pt idx="46">
                  <c:v>1.7899999999999999E-2</c:v>
                </c:pt>
                <c:pt idx="47">
                  <c:v>1.9400000000000001E-2</c:v>
                </c:pt>
                <c:pt idx="48">
                  <c:v>2.0999999999999998E-2</c:v>
                </c:pt>
                <c:pt idx="49">
                  <c:v>2.2499999999999999E-2</c:v>
                </c:pt>
                <c:pt idx="50">
                  <c:v>2.5500000000000002E-2</c:v>
                </c:pt>
                <c:pt idx="51">
                  <c:v>2.8499999999999998E-2</c:v>
                </c:pt>
                <c:pt idx="52">
                  <c:v>3.1399999999999997E-2</c:v>
                </c:pt>
                <c:pt idx="53">
                  <c:v>3.4300000000000004E-2</c:v>
                </c:pt>
                <c:pt idx="54">
                  <c:v>3.7199999999999997E-2</c:v>
                </c:pt>
                <c:pt idx="55">
                  <c:v>4.0100000000000004E-2</c:v>
                </c:pt>
                <c:pt idx="56">
                  <c:v>4.2900000000000001E-2</c:v>
                </c:pt>
                <c:pt idx="57">
                  <c:v>4.5700000000000005E-2</c:v>
                </c:pt>
                <c:pt idx="58">
                  <c:v>4.8399999999999999E-2</c:v>
                </c:pt>
                <c:pt idx="59">
                  <c:v>5.1200000000000002E-2</c:v>
                </c:pt>
                <c:pt idx="60">
                  <c:v>5.3900000000000003E-2</c:v>
                </c:pt>
                <c:pt idx="61">
                  <c:v>5.9199999999999996E-2</c:v>
                </c:pt>
                <c:pt idx="62">
                  <c:v>6.5700000000000008E-2</c:v>
                </c:pt>
                <c:pt idx="63">
                  <c:v>7.1999999999999995E-2</c:v>
                </c:pt>
                <c:pt idx="64">
                  <c:v>7.8300000000000008E-2</c:v>
                </c:pt>
                <c:pt idx="65">
                  <c:v>8.43E-2</c:v>
                </c:pt>
                <c:pt idx="66">
                  <c:v>9.0300000000000005E-2</c:v>
                </c:pt>
                <c:pt idx="67">
                  <c:v>9.6199999999999994E-2</c:v>
                </c:pt>
                <c:pt idx="68">
                  <c:v>0.10189999999999999</c:v>
                </c:pt>
                <c:pt idx="69">
                  <c:v>0.1075</c:v>
                </c:pt>
                <c:pt idx="70">
                  <c:v>0.11850000000000001</c:v>
                </c:pt>
                <c:pt idx="71">
                  <c:v>0.12920000000000001</c:v>
                </c:pt>
                <c:pt idx="72">
                  <c:v>0.13950000000000001</c:v>
                </c:pt>
                <c:pt idx="73">
                  <c:v>0.14950000000000002</c:v>
                </c:pt>
                <c:pt idx="74">
                  <c:v>0.1593</c:v>
                </c:pt>
                <c:pt idx="75">
                  <c:v>0.16880000000000001</c:v>
                </c:pt>
                <c:pt idx="76">
                  <c:v>0.18720000000000001</c:v>
                </c:pt>
                <c:pt idx="77">
                  <c:v>0.20480000000000001</c:v>
                </c:pt>
                <c:pt idx="78">
                  <c:v>0.2218</c:v>
                </c:pt>
                <c:pt idx="79">
                  <c:v>0.23809999999999998</c:v>
                </c:pt>
                <c:pt idx="80">
                  <c:v>0.254</c:v>
                </c:pt>
                <c:pt idx="81">
                  <c:v>0.26939999999999997</c:v>
                </c:pt>
                <c:pt idx="82">
                  <c:v>0.28439999999999999</c:v>
                </c:pt>
                <c:pt idx="83">
                  <c:v>0.29900000000000004</c:v>
                </c:pt>
                <c:pt idx="84" formatCode="0.00">
                  <c:v>0.31330000000000002</c:v>
                </c:pt>
                <c:pt idx="85" formatCode="0.00">
                  <c:v>0.32730000000000004</c:v>
                </c:pt>
                <c:pt idx="86" formatCode="0.00">
                  <c:v>0.34100000000000003</c:v>
                </c:pt>
                <c:pt idx="87" formatCode="0.00">
                  <c:v>0.36780000000000002</c:v>
                </c:pt>
                <c:pt idx="88" formatCode="0.00">
                  <c:v>0.4</c:v>
                </c:pt>
                <c:pt idx="89" formatCode="0.00">
                  <c:v>0.43120000000000003</c:v>
                </c:pt>
                <c:pt idx="90" formatCode="0.00">
                  <c:v>0.46159999999999995</c:v>
                </c:pt>
                <c:pt idx="91" formatCode="0.00">
                  <c:v>0.49119999999999997</c:v>
                </c:pt>
                <c:pt idx="92" formatCode="0.00">
                  <c:v>0.52010000000000001</c:v>
                </c:pt>
                <c:pt idx="93" formatCode="0.00">
                  <c:v>0.54859999999999998</c:v>
                </c:pt>
                <c:pt idx="94" formatCode="0.00">
                  <c:v>0.5766</c:v>
                </c:pt>
                <c:pt idx="95" formatCode="0.00">
                  <c:v>0.60430000000000006</c:v>
                </c:pt>
                <c:pt idx="96" formatCode="0.00">
                  <c:v>0.65860000000000007</c:v>
                </c:pt>
                <c:pt idx="97" formatCode="0.00">
                  <c:v>0.71210000000000007</c:v>
                </c:pt>
                <c:pt idx="98" formatCode="0.00">
                  <c:v>0.76479999999999992</c:v>
                </c:pt>
                <c:pt idx="99" formatCode="0.00">
                  <c:v>0.81720000000000004</c:v>
                </c:pt>
                <c:pt idx="100" formatCode="0.00">
                  <c:v>0.86929999999999996</c:v>
                </c:pt>
                <c:pt idx="101" formatCode="0.00">
                  <c:v>0.9212999999999999</c:v>
                </c:pt>
                <c:pt idx="102" formatCode="0.00">
                  <c:v>1.03</c:v>
                </c:pt>
                <c:pt idx="103" formatCode="0.00">
                  <c:v>1.1299999999999999</c:v>
                </c:pt>
                <c:pt idx="104" formatCode="0.00">
                  <c:v>1.24</c:v>
                </c:pt>
                <c:pt idx="105" formatCode="0.00">
                  <c:v>1.35</c:v>
                </c:pt>
                <c:pt idx="106" formatCode="0.00">
                  <c:v>1.46</c:v>
                </c:pt>
                <c:pt idx="107" formatCode="0.00">
                  <c:v>1.58</c:v>
                </c:pt>
                <c:pt idx="108" formatCode="0.00">
                  <c:v>1.69</c:v>
                </c:pt>
                <c:pt idx="109" formatCode="0.00">
                  <c:v>1.82</c:v>
                </c:pt>
                <c:pt idx="110" formatCode="0.00">
                  <c:v>1.94</c:v>
                </c:pt>
                <c:pt idx="111" formatCode="0.00">
                  <c:v>2.0699999999999998</c:v>
                </c:pt>
                <c:pt idx="112" formatCode="0.00">
                  <c:v>2.2000000000000002</c:v>
                </c:pt>
                <c:pt idx="113" formatCode="0.00">
                  <c:v>2.48</c:v>
                </c:pt>
                <c:pt idx="114" formatCode="0.00">
                  <c:v>2.84</c:v>
                </c:pt>
                <c:pt idx="115" formatCode="0.00">
                  <c:v>3.23</c:v>
                </c:pt>
                <c:pt idx="116" formatCode="0.00">
                  <c:v>3.64</c:v>
                </c:pt>
                <c:pt idx="117" formatCode="0.00">
                  <c:v>4.08</c:v>
                </c:pt>
                <c:pt idx="118" formatCode="0.00">
                  <c:v>4.54</c:v>
                </c:pt>
                <c:pt idx="119" formatCode="0.00">
                  <c:v>5.0199999999999996</c:v>
                </c:pt>
                <c:pt idx="120" formatCode="0.00">
                  <c:v>5.52</c:v>
                </c:pt>
                <c:pt idx="121" formatCode="0.00">
                  <c:v>6.04</c:v>
                </c:pt>
                <c:pt idx="122" formatCode="0.00">
                  <c:v>7.15</c:v>
                </c:pt>
                <c:pt idx="123" formatCode="0.00">
                  <c:v>8.34</c:v>
                </c:pt>
                <c:pt idx="124" formatCode="0.00">
                  <c:v>9.61</c:v>
                </c:pt>
                <c:pt idx="125" formatCode="0.00">
                  <c:v>10.95</c:v>
                </c:pt>
                <c:pt idx="126" formatCode="0.00">
                  <c:v>12.37</c:v>
                </c:pt>
                <c:pt idx="127" formatCode="0.00">
                  <c:v>13.86</c:v>
                </c:pt>
                <c:pt idx="128" formatCode="0.00">
                  <c:v>17.05</c:v>
                </c:pt>
                <c:pt idx="129" formatCode="0.00">
                  <c:v>20.5</c:v>
                </c:pt>
                <c:pt idx="130" formatCode="0.00">
                  <c:v>24.2</c:v>
                </c:pt>
                <c:pt idx="131" formatCode="0.00">
                  <c:v>28.12</c:v>
                </c:pt>
                <c:pt idx="132" formatCode="0.00">
                  <c:v>32.22</c:v>
                </c:pt>
                <c:pt idx="133" formatCode="0.00">
                  <c:v>36.549999999999997</c:v>
                </c:pt>
                <c:pt idx="134" formatCode="0.00">
                  <c:v>41.1</c:v>
                </c:pt>
                <c:pt idx="135" formatCode="0.00">
                  <c:v>45.87</c:v>
                </c:pt>
                <c:pt idx="136" formatCode="0.00">
                  <c:v>50.86</c:v>
                </c:pt>
                <c:pt idx="137" formatCode="0.00">
                  <c:v>56.08</c:v>
                </c:pt>
                <c:pt idx="138" formatCode="0.00">
                  <c:v>61.52</c:v>
                </c:pt>
                <c:pt idx="139" formatCode="0.00">
                  <c:v>73.06</c:v>
                </c:pt>
                <c:pt idx="140" formatCode="0.00">
                  <c:v>88.72</c:v>
                </c:pt>
                <c:pt idx="141" formatCode="0.00">
                  <c:v>105.75</c:v>
                </c:pt>
                <c:pt idx="142" formatCode="0.00">
                  <c:v>124.13</c:v>
                </c:pt>
                <c:pt idx="143" formatCode="0.00">
                  <c:v>143.84</c:v>
                </c:pt>
                <c:pt idx="144" formatCode="0.00">
                  <c:v>164.87</c:v>
                </c:pt>
                <c:pt idx="145" formatCode="0.00">
                  <c:v>187.19</c:v>
                </c:pt>
                <c:pt idx="146" formatCode="0.00">
                  <c:v>210.8</c:v>
                </c:pt>
                <c:pt idx="147" formatCode="0.00">
                  <c:v>235.67</c:v>
                </c:pt>
                <c:pt idx="148" formatCode="0.00">
                  <c:v>289.11</c:v>
                </c:pt>
                <c:pt idx="149" formatCode="0.00">
                  <c:v>347.48</c:v>
                </c:pt>
                <c:pt idx="150" formatCode="0.00">
                  <c:v>410.69</c:v>
                </c:pt>
                <c:pt idx="151" formatCode="0.00">
                  <c:v>478.65</c:v>
                </c:pt>
                <c:pt idx="152" formatCode="0.00">
                  <c:v>551.29999999999995</c:v>
                </c:pt>
                <c:pt idx="153" formatCode="0.00">
                  <c:v>628.59</c:v>
                </c:pt>
                <c:pt idx="154" formatCode="0.00">
                  <c:v>796.66</c:v>
                </c:pt>
                <c:pt idx="155" formatCode="0.00">
                  <c:v>982.68</c:v>
                </c:pt>
                <c:pt idx="156" formatCode="0.00">
                  <c:v>1190</c:v>
                </c:pt>
                <c:pt idx="157" formatCode="0.00">
                  <c:v>1410</c:v>
                </c:pt>
                <c:pt idx="158" formatCode="0.00">
                  <c:v>1650</c:v>
                </c:pt>
                <c:pt idx="159" formatCode="0.00">
                  <c:v>1900</c:v>
                </c:pt>
                <c:pt idx="160" formatCode="0.00">
                  <c:v>2170</c:v>
                </c:pt>
                <c:pt idx="161" formatCode="0.00">
                  <c:v>2460</c:v>
                </c:pt>
                <c:pt idx="162" formatCode="0.00">
                  <c:v>2760</c:v>
                </c:pt>
                <c:pt idx="163" formatCode="0.00">
                  <c:v>3080</c:v>
                </c:pt>
                <c:pt idx="164" formatCode="0.00">
                  <c:v>3420</c:v>
                </c:pt>
                <c:pt idx="165" formatCode="0.00">
                  <c:v>4130</c:v>
                </c:pt>
                <c:pt idx="166" formatCode="0.0">
                  <c:v>5120</c:v>
                </c:pt>
                <c:pt idx="167" formatCode="0.0">
                  <c:v>6190</c:v>
                </c:pt>
                <c:pt idx="168" formatCode="0.0">
                  <c:v>7360</c:v>
                </c:pt>
                <c:pt idx="169" formatCode="0.0">
                  <c:v>8620</c:v>
                </c:pt>
                <c:pt idx="170" formatCode="0.0">
                  <c:v>9970</c:v>
                </c:pt>
                <c:pt idx="171" formatCode="0.0">
                  <c:v>11400</c:v>
                </c:pt>
                <c:pt idx="172" formatCode="0.0">
                  <c:v>12920</c:v>
                </c:pt>
                <c:pt idx="173" formatCode="0.0">
                  <c:v>14520</c:v>
                </c:pt>
                <c:pt idx="174" formatCode="0.0">
                  <c:v>17980</c:v>
                </c:pt>
                <c:pt idx="175" formatCode="0.0">
                  <c:v>21760</c:v>
                </c:pt>
                <c:pt idx="176" formatCode="0.0">
                  <c:v>25850</c:v>
                </c:pt>
                <c:pt idx="177" formatCode="0.0">
                  <c:v>30250</c:v>
                </c:pt>
                <c:pt idx="178" formatCode="0.0">
                  <c:v>34950</c:v>
                </c:pt>
                <c:pt idx="179" formatCode="0.0">
                  <c:v>39940</c:v>
                </c:pt>
                <c:pt idx="180" formatCode="0.0">
                  <c:v>50760</c:v>
                </c:pt>
                <c:pt idx="181" formatCode="0.0">
                  <c:v>62680</c:v>
                </c:pt>
                <c:pt idx="182" formatCode="0.0">
                  <c:v>75650</c:v>
                </c:pt>
                <c:pt idx="183" formatCode="0.0">
                  <c:v>89630</c:v>
                </c:pt>
                <c:pt idx="184" formatCode="0.0">
                  <c:v>104580</c:v>
                </c:pt>
                <c:pt idx="185" formatCode="0.0">
                  <c:v>120470</c:v>
                </c:pt>
                <c:pt idx="186" formatCode="0.0">
                  <c:v>137260</c:v>
                </c:pt>
                <c:pt idx="187" formatCode="0.0">
                  <c:v>154920</c:v>
                </c:pt>
                <c:pt idx="188" formatCode="0.0">
                  <c:v>173420</c:v>
                </c:pt>
                <c:pt idx="189" formatCode="0.0">
                  <c:v>192730</c:v>
                </c:pt>
                <c:pt idx="190" formatCode="0.0">
                  <c:v>212830</c:v>
                </c:pt>
                <c:pt idx="191" formatCode="0.0">
                  <c:v>255250</c:v>
                </c:pt>
                <c:pt idx="192" formatCode="0">
                  <c:v>312250</c:v>
                </c:pt>
                <c:pt idx="193" formatCode="0">
                  <c:v>373360</c:v>
                </c:pt>
                <c:pt idx="194" formatCode="0">
                  <c:v>438290</c:v>
                </c:pt>
                <c:pt idx="195" formatCode="0">
                  <c:v>506750</c:v>
                </c:pt>
                <c:pt idx="196" formatCode="0">
                  <c:v>578510</c:v>
                </c:pt>
                <c:pt idx="197" formatCode="0">
                  <c:v>653330</c:v>
                </c:pt>
                <c:pt idx="198" formatCode="0">
                  <c:v>731000</c:v>
                </c:pt>
                <c:pt idx="199" formatCode="0">
                  <c:v>811340</c:v>
                </c:pt>
                <c:pt idx="200" formatCode="0">
                  <c:v>979250</c:v>
                </c:pt>
                <c:pt idx="201" formatCode="0">
                  <c:v>1160000</c:v>
                </c:pt>
                <c:pt idx="202" formatCode="0">
                  <c:v>1340000</c:v>
                </c:pt>
                <c:pt idx="203" formatCode="0">
                  <c:v>1530000</c:v>
                </c:pt>
                <c:pt idx="204" formatCode="0">
                  <c:v>1730000</c:v>
                </c:pt>
                <c:pt idx="205" formatCode="0">
                  <c:v>1930000</c:v>
                </c:pt>
                <c:pt idx="206" formatCode="0">
                  <c:v>2350000</c:v>
                </c:pt>
                <c:pt idx="207" formatCode="0">
                  <c:v>2780000</c:v>
                </c:pt>
                <c:pt idx="208" formatCode="0">
                  <c:v>3230000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srim1H_EJ212!$D$20:$D$228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srim1H_EJ212!$M$20:$M$228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3.5000000000000005E-3</c:v>
                </c:pt>
                <c:pt idx="27">
                  <c:v>3.8E-3</c:v>
                </c:pt>
                <c:pt idx="28">
                  <c:v>4.0000000000000001E-3</c:v>
                </c:pt>
                <c:pt idx="29">
                  <c:v>4.3E-3</c:v>
                </c:pt>
                <c:pt idx="30">
                  <c:v>4.4999999999999997E-3</c:v>
                </c:pt>
                <c:pt idx="31">
                  <c:v>4.7000000000000002E-3</c:v>
                </c:pt>
                <c:pt idx="32">
                  <c:v>5.0000000000000001E-3</c:v>
                </c:pt>
                <c:pt idx="33">
                  <c:v>5.1999999999999998E-3</c:v>
                </c:pt>
                <c:pt idx="34">
                  <c:v>5.4000000000000003E-3</c:v>
                </c:pt>
                <c:pt idx="35">
                  <c:v>5.8999999999999999E-3</c:v>
                </c:pt>
                <c:pt idx="36">
                  <c:v>6.4000000000000003E-3</c:v>
                </c:pt>
                <c:pt idx="37">
                  <c:v>6.9000000000000008E-3</c:v>
                </c:pt>
                <c:pt idx="38">
                  <c:v>7.4999999999999997E-3</c:v>
                </c:pt>
                <c:pt idx="39">
                  <c:v>7.9000000000000008E-3</c:v>
                </c:pt>
                <c:pt idx="40">
                  <c:v>8.4000000000000012E-3</c:v>
                </c:pt>
                <c:pt idx="41">
                  <c:v>8.8999999999999999E-3</c:v>
                </c:pt>
                <c:pt idx="42">
                  <c:v>9.4000000000000004E-3</c:v>
                </c:pt>
                <c:pt idx="43">
                  <c:v>9.7999999999999997E-3</c:v>
                </c:pt>
                <c:pt idx="44">
                  <c:v>1.0699999999999999E-2</c:v>
                </c:pt>
                <c:pt idx="45">
                  <c:v>1.15E-2</c:v>
                </c:pt>
                <c:pt idx="46">
                  <c:v>1.23E-2</c:v>
                </c:pt>
                <c:pt idx="47">
                  <c:v>1.3100000000000001E-2</c:v>
                </c:pt>
                <c:pt idx="48">
                  <c:v>1.3800000000000002E-2</c:v>
                </c:pt>
                <c:pt idx="49">
                  <c:v>1.4499999999999999E-2</c:v>
                </c:pt>
                <c:pt idx="50">
                  <c:v>1.5900000000000001E-2</c:v>
                </c:pt>
                <c:pt idx="51">
                  <c:v>1.7100000000000001E-2</c:v>
                </c:pt>
                <c:pt idx="52">
                  <c:v>1.83E-2</c:v>
                </c:pt>
                <c:pt idx="53">
                  <c:v>1.9400000000000001E-2</c:v>
                </c:pt>
                <c:pt idx="54">
                  <c:v>2.0499999999999997E-2</c:v>
                </c:pt>
                <c:pt idx="55">
                  <c:v>2.1499999999999998E-2</c:v>
                </c:pt>
                <c:pt idx="56">
                  <c:v>2.24E-2</c:v>
                </c:pt>
                <c:pt idx="57">
                  <c:v>2.3300000000000001E-2</c:v>
                </c:pt>
                <c:pt idx="58">
                  <c:v>2.4199999999999999E-2</c:v>
                </c:pt>
                <c:pt idx="59">
                  <c:v>2.5000000000000001E-2</c:v>
                </c:pt>
                <c:pt idx="60">
                  <c:v>2.58E-2</c:v>
                </c:pt>
                <c:pt idx="61">
                  <c:v>2.7200000000000002E-2</c:v>
                </c:pt>
                <c:pt idx="62">
                  <c:v>2.8899999999999999E-2</c:v>
                </c:pt>
                <c:pt idx="63">
                  <c:v>3.04E-2</c:v>
                </c:pt>
                <c:pt idx="64">
                  <c:v>3.1800000000000002E-2</c:v>
                </c:pt>
                <c:pt idx="65">
                  <c:v>3.3100000000000004E-2</c:v>
                </c:pt>
                <c:pt idx="66">
                  <c:v>3.4300000000000004E-2</c:v>
                </c:pt>
                <c:pt idx="67">
                  <c:v>3.5400000000000001E-2</c:v>
                </c:pt>
                <c:pt idx="68">
                  <c:v>3.6400000000000002E-2</c:v>
                </c:pt>
                <c:pt idx="69">
                  <c:v>3.7400000000000003E-2</c:v>
                </c:pt>
                <c:pt idx="70">
                  <c:v>3.9199999999999999E-2</c:v>
                </c:pt>
                <c:pt idx="71">
                  <c:v>4.07E-2</c:v>
                </c:pt>
                <c:pt idx="72">
                  <c:v>4.2200000000000001E-2</c:v>
                </c:pt>
                <c:pt idx="73">
                  <c:v>4.3499999999999997E-2</c:v>
                </c:pt>
                <c:pt idx="74">
                  <c:v>4.4600000000000001E-2</c:v>
                </c:pt>
                <c:pt idx="75">
                  <c:v>4.5700000000000005E-2</c:v>
                </c:pt>
                <c:pt idx="76">
                  <c:v>4.7599999999999996E-2</c:v>
                </c:pt>
                <c:pt idx="77">
                  <c:v>4.9299999999999997E-2</c:v>
                </c:pt>
                <c:pt idx="78">
                  <c:v>5.0799999999999998E-2</c:v>
                </c:pt>
                <c:pt idx="79">
                  <c:v>5.21E-2</c:v>
                </c:pt>
                <c:pt idx="80">
                  <c:v>5.33E-2</c:v>
                </c:pt>
                <c:pt idx="81">
                  <c:v>5.4400000000000004E-2</c:v>
                </c:pt>
                <c:pt idx="82">
                  <c:v>5.5300000000000002E-2</c:v>
                </c:pt>
                <c:pt idx="83">
                  <c:v>5.6200000000000007E-2</c:v>
                </c:pt>
                <c:pt idx="84">
                  <c:v>5.6999999999999995E-2</c:v>
                </c:pt>
                <c:pt idx="85">
                  <c:v>5.7799999999999997E-2</c:v>
                </c:pt>
                <c:pt idx="86">
                  <c:v>5.8499999999999996E-2</c:v>
                </c:pt>
                <c:pt idx="87">
                  <c:v>5.9899999999999995E-2</c:v>
                </c:pt>
                <c:pt idx="88">
                  <c:v>6.1399999999999996E-2</c:v>
                </c:pt>
                <c:pt idx="89">
                  <c:v>6.2700000000000006E-2</c:v>
                </c:pt>
                <c:pt idx="90">
                  <c:v>6.3899999999999998E-2</c:v>
                </c:pt>
                <c:pt idx="91">
                  <c:v>6.5000000000000002E-2</c:v>
                </c:pt>
                <c:pt idx="92">
                  <c:v>6.6000000000000003E-2</c:v>
                </c:pt>
                <c:pt idx="93">
                  <c:v>6.6900000000000001E-2</c:v>
                </c:pt>
                <c:pt idx="94">
                  <c:v>6.7799999999999999E-2</c:v>
                </c:pt>
                <c:pt idx="95">
                  <c:v>6.8600000000000008E-2</c:v>
                </c:pt>
                <c:pt idx="96">
                  <c:v>7.0300000000000001E-2</c:v>
                </c:pt>
                <c:pt idx="97">
                  <c:v>7.1800000000000003E-2</c:v>
                </c:pt>
                <c:pt idx="98">
                  <c:v>7.3200000000000001E-2</c:v>
                </c:pt>
                <c:pt idx="99">
                  <c:v>7.46E-2</c:v>
                </c:pt>
                <c:pt idx="100">
                  <c:v>7.5800000000000006E-2</c:v>
                </c:pt>
                <c:pt idx="101">
                  <c:v>7.6999999999999999E-2</c:v>
                </c:pt>
                <c:pt idx="102">
                  <c:v>0.08</c:v>
                </c:pt>
                <c:pt idx="103">
                  <c:v>8.2799999999999999E-2</c:v>
                </c:pt>
                <c:pt idx="104">
                  <c:v>8.5499999999999993E-2</c:v>
                </c:pt>
                <c:pt idx="105">
                  <c:v>8.8200000000000001E-2</c:v>
                </c:pt>
                <c:pt idx="106">
                  <c:v>9.0900000000000009E-2</c:v>
                </c:pt>
                <c:pt idx="107">
                  <c:v>9.3600000000000003E-2</c:v>
                </c:pt>
                <c:pt idx="108">
                  <c:v>9.64E-2</c:v>
                </c:pt>
                <c:pt idx="109">
                  <c:v>9.9099999999999994E-2</c:v>
                </c:pt>
                <c:pt idx="110">
                  <c:v>0.10200000000000001</c:v>
                </c:pt>
                <c:pt idx="111">
                  <c:v>0.10489999999999999</c:v>
                </c:pt>
                <c:pt idx="112">
                  <c:v>0.10780000000000001</c:v>
                </c:pt>
                <c:pt idx="113">
                  <c:v>0.1172</c:v>
                </c:pt>
                <c:pt idx="114">
                  <c:v>0.13120000000000001</c:v>
                </c:pt>
                <c:pt idx="115">
                  <c:v>0.14530000000000001</c:v>
                </c:pt>
                <c:pt idx="116">
                  <c:v>0.1598</c:v>
                </c:pt>
                <c:pt idx="117">
                  <c:v>0.1744</c:v>
                </c:pt>
                <c:pt idx="118">
                  <c:v>0.18939999999999999</c:v>
                </c:pt>
                <c:pt idx="119">
                  <c:v>0.20459999999999998</c:v>
                </c:pt>
                <c:pt idx="120">
                  <c:v>0.22000000000000003</c:v>
                </c:pt>
                <c:pt idx="121">
                  <c:v>0.23580000000000001</c:v>
                </c:pt>
                <c:pt idx="122">
                  <c:v>0.2898</c:v>
                </c:pt>
                <c:pt idx="123">
                  <c:v>0.34179999999999999</c:v>
                </c:pt>
                <c:pt idx="124">
                  <c:v>0.39289999999999997</c:v>
                </c:pt>
                <c:pt idx="125">
                  <c:v>0.44370000000000004</c:v>
                </c:pt>
                <c:pt idx="126">
                  <c:v>0.49429999999999996</c:v>
                </c:pt>
                <c:pt idx="127">
                  <c:v>0.54500000000000004</c:v>
                </c:pt>
                <c:pt idx="128">
                  <c:v>0.72099999999999997</c:v>
                </c:pt>
                <c:pt idx="129">
                  <c:v>0.88460000000000005</c:v>
                </c:pt>
                <c:pt idx="130">
                  <c:v>1.04</c:v>
                </c:pt>
                <c:pt idx="131">
                  <c:v>1.2</c:v>
                </c:pt>
                <c:pt idx="132">
                  <c:v>1.34</c:v>
                </c:pt>
                <c:pt idx="133">
                  <c:v>1.49</c:v>
                </c:pt>
                <c:pt idx="134">
                  <c:v>1.64</c:v>
                </c:pt>
                <c:pt idx="135">
                  <c:v>1.79</c:v>
                </c:pt>
                <c:pt idx="136">
                  <c:v>1.95</c:v>
                </c:pt>
                <c:pt idx="137">
                  <c:v>2.1</c:v>
                </c:pt>
                <c:pt idx="138" formatCode="0.00">
                  <c:v>2.2599999999999998</c:v>
                </c:pt>
                <c:pt idx="139" formatCode="0.00">
                  <c:v>2.82</c:v>
                </c:pt>
                <c:pt idx="140" formatCode="0.00">
                  <c:v>3.63</c:v>
                </c:pt>
                <c:pt idx="141" formatCode="0.00">
                  <c:v>4.41</c:v>
                </c:pt>
                <c:pt idx="142" formatCode="0.00">
                  <c:v>5.17</c:v>
                </c:pt>
                <c:pt idx="143" formatCode="0.00">
                  <c:v>5.93</c:v>
                </c:pt>
                <c:pt idx="144" formatCode="0.00">
                  <c:v>6.69</c:v>
                </c:pt>
                <c:pt idx="145" formatCode="0.00">
                  <c:v>7.46</c:v>
                </c:pt>
                <c:pt idx="146" formatCode="0.00">
                  <c:v>8.24</c:v>
                </c:pt>
                <c:pt idx="147" formatCode="0.00">
                  <c:v>9.0299999999999994</c:v>
                </c:pt>
                <c:pt idx="148" formatCode="0.00">
                  <c:v>11.9</c:v>
                </c:pt>
                <c:pt idx="149" formatCode="0.00">
                  <c:v>14.62</c:v>
                </c:pt>
                <c:pt idx="150" formatCode="0.00">
                  <c:v>17.28</c:v>
                </c:pt>
                <c:pt idx="151" formatCode="0.00">
                  <c:v>19.93</c:v>
                </c:pt>
                <c:pt idx="152" formatCode="0.00">
                  <c:v>22.58</c:v>
                </c:pt>
                <c:pt idx="153" formatCode="0.00">
                  <c:v>25.27</c:v>
                </c:pt>
                <c:pt idx="154" formatCode="0.00">
                  <c:v>35.020000000000003</c:v>
                </c:pt>
                <c:pt idx="155" formatCode="0.00">
                  <c:v>44.14</c:v>
                </c:pt>
                <c:pt idx="156" formatCode="0.00">
                  <c:v>53.08</c:v>
                </c:pt>
                <c:pt idx="157" formatCode="0.00">
                  <c:v>62</c:v>
                </c:pt>
                <c:pt idx="158" formatCode="0.00">
                  <c:v>70.989999999999995</c:v>
                </c:pt>
                <c:pt idx="159" formatCode="0.00">
                  <c:v>80.09</c:v>
                </c:pt>
                <c:pt idx="160" formatCode="0.00">
                  <c:v>89.32</c:v>
                </c:pt>
                <c:pt idx="161" formatCode="0.00">
                  <c:v>98.71</c:v>
                </c:pt>
                <c:pt idx="162" formatCode="0.00">
                  <c:v>108.26</c:v>
                </c:pt>
                <c:pt idx="163" formatCode="0.00">
                  <c:v>117.97</c:v>
                </c:pt>
                <c:pt idx="164" formatCode="0.00">
                  <c:v>127.85</c:v>
                </c:pt>
                <c:pt idx="165" formatCode="0.00">
                  <c:v>164.5</c:v>
                </c:pt>
                <c:pt idx="166" formatCode="0.00">
                  <c:v>216.92</c:v>
                </c:pt>
                <c:pt idx="167" formatCode="0.00">
                  <c:v>266.70999999999998</c:v>
                </c:pt>
                <c:pt idx="168" formatCode="0.00">
                  <c:v>315.58999999999997</c:v>
                </c:pt>
                <c:pt idx="169" formatCode="0.00">
                  <c:v>364.32</c:v>
                </c:pt>
                <c:pt idx="170" formatCode="0.00">
                  <c:v>413.3</c:v>
                </c:pt>
                <c:pt idx="171" formatCode="0.00">
                  <c:v>462.73</c:v>
                </c:pt>
                <c:pt idx="172" formatCode="0.00">
                  <c:v>512.75</c:v>
                </c:pt>
                <c:pt idx="173" formatCode="0.00">
                  <c:v>563.41999999999996</c:v>
                </c:pt>
                <c:pt idx="174" formatCode="0.00">
                  <c:v>750.7</c:v>
                </c:pt>
                <c:pt idx="175" formatCode="0.00">
                  <c:v>926.71</c:v>
                </c:pt>
                <c:pt idx="176" formatCode="0.00">
                  <c:v>1100</c:v>
                </c:pt>
                <c:pt idx="177" formatCode="0.00">
                  <c:v>1270</c:v>
                </c:pt>
                <c:pt idx="178" formatCode="0.00">
                  <c:v>1440</c:v>
                </c:pt>
                <c:pt idx="179" formatCode="0.00">
                  <c:v>1610</c:v>
                </c:pt>
                <c:pt idx="180" formatCode="0.00">
                  <c:v>2230</c:v>
                </c:pt>
                <c:pt idx="181" formatCode="0.00">
                  <c:v>2810</c:v>
                </c:pt>
                <c:pt idx="182" formatCode="0.00">
                  <c:v>3370</c:v>
                </c:pt>
                <c:pt idx="183" formatCode="0.00">
                  <c:v>3930</c:v>
                </c:pt>
                <c:pt idx="184" formatCode="0.00">
                  <c:v>4480</c:v>
                </c:pt>
                <c:pt idx="185" formatCode="0.00">
                  <c:v>5030</c:v>
                </c:pt>
                <c:pt idx="186" formatCode="0.00">
                  <c:v>5580</c:v>
                </c:pt>
                <c:pt idx="187" formatCode="0.00">
                  <c:v>6140</c:v>
                </c:pt>
                <c:pt idx="188" formatCode="0.00">
                  <c:v>6690</c:v>
                </c:pt>
                <c:pt idx="189" formatCode="0.0">
                  <c:v>7250</c:v>
                </c:pt>
                <c:pt idx="190" formatCode="0.0">
                  <c:v>7820</c:v>
                </c:pt>
                <c:pt idx="191" formatCode="0.0">
                  <c:v>9900</c:v>
                </c:pt>
                <c:pt idx="192" formatCode="0.0">
                  <c:v>12820</c:v>
                </c:pt>
                <c:pt idx="193" formatCode="0.0">
                  <c:v>15520</c:v>
                </c:pt>
                <c:pt idx="194" formatCode="0.0">
                  <c:v>18100</c:v>
                </c:pt>
                <c:pt idx="195" formatCode="0.0">
                  <c:v>20590</c:v>
                </c:pt>
                <c:pt idx="196" formatCode="0.0">
                  <c:v>23020</c:v>
                </c:pt>
                <c:pt idx="197" formatCode="0.0">
                  <c:v>25410</c:v>
                </c:pt>
                <c:pt idx="198" formatCode="0.0">
                  <c:v>27750</c:v>
                </c:pt>
                <c:pt idx="199" formatCode="0.0">
                  <c:v>30070</c:v>
                </c:pt>
                <c:pt idx="200" formatCode="0.0">
                  <c:v>38450</c:v>
                </c:pt>
                <c:pt idx="201" formatCode="0.0">
                  <c:v>45990</c:v>
                </c:pt>
                <c:pt idx="202" formatCode="0.0">
                  <c:v>53010</c:v>
                </c:pt>
                <c:pt idx="203" formatCode="0.0">
                  <c:v>59650</c:v>
                </c:pt>
                <c:pt idx="204" formatCode="0.0">
                  <c:v>65990</c:v>
                </c:pt>
                <c:pt idx="205" formatCode="0.0">
                  <c:v>72090</c:v>
                </c:pt>
                <c:pt idx="206" formatCode="0.0">
                  <c:v>93560</c:v>
                </c:pt>
                <c:pt idx="207" formatCode="0.0">
                  <c:v>112160</c:v>
                </c:pt>
                <c:pt idx="208" formatCode="0.0">
                  <c:v>128970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srim1H_EJ212!$D$20:$D$228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srim1H_EJ212!$P$20:$P$228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2E-3</c:v>
                </c:pt>
                <c:pt idx="24">
                  <c:v>2.1999999999999997E-3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3.0000000000000001E-3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4.4999999999999997E-3</c:v>
                </c:pt>
                <c:pt idx="36">
                  <c:v>5.0000000000000001E-3</c:v>
                </c:pt>
                <c:pt idx="37">
                  <c:v>5.4000000000000003E-3</c:v>
                </c:pt>
                <c:pt idx="38">
                  <c:v>5.8000000000000005E-3</c:v>
                </c:pt>
                <c:pt idx="39">
                  <c:v>6.1999999999999998E-3</c:v>
                </c:pt>
                <c:pt idx="40">
                  <c:v>6.6E-3</c:v>
                </c:pt>
                <c:pt idx="41">
                  <c:v>7.000000000000001E-3</c:v>
                </c:pt>
                <c:pt idx="42">
                  <c:v>7.2999999999999992E-3</c:v>
                </c:pt>
                <c:pt idx="43">
                  <c:v>7.7000000000000002E-3</c:v>
                </c:pt>
                <c:pt idx="44">
                  <c:v>8.4000000000000012E-3</c:v>
                </c:pt>
                <c:pt idx="45">
                  <c:v>9.1999999999999998E-3</c:v>
                </c:pt>
                <c:pt idx="46">
                  <c:v>9.7999999999999997E-3</c:v>
                </c:pt>
                <c:pt idx="47">
                  <c:v>1.0499999999999999E-2</c:v>
                </c:pt>
                <c:pt idx="48">
                  <c:v>1.11E-2</c:v>
                </c:pt>
                <c:pt idx="49">
                  <c:v>1.18E-2</c:v>
                </c:pt>
                <c:pt idx="50">
                  <c:v>1.3000000000000001E-2</c:v>
                </c:pt>
                <c:pt idx="51">
                  <c:v>1.4099999999999998E-2</c:v>
                </c:pt>
                <c:pt idx="52">
                  <c:v>1.52E-2</c:v>
                </c:pt>
                <c:pt idx="53">
                  <c:v>1.6199999999999999E-2</c:v>
                </c:pt>
                <c:pt idx="54">
                  <c:v>1.72E-2</c:v>
                </c:pt>
                <c:pt idx="55">
                  <c:v>1.8200000000000001E-2</c:v>
                </c:pt>
                <c:pt idx="56">
                  <c:v>1.9099999999999999E-2</c:v>
                </c:pt>
                <c:pt idx="57">
                  <c:v>0.02</c:v>
                </c:pt>
                <c:pt idx="58">
                  <c:v>2.0899999999999998E-2</c:v>
                </c:pt>
                <c:pt idx="59">
                  <c:v>2.1700000000000001E-2</c:v>
                </c:pt>
                <c:pt idx="60">
                  <c:v>2.2499999999999999E-2</c:v>
                </c:pt>
                <c:pt idx="61">
                  <c:v>2.4E-2</c:v>
                </c:pt>
                <c:pt idx="62">
                  <c:v>2.58E-2</c:v>
                </c:pt>
                <c:pt idx="63">
                  <c:v>2.7500000000000004E-2</c:v>
                </c:pt>
                <c:pt idx="64">
                  <c:v>2.8999999999999998E-2</c:v>
                </c:pt>
                <c:pt idx="65">
                  <c:v>3.0499999999999999E-2</c:v>
                </c:pt>
                <c:pt idx="66">
                  <c:v>3.1899999999999998E-2</c:v>
                </c:pt>
                <c:pt idx="67">
                  <c:v>3.32E-2</c:v>
                </c:pt>
                <c:pt idx="68">
                  <c:v>3.4499999999999996E-2</c:v>
                </c:pt>
                <c:pt idx="69">
                  <c:v>3.5699999999999996E-2</c:v>
                </c:pt>
                <c:pt idx="70">
                  <c:v>3.7900000000000003E-2</c:v>
                </c:pt>
                <c:pt idx="71">
                  <c:v>0.04</c:v>
                </c:pt>
                <c:pt idx="72">
                  <c:v>4.19E-2</c:v>
                </c:pt>
                <c:pt idx="73">
                  <c:v>4.36E-2</c:v>
                </c:pt>
                <c:pt idx="74">
                  <c:v>4.53E-2</c:v>
                </c:pt>
                <c:pt idx="75">
                  <c:v>4.6800000000000001E-2</c:v>
                </c:pt>
                <c:pt idx="76">
                  <c:v>4.9599999999999998E-2</c:v>
                </c:pt>
                <c:pt idx="77">
                  <c:v>5.21E-2</c:v>
                </c:pt>
                <c:pt idx="78">
                  <c:v>5.4400000000000004E-2</c:v>
                </c:pt>
                <c:pt idx="79">
                  <c:v>5.6499999999999995E-2</c:v>
                </c:pt>
                <c:pt idx="80">
                  <c:v>5.8399999999999994E-2</c:v>
                </c:pt>
                <c:pt idx="81">
                  <c:v>6.0199999999999997E-2</c:v>
                </c:pt>
                <c:pt idx="82">
                  <c:v>6.1800000000000001E-2</c:v>
                </c:pt>
                <c:pt idx="83">
                  <c:v>6.3399999999999998E-2</c:v>
                </c:pt>
                <c:pt idx="84">
                  <c:v>6.4899999999999999E-2</c:v>
                </c:pt>
                <c:pt idx="85">
                  <c:v>6.6200000000000009E-2</c:v>
                </c:pt>
                <c:pt idx="86">
                  <c:v>6.7500000000000004E-2</c:v>
                </c:pt>
                <c:pt idx="87">
                  <c:v>6.989999999999999E-2</c:v>
                </c:pt>
                <c:pt idx="88">
                  <c:v>7.2700000000000001E-2</c:v>
                </c:pt>
                <c:pt idx="89">
                  <c:v>7.51E-2</c:v>
                </c:pt>
                <c:pt idx="90">
                  <c:v>7.7399999999999997E-2</c:v>
                </c:pt>
                <c:pt idx="91">
                  <c:v>7.9500000000000001E-2</c:v>
                </c:pt>
                <c:pt idx="92">
                  <c:v>8.14E-2</c:v>
                </c:pt>
                <c:pt idx="93">
                  <c:v>8.3199999999999996E-2</c:v>
                </c:pt>
                <c:pt idx="94">
                  <c:v>8.4900000000000003E-2</c:v>
                </c:pt>
                <c:pt idx="95">
                  <c:v>8.6599999999999996E-2</c:v>
                </c:pt>
                <c:pt idx="96">
                  <c:v>8.9599999999999999E-2</c:v>
                </c:pt>
                <c:pt idx="97">
                  <c:v>9.240000000000001E-2</c:v>
                </c:pt>
                <c:pt idx="98">
                  <c:v>9.5000000000000001E-2</c:v>
                </c:pt>
                <c:pt idx="99">
                  <c:v>9.7500000000000003E-2</c:v>
                </c:pt>
                <c:pt idx="100">
                  <c:v>9.98E-2</c:v>
                </c:pt>
                <c:pt idx="101">
                  <c:v>0.1021</c:v>
                </c:pt>
                <c:pt idx="102">
                  <c:v>0.10640000000000001</c:v>
                </c:pt>
                <c:pt idx="103">
                  <c:v>0.1105</c:v>
                </c:pt>
                <c:pt idx="104">
                  <c:v>0.11439999999999999</c:v>
                </c:pt>
                <c:pt idx="105">
                  <c:v>0.1183</c:v>
                </c:pt>
                <c:pt idx="106">
                  <c:v>0.1222</c:v>
                </c:pt>
                <c:pt idx="107">
                  <c:v>0.126</c:v>
                </c:pt>
                <c:pt idx="108">
                  <c:v>0.12989999999999999</c:v>
                </c:pt>
                <c:pt idx="109">
                  <c:v>0.1338</c:v>
                </c:pt>
                <c:pt idx="110">
                  <c:v>0.13779999999999998</c:v>
                </c:pt>
                <c:pt idx="111">
                  <c:v>0.14179999999999998</c:v>
                </c:pt>
                <c:pt idx="112">
                  <c:v>0.1459</c:v>
                </c:pt>
                <c:pt idx="113">
                  <c:v>0.15440000000000001</c:v>
                </c:pt>
                <c:pt idx="114">
                  <c:v>0.16550000000000001</c:v>
                </c:pt>
                <c:pt idx="115">
                  <c:v>0.1772</c:v>
                </c:pt>
                <c:pt idx="116">
                  <c:v>0.18959999999999999</c:v>
                </c:pt>
                <c:pt idx="117">
                  <c:v>0.20259999999999997</c:v>
                </c:pt>
                <c:pt idx="118">
                  <c:v>0.21629999999999999</c:v>
                </c:pt>
                <c:pt idx="119">
                  <c:v>0.2306</c:v>
                </c:pt>
                <c:pt idx="120">
                  <c:v>0.24559999999999998</c:v>
                </c:pt>
                <c:pt idx="121">
                  <c:v>0.26129999999999998</c:v>
                </c:pt>
                <c:pt idx="122">
                  <c:v>0.29449999999999998</c:v>
                </c:pt>
                <c:pt idx="123">
                  <c:v>0.3301</c:v>
                </c:pt>
                <c:pt idx="124">
                  <c:v>0.36799999999999999</c:v>
                </c:pt>
                <c:pt idx="125">
                  <c:v>0.40810000000000002</c:v>
                </c:pt>
                <c:pt idx="126">
                  <c:v>0.45030000000000003</c:v>
                </c:pt>
                <c:pt idx="127">
                  <c:v>0.49440000000000001</c:v>
                </c:pt>
                <c:pt idx="128">
                  <c:v>0.58850000000000002</c:v>
                </c:pt>
                <c:pt idx="129">
                  <c:v>0.6895</c:v>
                </c:pt>
                <c:pt idx="130">
                  <c:v>0.79690000000000005</c:v>
                </c:pt>
                <c:pt idx="131">
                  <c:v>0.90959999999999996</c:v>
                </c:pt>
                <c:pt idx="132">
                  <c:v>1.03</c:v>
                </c:pt>
                <c:pt idx="133">
                  <c:v>1.1499999999999999</c:v>
                </c:pt>
                <c:pt idx="134">
                  <c:v>1.28</c:v>
                </c:pt>
                <c:pt idx="135">
                  <c:v>1.41</c:v>
                </c:pt>
                <c:pt idx="136">
                  <c:v>1.55</c:v>
                </c:pt>
                <c:pt idx="137">
                  <c:v>1.69</c:v>
                </c:pt>
                <c:pt idx="138">
                  <c:v>1.84</c:v>
                </c:pt>
                <c:pt idx="139">
                  <c:v>2.15</c:v>
                </c:pt>
                <c:pt idx="140">
                  <c:v>2.57</c:v>
                </c:pt>
                <c:pt idx="141">
                  <c:v>3.02</c:v>
                </c:pt>
                <c:pt idx="142">
                  <c:v>3.5</c:v>
                </c:pt>
                <c:pt idx="143">
                  <c:v>4.01</c:v>
                </c:pt>
                <c:pt idx="144">
                  <c:v>4.5599999999999996</c:v>
                </c:pt>
                <c:pt idx="145">
                  <c:v>5.14</c:v>
                </c:pt>
                <c:pt idx="146">
                  <c:v>5.74</c:v>
                </c:pt>
                <c:pt idx="147">
                  <c:v>6.38</c:v>
                </c:pt>
                <c:pt idx="148">
                  <c:v>7.74</c:v>
                </c:pt>
                <c:pt idx="149">
                  <c:v>9.2200000000000006</c:v>
                </c:pt>
                <c:pt idx="150">
                  <c:v>10.82</c:v>
                </c:pt>
                <c:pt idx="151">
                  <c:v>12.52</c:v>
                </c:pt>
                <c:pt idx="152">
                  <c:v>14.34</c:v>
                </c:pt>
                <c:pt idx="153">
                  <c:v>16.27</c:v>
                </c:pt>
                <c:pt idx="154">
                  <c:v>20.440000000000001</c:v>
                </c:pt>
                <c:pt idx="155" formatCode="0.00">
                  <c:v>25.02</c:v>
                </c:pt>
                <c:pt idx="156" formatCode="0.00">
                  <c:v>30.02</c:v>
                </c:pt>
                <c:pt idx="157" formatCode="0.00">
                  <c:v>35.42</c:v>
                </c:pt>
                <c:pt idx="158" formatCode="0.00">
                  <c:v>41.2</c:v>
                </c:pt>
                <c:pt idx="159" formatCode="0.00">
                  <c:v>47.37</c:v>
                </c:pt>
                <c:pt idx="160" formatCode="0.00">
                  <c:v>53.93</c:v>
                </c:pt>
                <c:pt idx="161" formatCode="0.00">
                  <c:v>60.85</c:v>
                </c:pt>
                <c:pt idx="162" formatCode="0.00">
                  <c:v>68.14</c:v>
                </c:pt>
                <c:pt idx="163" formatCode="0.00">
                  <c:v>75.8</c:v>
                </c:pt>
                <c:pt idx="164" formatCode="0.00">
                  <c:v>83.81</c:v>
                </c:pt>
                <c:pt idx="165" formatCode="0.00">
                  <c:v>100.9</c:v>
                </c:pt>
                <c:pt idx="166" formatCode="0.00">
                  <c:v>124.2</c:v>
                </c:pt>
                <c:pt idx="167" formatCode="0.00">
                  <c:v>149.6</c:v>
                </c:pt>
                <c:pt idx="168" formatCode="0.00">
                  <c:v>177.05</c:v>
                </c:pt>
                <c:pt idx="169" formatCode="0.00">
                  <c:v>206.5</c:v>
                </c:pt>
                <c:pt idx="170" formatCode="0.00">
                  <c:v>237.9</c:v>
                </c:pt>
                <c:pt idx="171" formatCode="0.00">
                  <c:v>271.22000000000003</c:v>
                </c:pt>
                <c:pt idx="172" formatCode="0.00">
                  <c:v>306.41000000000003</c:v>
                </c:pt>
                <c:pt idx="173" formatCode="0.00">
                  <c:v>343.44</c:v>
                </c:pt>
                <c:pt idx="174" formatCode="0.00">
                  <c:v>422.89</c:v>
                </c:pt>
                <c:pt idx="175" formatCode="0.00">
                  <c:v>509.3</c:v>
                </c:pt>
                <c:pt idx="176" formatCode="0.00">
                  <c:v>602.41999999999996</c:v>
                </c:pt>
                <c:pt idx="177" formatCode="0.00">
                  <c:v>702.03</c:v>
                </c:pt>
                <c:pt idx="178" formatCode="0.00">
                  <c:v>807.93</c:v>
                </c:pt>
                <c:pt idx="179" formatCode="0.00">
                  <c:v>919.91</c:v>
                </c:pt>
                <c:pt idx="180" formatCode="0.00">
                  <c:v>1160</c:v>
                </c:pt>
                <c:pt idx="181" formatCode="0.00">
                  <c:v>1430</c:v>
                </c:pt>
                <c:pt idx="182" formatCode="0.00">
                  <c:v>1710</c:v>
                </c:pt>
                <c:pt idx="183" formatCode="0.0">
                  <c:v>2009.9999999999998</c:v>
                </c:pt>
                <c:pt idx="184" formatCode="0.0">
                  <c:v>2340</c:v>
                </c:pt>
                <c:pt idx="185" formatCode="0.0">
                  <c:v>2680</c:v>
                </c:pt>
                <c:pt idx="186" formatCode="0.0">
                  <c:v>3040</c:v>
                </c:pt>
                <c:pt idx="187" formatCode="0.0">
                  <c:v>3410</c:v>
                </c:pt>
                <c:pt idx="188" formatCode="0.0">
                  <c:v>3800</c:v>
                </c:pt>
                <c:pt idx="189" formatCode="0.0">
                  <c:v>4210</c:v>
                </c:pt>
                <c:pt idx="190" formatCode="0.0">
                  <c:v>4630</c:v>
                </c:pt>
                <c:pt idx="191" formatCode="0.0">
                  <c:v>5500</c:v>
                </c:pt>
                <c:pt idx="192" formatCode="0.0">
                  <c:v>6670</c:v>
                </c:pt>
                <c:pt idx="193" formatCode="0.0">
                  <c:v>7900</c:v>
                </c:pt>
                <c:pt idx="194" formatCode="0.0">
                  <c:v>9180</c:v>
                </c:pt>
                <c:pt idx="195" formatCode="0.0">
                  <c:v>10530</c:v>
                </c:pt>
                <c:pt idx="196" formatCode="0.0">
                  <c:v>11910</c:v>
                </c:pt>
                <c:pt idx="197" formatCode="0.0">
                  <c:v>13340</c:v>
                </c:pt>
                <c:pt idx="198" formatCode="0.0">
                  <c:v>14810</c:v>
                </c:pt>
                <c:pt idx="199" formatCode="0.0">
                  <c:v>16309.999999999998</c:v>
                </c:pt>
                <c:pt idx="200" formatCode="0.0">
                  <c:v>19390</c:v>
                </c:pt>
                <c:pt idx="201" formatCode="0.0">
                  <c:v>22560</c:v>
                </c:pt>
                <c:pt idx="202" formatCode="0.0">
                  <c:v>25790</c:v>
                </c:pt>
                <c:pt idx="203" formatCode="0.0">
                  <c:v>29080</c:v>
                </c:pt>
                <c:pt idx="204" formatCode="0.0">
                  <c:v>32409.999999999996</c:v>
                </c:pt>
                <c:pt idx="205" formatCode="0.0">
                  <c:v>35760</c:v>
                </c:pt>
                <c:pt idx="206" formatCode="0.0">
                  <c:v>42490</c:v>
                </c:pt>
                <c:pt idx="207" formatCode="0.0">
                  <c:v>49240</c:v>
                </c:pt>
                <c:pt idx="208" formatCode="0.0">
                  <c:v>55940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4392"/>
        <c:axId val="477624784"/>
      </c:scatterChart>
      <c:valAx>
        <c:axId val="4776243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4784"/>
        <c:crosses val="autoZero"/>
        <c:crossBetween val="midCat"/>
        <c:majorUnit val="10"/>
      </c:valAx>
      <c:valAx>
        <c:axId val="47762478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43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srim1H_Havar!$P$5</c:f>
          <c:strCache>
            <c:ptCount val="1"/>
            <c:pt idx="0">
              <c:v>srim1H_Havar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srim1H_Havar!$D$20:$D$228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srim1H_Havar!$E$20:$E$228</c:f>
              <c:numCache>
                <c:formatCode>0.000E+00</c:formatCode>
                <c:ptCount val="209"/>
                <c:pt idx="0">
                  <c:v>4.0049999999999999E-3</c:v>
                </c:pt>
                <c:pt idx="1">
                  <c:v>4.2009999999999999E-3</c:v>
                </c:pt>
                <c:pt idx="2">
                  <c:v>4.3880000000000004E-3</c:v>
                </c:pt>
                <c:pt idx="3">
                  <c:v>4.5669999999999999E-3</c:v>
                </c:pt>
                <c:pt idx="4">
                  <c:v>4.7390000000000002E-3</c:v>
                </c:pt>
                <c:pt idx="5">
                  <c:v>4.9059999999999998E-3</c:v>
                </c:pt>
                <c:pt idx="6">
                  <c:v>5.0670000000000003E-3</c:v>
                </c:pt>
                <c:pt idx="7">
                  <c:v>5.2230000000000002E-3</c:v>
                </c:pt>
                <c:pt idx="8">
                  <c:v>5.3740000000000003E-3</c:v>
                </c:pt>
                <c:pt idx="9">
                  <c:v>5.6649999999999999E-3</c:v>
                </c:pt>
                <c:pt idx="10">
                  <c:v>6.0080000000000003E-3</c:v>
                </c:pt>
                <c:pt idx="11">
                  <c:v>6.3330000000000001E-3</c:v>
                </c:pt>
                <c:pt idx="12">
                  <c:v>6.6420000000000003E-3</c:v>
                </c:pt>
                <c:pt idx="13">
                  <c:v>6.9379999999999997E-3</c:v>
                </c:pt>
                <c:pt idx="14">
                  <c:v>7.221E-3</c:v>
                </c:pt>
                <c:pt idx="15">
                  <c:v>7.4939999999999998E-3</c:v>
                </c:pt>
                <c:pt idx="16">
                  <c:v>7.757E-3</c:v>
                </c:pt>
                <c:pt idx="17">
                  <c:v>8.0110000000000008E-3</c:v>
                </c:pt>
                <c:pt idx="18">
                  <c:v>8.4969999999999993E-3</c:v>
                </c:pt>
                <c:pt idx="19">
                  <c:v>8.9569999999999997E-3</c:v>
                </c:pt>
                <c:pt idx="20">
                  <c:v>9.3939999999999996E-3</c:v>
                </c:pt>
                <c:pt idx="21">
                  <c:v>9.8110000000000003E-3</c:v>
                </c:pt>
                <c:pt idx="22">
                  <c:v>1.021E-2</c:v>
                </c:pt>
                <c:pt idx="23">
                  <c:v>1.06E-2</c:v>
                </c:pt>
                <c:pt idx="24">
                  <c:v>1.133E-2</c:v>
                </c:pt>
                <c:pt idx="25">
                  <c:v>1.2019999999999999E-2</c:v>
                </c:pt>
                <c:pt idx="26">
                  <c:v>1.2670000000000001E-2</c:v>
                </c:pt>
                <c:pt idx="27">
                  <c:v>1.328E-2</c:v>
                </c:pt>
                <c:pt idx="28">
                  <c:v>1.388E-2</c:v>
                </c:pt>
                <c:pt idx="29">
                  <c:v>1.444E-2</c:v>
                </c:pt>
                <c:pt idx="30">
                  <c:v>1.499E-2</c:v>
                </c:pt>
                <c:pt idx="31">
                  <c:v>1.5509999999999999E-2</c:v>
                </c:pt>
                <c:pt idx="32">
                  <c:v>1.602E-2</c:v>
                </c:pt>
                <c:pt idx="33">
                  <c:v>1.652E-2</c:v>
                </c:pt>
                <c:pt idx="34">
                  <c:v>1.6990000000000002E-2</c:v>
                </c:pt>
                <c:pt idx="35">
                  <c:v>1.7909999999999999E-2</c:v>
                </c:pt>
                <c:pt idx="36">
                  <c:v>1.9E-2</c:v>
                </c:pt>
                <c:pt idx="37">
                  <c:v>2.0029999999999999E-2</c:v>
                </c:pt>
                <c:pt idx="38">
                  <c:v>2.1000000000000001E-2</c:v>
                </c:pt>
                <c:pt idx="39">
                  <c:v>2.1940000000000001E-2</c:v>
                </c:pt>
                <c:pt idx="40">
                  <c:v>2.283E-2</c:v>
                </c:pt>
                <c:pt idx="41">
                  <c:v>2.3699999999999999E-2</c:v>
                </c:pt>
                <c:pt idx="42">
                  <c:v>2.453E-2</c:v>
                </c:pt>
                <c:pt idx="43">
                  <c:v>2.5329999999999998E-2</c:v>
                </c:pt>
                <c:pt idx="44">
                  <c:v>2.6870000000000002E-2</c:v>
                </c:pt>
                <c:pt idx="45">
                  <c:v>2.8320000000000001E-2</c:v>
                </c:pt>
                <c:pt idx="46">
                  <c:v>2.971E-2</c:v>
                </c:pt>
                <c:pt idx="47">
                  <c:v>3.1029999999999999E-2</c:v>
                </c:pt>
                <c:pt idx="48">
                  <c:v>3.2289999999999999E-2</c:v>
                </c:pt>
                <c:pt idx="49">
                  <c:v>3.3509999999999998E-2</c:v>
                </c:pt>
                <c:pt idx="50">
                  <c:v>3.5830000000000001E-2</c:v>
                </c:pt>
                <c:pt idx="51">
                  <c:v>3.7999999999999999E-2</c:v>
                </c:pt>
                <c:pt idx="52">
                  <c:v>4.0050000000000002E-2</c:v>
                </c:pt>
                <c:pt idx="53">
                  <c:v>4.2009999999999999E-2</c:v>
                </c:pt>
                <c:pt idx="54">
                  <c:v>4.3880000000000002E-2</c:v>
                </c:pt>
                <c:pt idx="55">
                  <c:v>4.5670000000000002E-2</c:v>
                </c:pt>
                <c:pt idx="56">
                  <c:v>4.7390000000000002E-2</c:v>
                </c:pt>
                <c:pt idx="57">
                  <c:v>4.9059999999999999E-2</c:v>
                </c:pt>
                <c:pt idx="58">
                  <c:v>5.067E-2</c:v>
                </c:pt>
                <c:pt idx="59">
                  <c:v>5.2229999999999999E-2</c:v>
                </c:pt>
                <c:pt idx="60">
                  <c:v>5.3740000000000003E-2</c:v>
                </c:pt>
                <c:pt idx="61">
                  <c:v>5.6649999999999999E-2</c:v>
                </c:pt>
                <c:pt idx="62">
                  <c:v>6.0010000000000001E-2</c:v>
                </c:pt>
                <c:pt idx="63">
                  <c:v>6.3189999999999996E-2</c:v>
                </c:pt>
                <c:pt idx="64">
                  <c:v>6.6199999999999995E-2</c:v>
                </c:pt>
                <c:pt idx="65">
                  <c:v>6.905E-2</c:v>
                </c:pt>
                <c:pt idx="66">
                  <c:v>7.177E-2</c:v>
                </c:pt>
                <c:pt idx="67">
                  <c:v>7.4359999999999996E-2</c:v>
                </c:pt>
                <c:pt idx="68">
                  <c:v>7.6829999999999996E-2</c:v>
                </c:pt>
                <c:pt idx="69">
                  <c:v>7.918E-2</c:v>
                </c:pt>
                <c:pt idx="70">
                  <c:v>8.3599999999999994E-2</c:v>
                </c:pt>
                <c:pt idx="71">
                  <c:v>8.7690000000000004E-2</c:v>
                </c:pt>
                <c:pt idx="72">
                  <c:v>9.1550000000000006E-2</c:v>
                </c:pt>
                <c:pt idx="73">
                  <c:v>9.5259999999999997E-2</c:v>
                </c:pt>
                <c:pt idx="74">
                  <c:v>9.8860000000000003E-2</c:v>
                </c:pt>
                <c:pt idx="75">
                  <c:v>0.1024</c:v>
                </c:pt>
                <c:pt idx="76">
                  <c:v>0.10920000000000001</c:v>
                </c:pt>
                <c:pt idx="77">
                  <c:v>0.1157</c:v>
                </c:pt>
                <c:pt idx="78">
                  <c:v>0.12189999999999999</c:v>
                </c:pt>
                <c:pt idx="79">
                  <c:v>0.1278</c:v>
                </c:pt>
                <c:pt idx="80">
                  <c:v>0.13339999999999999</c:v>
                </c:pt>
                <c:pt idx="81">
                  <c:v>0.1389</c:v>
                </c:pt>
                <c:pt idx="82">
                  <c:v>0.14419999999999999</c:v>
                </c:pt>
                <c:pt idx="83">
                  <c:v>0.14929999999999999</c:v>
                </c:pt>
                <c:pt idx="84">
                  <c:v>0.1542</c:v>
                </c:pt>
                <c:pt idx="85">
                  <c:v>0.159</c:v>
                </c:pt>
                <c:pt idx="86">
                  <c:v>0.16370000000000001</c:v>
                </c:pt>
                <c:pt idx="87">
                  <c:v>0.17269999999999999</c:v>
                </c:pt>
                <c:pt idx="88">
                  <c:v>0.18310000000000001</c:v>
                </c:pt>
                <c:pt idx="89">
                  <c:v>0.1928</c:v>
                </c:pt>
                <c:pt idx="90">
                  <c:v>0.20169999999999999</c:v>
                </c:pt>
                <c:pt idx="91">
                  <c:v>0.2099</c:v>
                </c:pt>
                <c:pt idx="92">
                  <c:v>0.2175</c:v>
                </c:pt>
                <c:pt idx="93">
                  <c:v>0.22439999999999999</c:v>
                </c:pt>
                <c:pt idx="94">
                  <c:v>0.23080000000000001</c:v>
                </c:pt>
                <c:pt idx="95">
                  <c:v>0.2366</c:v>
                </c:pt>
                <c:pt idx="96">
                  <c:v>0.24679999999999999</c:v>
                </c:pt>
                <c:pt idx="97">
                  <c:v>0.25530000000000003</c:v>
                </c:pt>
                <c:pt idx="98">
                  <c:v>0.26229999999999998</c:v>
                </c:pt>
                <c:pt idx="99">
                  <c:v>0.26819999999999999</c:v>
                </c:pt>
                <c:pt idx="100">
                  <c:v>0.27300000000000002</c:v>
                </c:pt>
                <c:pt idx="101">
                  <c:v>0.27689999999999998</c:v>
                </c:pt>
                <c:pt idx="102">
                  <c:v>0.28270000000000001</c:v>
                </c:pt>
                <c:pt idx="103">
                  <c:v>0.28620000000000001</c:v>
                </c:pt>
                <c:pt idx="104">
                  <c:v>0.28799999999999998</c:v>
                </c:pt>
                <c:pt idx="105">
                  <c:v>0.28860000000000002</c:v>
                </c:pt>
                <c:pt idx="106">
                  <c:v>0.28810000000000002</c:v>
                </c:pt>
                <c:pt idx="107">
                  <c:v>0.2868</c:v>
                </c:pt>
                <c:pt idx="108">
                  <c:v>0.28489999999999999</c:v>
                </c:pt>
                <c:pt idx="109">
                  <c:v>0.28249999999999997</c:v>
                </c:pt>
                <c:pt idx="110">
                  <c:v>0.27979999999999999</c:v>
                </c:pt>
                <c:pt idx="111">
                  <c:v>0.27679999999999999</c:v>
                </c:pt>
                <c:pt idx="112">
                  <c:v>0.2737</c:v>
                </c:pt>
                <c:pt idx="113">
                  <c:v>0.26700000000000002</c:v>
                </c:pt>
                <c:pt idx="114">
                  <c:v>0.25829999999999997</c:v>
                </c:pt>
                <c:pt idx="115">
                  <c:v>0.24979999999999999</c:v>
                </c:pt>
                <c:pt idx="116">
                  <c:v>0.24149999999999999</c:v>
                </c:pt>
                <c:pt idx="117">
                  <c:v>0.2336</c:v>
                </c:pt>
                <c:pt idx="118">
                  <c:v>0.2261</c:v>
                </c:pt>
                <c:pt idx="119">
                  <c:v>0.21909999999999999</c:v>
                </c:pt>
                <c:pt idx="120">
                  <c:v>0.21240000000000001</c:v>
                </c:pt>
                <c:pt idx="121">
                  <c:v>0.20619999999999999</c:v>
                </c:pt>
                <c:pt idx="122">
                  <c:v>0.19489999999999999</c:v>
                </c:pt>
                <c:pt idx="123">
                  <c:v>0.18490000000000001</c:v>
                </c:pt>
                <c:pt idx="124">
                  <c:v>0.17610000000000001</c:v>
                </c:pt>
                <c:pt idx="125">
                  <c:v>0.1681</c:v>
                </c:pt>
                <c:pt idx="126">
                  <c:v>0.161</c:v>
                </c:pt>
                <c:pt idx="127">
                  <c:v>0.1545</c:v>
                </c:pt>
                <c:pt idx="128">
                  <c:v>0.14330000000000001</c:v>
                </c:pt>
                <c:pt idx="129">
                  <c:v>0.1338</c:v>
                </c:pt>
                <c:pt idx="130">
                  <c:v>0.1258</c:v>
                </c:pt>
                <c:pt idx="131">
                  <c:v>0.1197</c:v>
                </c:pt>
                <c:pt idx="132">
                  <c:v>0.11360000000000001</c:v>
                </c:pt>
                <c:pt idx="133">
                  <c:v>0.1085</c:v>
                </c:pt>
                <c:pt idx="134">
                  <c:v>0.104</c:v>
                </c:pt>
                <c:pt idx="135">
                  <c:v>9.9849999999999994E-2</c:v>
                </c:pt>
                <c:pt idx="136">
                  <c:v>9.6079999999999999E-2</c:v>
                </c:pt>
                <c:pt idx="137">
                  <c:v>9.2630000000000004E-2</c:v>
                </c:pt>
                <c:pt idx="138">
                  <c:v>8.9459999999999998E-2</c:v>
                </c:pt>
                <c:pt idx="139">
                  <c:v>8.3830000000000002E-2</c:v>
                </c:pt>
                <c:pt idx="140">
                  <c:v>7.7859999999999999E-2</c:v>
                </c:pt>
                <c:pt idx="141">
                  <c:v>7.2800000000000004E-2</c:v>
                </c:pt>
                <c:pt idx="142">
                  <c:v>6.8449999999999997E-2</c:v>
                </c:pt>
                <c:pt idx="143">
                  <c:v>6.4659999999999995E-2</c:v>
                </c:pt>
                <c:pt idx="144">
                  <c:v>6.1330000000000003E-2</c:v>
                </c:pt>
                <c:pt idx="145">
                  <c:v>5.8380000000000001E-2</c:v>
                </c:pt>
                <c:pt idx="146">
                  <c:v>5.5730000000000002E-2</c:v>
                </c:pt>
                <c:pt idx="147">
                  <c:v>5.3350000000000002E-2</c:v>
                </c:pt>
                <c:pt idx="148">
                  <c:v>4.922E-2</c:v>
                </c:pt>
                <c:pt idx="149">
                  <c:v>4.5760000000000002E-2</c:v>
                </c:pt>
                <c:pt idx="150">
                  <c:v>4.2819999999999997E-2</c:v>
                </c:pt>
                <c:pt idx="151">
                  <c:v>4.027E-2</c:v>
                </c:pt>
                <c:pt idx="152">
                  <c:v>3.805E-2</c:v>
                </c:pt>
                <c:pt idx="153">
                  <c:v>3.6089999999999997E-2</c:v>
                </c:pt>
                <c:pt idx="154">
                  <c:v>3.2779999999999997E-2</c:v>
                </c:pt>
                <c:pt idx="155">
                  <c:v>3.0089999999999999E-2</c:v>
                </c:pt>
                <c:pt idx="156">
                  <c:v>2.785E-2</c:v>
                </c:pt>
                <c:pt idx="157">
                  <c:v>2.596E-2</c:v>
                </c:pt>
                <c:pt idx="158">
                  <c:v>2.4340000000000001E-2</c:v>
                </c:pt>
                <c:pt idx="159">
                  <c:v>2.2929999999999999E-2</c:v>
                </c:pt>
                <c:pt idx="160">
                  <c:v>2.1690000000000001E-2</c:v>
                </c:pt>
                <c:pt idx="161">
                  <c:v>2.06E-2</c:v>
                </c:pt>
                <c:pt idx="162">
                  <c:v>1.9619999999999999E-2</c:v>
                </c:pt>
                <c:pt idx="163">
                  <c:v>1.874E-2</c:v>
                </c:pt>
                <c:pt idx="164">
                  <c:v>1.7950000000000001E-2</c:v>
                </c:pt>
                <c:pt idx="165">
                  <c:v>1.6570000000000001E-2</c:v>
                </c:pt>
                <c:pt idx="166">
                  <c:v>1.515E-2</c:v>
                </c:pt>
                <c:pt idx="167">
                  <c:v>1.3979999999999999E-2</c:v>
                </c:pt>
                <c:pt idx="168">
                  <c:v>1.2999999999999999E-2</c:v>
                </c:pt>
                <c:pt idx="169">
                  <c:v>1.2160000000000001E-2</c:v>
                </c:pt>
                <c:pt idx="170">
                  <c:v>1.1440000000000001E-2</c:v>
                </c:pt>
                <c:pt idx="171">
                  <c:v>1.081E-2</c:v>
                </c:pt>
                <c:pt idx="172">
                  <c:v>1.025E-2</c:v>
                </c:pt>
                <c:pt idx="173">
                  <c:v>9.7599999999999996E-3</c:v>
                </c:pt>
                <c:pt idx="174">
                  <c:v>8.9219999999999994E-3</c:v>
                </c:pt>
                <c:pt idx="175">
                  <c:v>8.2360000000000003E-3</c:v>
                </c:pt>
                <c:pt idx="176">
                  <c:v>7.6629999999999997E-3</c:v>
                </c:pt>
                <c:pt idx="177">
                  <c:v>7.1770000000000002E-3</c:v>
                </c:pt>
                <c:pt idx="178">
                  <c:v>6.7590000000000003E-3</c:v>
                </c:pt>
                <c:pt idx="179">
                  <c:v>6.3959999999999998E-3</c:v>
                </c:pt>
                <c:pt idx="180">
                  <c:v>5.7939999999999997E-3</c:v>
                </c:pt>
                <c:pt idx="181">
                  <c:v>5.3160000000000004E-3</c:v>
                </c:pt>
                <c:pt idx="182">
                  <c:v>4.927E-3</c:v>
                </c:pt>
                <c:pt idx="183">
                  <c:v>4.6030000000000003E-3</c:v>
                </c:pt>
                <c:pt idx="184">
                  <c:v>4.3299999999999996E-3</c:v>
                </c:pt>
                <c:pt idx="185">
                  <c:v>4.0959999999999998E-3</c:v>
                </c:pt>
                <c:pt idx="186">
                  <c:v>3.8930000000000002E-3</c:v>
                </c:pt>
                <c:pt idx="187">
                  <c:v>3.7160000000000001E-3</c:v>
                </c:pt>
                <c:pt idx="188">
                  <c:v>3.5590000000000001E-3</c:v>
                </c:pt>
                <c:pt idx="189">
                  <c:v>3.4199999999999999E-3</c:v>
                </c:pt>
                <c:pt idx="190">
                  <c:v>3.2959999999999999E-3</c:v>
                </c:pt>
                <c:pt idx="191">
                  <c:v>3.0829999999999998E-3</c:v>
                </c:pt>
                <c:pt idx="192">
                  <c:v>2.8679999999999999E-3</c:v>
                </c:pt>
                <c:pt idx="193">
                  <c:v>2.6940000000000002E-3</c:v>
                </c:pt>
                <c:pt idx="194">
                  <c:v>2.5509999999999999E-3</c:v>
                </c:pt>
                <c:pt idx="195">
                  <c:v>2.4320000000000001E-3</c:v>
                </c:pt>
                <c:pt idx="196">
                  <c:v>2.33E-3</c:v>
                </c:pt>
                <c:pt idx="197">
                  <c:v>2.2439999999999999E-3</c:v>
                </c:pt>
                <c:pt idx="198">
                  <c:v>2.1679999999999998E-3</c:v>
                </c:pt>
                <c:pt idx="199">
                  <c:v>2.1020000000000001E-3</c:v>
                </c:pt>
                <c:pt idx="200">
                  <c:v>1.993E-3</c:v>
                </c:pt>
                <c:pt idx="201">
                  <c:v>1.9070000000000001E-3</c:v>
                </c:pt>
                <c:pt idx="202">
                  <c:v>1.8370000000000001E-3</c:v>
                </c:pt>
                <c:pt idx="203">
                  <c:v>1.779E-3</c:v>
                </c:pt>
                <c:pt idx="204">
                  <c:v>1.7309999999999999E-3</c:v>
                </c:pt>
                <c:pt idx="205">
                  <c:v>1.691E-3</c:v>
                </c:pt>
                <c:pt idx="206">
                  <c:v>1.627E-3</c:v>
                </c:pt>
                <c:pt idx="207">
                  <c:v>1.58E-3</c:v>
                </c:pt>
                <c:pt idx="208">
                  <c:v>1.5449999999999999E-3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8-48B5-BEBB-F5416FAFCA78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srim1H_Havar!$D$20:$D$228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srim1H_Havar!$F$20:$F$228</c:f>
              <c:numCache>
                <c:formatCode>0.000E+00</c:formatCode>
                <c:ptCount val="209"/>
                <c:pt idx="0">
                  <c:v>1.4170000000000001E-3</c:v>
                </c:pt>
                <c:pt idx="1">
                  <c:v>1.48E-3</c:v>
                </c:pt>
                <c:pt idx="2">
                  <c:v>1.5380000000000001E-3</c:v>
                </c:pt>
                <c:pt idx="3">
                  <c:v>1.5939999999999999E-3</c:v>
                </c:pt>
                <c:pt idx="4">
                  <c:v>1.6459999999999999E-3</c:v>
                </c:pt>
                <c:pt idx="5">
                  <c:v>1.696E-3</c:v>
                </c:pt>
                <c:pt idx="6">
                  <c:v>1.743E-3</c:v>
                </c:pt>
                <c:pt idx="7">
                  <c:v>1.7880000000000001E-3</c:v>
                </c:pt>
                <c:pt idx="8">
                  <c:v>1.8320000000000001E-3</c:v>
                </c:pt>
                <c:pt idx="9">
                  <c:v>1.913E-3</c:v>
                </c:pt>
                <c:pt idx="10">
                  <c:v>2.006E-3</c:v>
                </c:pt>
                <c:pt idx="11">
                  <c:v>2.091E-3</c:v>
                </c:pt>
                <c:pt idx="12">
                  <c:v>2.1689999999999999E-3</c:v>
                </c:pt>
                <c:pt idx="13">
                  <c:v>2.2420000000000001E-3</c:v>
                </c:pt>
                <c:pt idx="14">
                  <c:v>2.31E-3</c:v>
                </c:pt>
                <c:pt idx="15">
                  <c:v>2.3730000000000001E-3</c:v>
                </c:pt>
                <c:pt idx="16">
                  <c:v>2.4329999999999998E-3</c:v>
                </c:pt>
                <c:pt idx="17">
                  <c:v>2.4889999999999999E-3</c:v>
                </c:pt>
                <c:pt idx="18">
                  <c:v>2.5929999999999998E-3</c:v>
                </c:pt>
                <c:pt idx="19">
                  <c:v>2.6870000000000002E-3</c:v>
                </c:pt>
                <c:pt idx="20">
                  <c:v>2.7720000000000002E-3</c:v>
                </c:pt>
                <c:pt idx="21">
                  <c:v>2.8509999999999998E-3</c:v>
                </c:pt>
                <c:pt idx="22">
                  <c:v>2.9229999999999998E-3</c:v>
                </c:pt>
                <c:pt idx="23">
                  <c:v>2.99E-3</c:v>
                </c:pt>
                <c:pt idx="24">
                  <c:v>3.1099999999999999E-3</c:v>
                </c:pt>
                <c:pt idx="25">
                  <c:v>3.2160000000000001E-3</c:v>
                </c:pt>
                <c:pt idx="26">
                  <c:v>3.3089999999999999E-3</c:v>
                </c:pt>
                <c:pt idx="27">
                  <c:v>3.3930000000000002E-3</c:v>
                </c:pt>
                <c:pt idx="28">
                  <c:v>3.4689999999999999E-3</c:v>
                </c:pt>
                <c:pt idx="29">
                  <c:v>3.5370000000000002E-3</c:v>
                </c:pt>
                <c:pt idx="30">
                  <c:v>3.5999999999999999E-3</c:v>
                </c:pt>
                <c:pt idx="31">
                  <c:v>3.6579999999999998E-3</c:v>
                </c:pt>
                <c:pt idx="32">
                  <c:v>3.7100000000000002E-3</c:v>
                </c:pt>
                <c:pt idx="33">
                  <c:v>3.7590000000000002E-3</c:v>
                </c:pt>
                <c:pt idx="34">
                  <c:v>3.8040000000000001E-3</c:v>
                </c:pt>
                <c:pt idx="35">
                  <c:v>3.885E-3</c:v>
                </c:pt>
                <c:pt idx="36">
                  <c:v>3.9719999999999998E-3</c:v>
                </c:pt>
                <c:pt idx="37">
                  <c:v>4.0460000000000001E-3</c:v>
                </c:pt>
                <c:pt idx="38">
                  <c:v>4.1089999999999998E-3</c:v>
                </c:pt>
                <c:pt idx="39">
                  <c:v>4.163E-3</c:v>
                </c:pt>
                <c:pt idx="40">
                  <c:v>4.2110000000000003E-3</c:v>
                </c:pt>
                <c:pt idx="41">
                  <c:v>4.2519999999999997E-3</c:v>
                </c:pt>
                <c:pt idx="42">
                  <c:v>4.2880000000000001E-3</c:v>
                </c:pt>
                <c:pt idx="43">
                  <c:v>4.3189999999999999E-3</c:v>
                </c:pt>
                <c:pt idx="44">
                  <c:v>4.3709999999999999E-3</c:v>
                </c:pt>
                <c:pt idx="45">
                  <c:v>4.4099999999999999E-3</c:v>
                </c:pt>
                <c:pt idx="46">
                  <c:v>4.4400000000000004E-3</c:v>
                </c:pt>
                <c:pt idx="47">
                  <c:v>4.463E-3</c:v>
                </c:pt>
                <c:pt idx="48">
                  <c:v>4.4790000000000003E-3</c:v>
                </c:pt>
                <c:pt idx="49">
                  <c:v>4.4900000000000001E-3</c:v>
                </c:pt>
                <c:pt idx="50">
                  <c:v>4.4999999999999997E-3</c:v>
                </c:pt>
                <c:pt idx="51">
                  <c:v>4.4980000000000003E-3</c:v>
                </c:pt>
                <c:pt idx="52">
                  <c:v>4.4879999999999998E-3</c:v>
                </c:pt>
                <c:pt idx="53">
                  <c:v>4.4710000000000001E-3</c:v>
                </c:pt>
                <c:pt idx="54">
                  <c:v>4.4489999999999998E-3</c:v>
                </c:pt>
                <c:pt idx="55">
                  <c:v>4.424E-3</c:v>
                </c:pt>
                <c:pt idx="56">
                  <c:v>4.3959999999999997E-3</c:v>
                </c:pt>
                <c:pt idx="57">
                  <c:v>4.3670000000000002E-3</c:v>
                </c:pt>
                <c:pt idx="58">
                  <c:v>4.3350000000000003E-3</c:v>
                </c:pt>
                <c:pt idx="59">
                  <c:v>4.3030000000000004E-3</c:v>
                </c:pt>
                <c:pt idx="60">
                  <c:v>4.2700000000000004E-3</c:v>
                </c:pt>
                <c:pt idx="61">
                  <c:v>4.2040000000000003E-3</c:v>
                </c:pt>
                <c:pt idx="62">
                  <c:v>4.1190000000000003E-3</c:v>
                </c:pt>
                <c:pt idx="63">
                  <c:v>4.0359999999999997E-3</c:v>
                </c:pt>
                <c:pt idx="64">
                  <c:v>3.9550000000000002E-3</c:v>
                </c:pt>
                <c:pt idx="65">
                  <c:v>3.8760000000000001E-3</c:v>
                </c:pt>
                <c:pt idx="66">
                  <c:v>3.7989999999999999E-3</c:v>
                </c:pt>
                <c:pt idx="67">
                  <c:v>3.725E-3</c:v>
                </c:pt>
                <c:pt idx="68">
                  <c:v>3.6540000000000001E-3</c:v>
                </c:pt>
                <c:pt idx="69">
                  <c:v>3.5860000000000002E-3</c:v>
                </c:pt>
                <c:pt idx="70">
                  <c:v>3.4580000000000001E-3</c:v>
                </c:pt>
                <c:pt idx="71">
                  <c:v>3.339E-3</c:v>
                </c:pt>
                <c:pt idx="72">
                  <c:v>3.2290000000000001E-3</c:v>
                </c:pt>
                <c:pt idx="73">
                  <c:v>3.127E-3</c:v>
                </c:pt>
                <c:pt idx="74">
                  <c:v>3.032E-3</c:v>
                </c:pt>
                <c:pt idx="75">
                  <c:v>2.944E-3</c:v>
                </c:pt>
                <c:pt idx="76">
                  <c:v>2.784E-3</c:v>
                </c:pt>
                <c:pt idx="77">
                  <c:v>2.6440000000000001E-3</c:v>
                </c:pt>
                <c:pt idx="78">
                  <c:v>2.519E-3</c:v>
                </c:pt>
                <c:pt idx="79">
                  <c:v>2.408E-3</c:v>
                </c:pt>
                <c:pt idx="80">
                  <c:v>2.307E-3</c:v>
                </c:pt>
                <c:pt idx="81">
                  <c:v>2.2160000000000001E-3</c:v>
                </c:pt>
                <c:pt idx="82">
                  <c:v>2.1329999999999999E-3</c:v>
                </c:pt>
                <c:pt idx="83">
                  <c:v>2.0569999999999998E-3</c:v>
                </c:pt>
                <c:pt idx="84">
                  <c:v>1.9870000000000001E-3</c:v>
                </c:pt>
                <c:pt idx="85">
                  <c:v>1.923E-3</c:v>
                </c:pt>
                <c:pt idx="86">
                  <c:v>1.8630000000000001E-3</c:v>
                </c:pt>
                <c:pt idx="87">
                  <c:v>1.756E-3</c:v>
                </c:pt>
                <c:pt idx="88">
                  <c:v>1.64E-3</c:v>
                </c:pt>
                <c:pt idx="89">
                  <c:v>1.5410000000000001E-3</c:v>
                </c:pt>
                <c:pt idx="90">
                  <c:v>1.4549999999999999E-3</c:v>
                </c:pt>
                <c:pt idx="91">
                  <c:v>1.379E-3</c:v>
                </c:pt>
                <c:pt idx="92">
                  <c:v>1.312E-3</c:v>
                </c:pt>
                <c:pt idx="93">
                  <c:v>1.2520000000000001E-3</c:v>
                </c:pt>
                <c:pt idx="94">
                  <c:v>1.1980000000000001E-3</c:v>
                </c:pt>
                <c:pt idx="95">
                  <c:v>1.1490000000000001E-3</c:v>
                </c:pt>
                <c:pt idx="96">
                  <c:v>1.0640000000000001E-3</c:v>
                </c:pt>
                <c:pt idx="97">
                  <c:v>9.9149999999999998E-4</c:v>
                </c:pt>
                <c:pt idx="98">
                  <c:v>9.2969999999999999E-4</c:v>
                </c:pt>
                <c:pt idx="99">
                  <c:v>8.7600000000000004E-4</c:v>
                </c:pt>
                <c:pt idx="100">
                  <c:v>8.2890000000000004E-4</c:v>
                </c:pt>
                <c:pt idx="101">
                  <c:v>7.8720000000000005E-4</c:v>
                </c:pt>
                <c:pt idx="102">
                  <c:v>7.1650000000000001E-4</c:v>
                </c:pt>
                <c:pt idx="103">
                  <c:v>6.5870000000000002E-4</c:v>
                </c:pt>
                <c:pt idx="104">
                  <c:v>6.1039999999999998E-4</c:v>
                </c:pt>
                <c:pt idx="105">
                  <c:v>5.6939999999999996E-4</c:v>
                </c:pt>
                <c:pt idx="106">
                  <c:v>5.3410000000000003E-4</c:v>
                </c:pt>
                <c:pt idx="107">
                  <c:v>5.0339999999999998E-4</c:v>
                </c:pt>
                <c:pt idx="108">
                  <c:v>4.7639999999999998E-4</c:v>
                </c:pt>
                <c:pt idx="109">
                  <c:v>4.5239999999999999E-4</c:v>
                </c:pt>
                <c:pt idx="110">
                  <c:v>4.3090000000000001E-4</c:v>
                </c:pt>
                <c:pt idx="111">
                  <c:v>4.1159999999999998E-4</c:v>
                </c:pt>
                <c:pt idx="112">
                  <c:v>3.9409999999999998E-4</c:v>
                </c:pt>
                <c:pt idx="113">
                  <c:v>3.636E-4</c:v>
                </c:pt>
                <c:pt idx="114">
                  <c:v>3.3199999999999999E-4</c:v>
                </c:pt>
                <c:pt idx="115">
                  <c:v>3.0600000000000001E-4</c:v>
                </c:pt>
                <c:pt idx="116">
                  <c:v>2.8400000000000002E-4</c:v>
                </c:pt>
                <c:pt idx="117">
                  <c:v>2.653E-4</c:v>
                </c:pt>
                <c:pt idx="118">
                  <c:v>2.4899999999999998E-4</c:v>
                </c:pt>
                <c:pt idx="119">
                  <c:v>2.3479999999999999E-4</c:v>
                </c:pt>
                <c:pt idx="120">
                  <c:v>2.2230000000000001E-4</c:v>
                </c:pt>
                <c:pt idx="121">
                  <c:v>2.1120000000000001E-4</c:v>
                </c:pt>
                <c:pt idx="122">
                  <c:v>1.9210000000000001E-4</c:v>
                </c:pt>
                <c:pt idx="123">
                  <c:v>1.7650000000000001E-4</c:v>
                </c:pt>
                <c:pt idx="124">
                  <c:v>1.6339999999999999E-4</c:v>
                </c:pt>
                <c:pt idx="125">
                  <c:v>1.5220000000000001E-4</c:v>
                </c:pt>
                <c:pt idx="126">
                  <c:v>1.426E-4</c:v>
                </c:pt>
                <c:pt idx="127">
                  <c:v>1.3420000000000001E-4</c:v>
                </c:pt>
                <c:pt idx="128">
                  <c:v>1.203E-4</c:v>
                </c:pt>
                <c:pt idx="129">
                  <c:v>1.091E-4</c:v>
                </c:pt>
                <c:pt idx="130">
                  <c:v>1E-4</c:v>
                </c:pt>
                <c:pt idx="131">
                  <c:v>9.2390000000000001E-5</c:v>
                </c:pt>
                <c:pt idx="132">
                  <c:v>8.5920000000000004E-5</c:v>
                </c:pt>
                <c:pt idx="133">
                  <c:v>8.0350000000000001E-5</c:v>
                </c:pt>
                <c:pt idx="134">
                  <c:v>7.551E-5</c:v>
                </c:pt>
                <c:pt idx="135">
                  <c:v>7.1260000000000006E-5</c:v>
                </c:pt>
                <c:pt idx="136">
                  <c:v>6.7490000000000006E-5</c:v>
                </c:pt>
                <c:pt idx="137">
                  <c:v>6.4120000000000003E-5</c:v>
                </c:pt>
                <c:pt idx="138">
                  <c:v>6.1099999999999994E-5</c:v>
                </c:pt>
                <c:pt idx="139">
                  <c:v>5.588E-5</c:v>
                </c:pt>
                <c:pt idx="140">
                  <c:v>5.0550000000000002E-5</c:v>
                </c:pt>
                <c:pt idx="141">
                  <c:v>4.621E-5</c:v>
                </c:pt>
                <c:pt idx="142">
                  <c:v>4.2599999999999999E-5</c:v>
                </c:pt>
                <c:pt idx="143">
                  <c:v>3.9539999999999998E-5</c:v>
                </c:pt>
                <c:pt idx="144">
                  <c:v>3.6909999999999997E-5</c:v>
                </c:pt>
                <c:pt idx="145">
                  <c:v>3.4629999999999999E-5</c:v>
                </c:pt>
                <c:pt idx="146">
                  <c:v>3.2629999999999998E-5</c:v>
                </c:pt>
                <c:pt idx="147">
                  <c:v>3.0870000000000001E-5</c:v>
                </c:pt>
                <c:pt idx="148">
                  <c:v>2.7880000000000001E-5</c:v>
                </c:pt>
                <c:pt idx="149">
                  <c:v>2.5449999999999999E-5</c:v>
                </c:pt>
                <c:pt idx="150">
                  <c:v>2.3430000000000001E-5</c:v>
                </c:pt>
                <c:pt idx="151">
                  <c:v>2.1719999999999999E-5</c:v>
                </c:pt>
                <c:pt idx="152">
                  <c:v>2.0250000000000001E-5</c:v>
                </c:pt>
                <c:pt idx="153">
                  <c:v>1.8989999999999999E-5</c:v>
                </c:pt>
                <c:pt idx="154">
                  <c:v>1.6889999999999999E-5</c:v>
                </c:pt>
                <c:pt idx="155">
                  <c:v>1.524E-5</c:v>
                </c:pt>
                <c:pt idx="156">
                  <c:v>1.3890000000000001E-5</c:v>
                </c:pt>
                <c:pt idx="157">
                  <c:v>1.277E-5</c:v>
                </c:pt>
                <c:pt idx="158">
                  <c:v>1.183E-5</c:v>
                </c:pt>
                <c:pt idx="159">
                  <c:v>1.102E-5</c:v>
                </c:pt>
                <c:pt idx="160">
                  <c:v>1.0329999999999999E-5</c:v>
                </c:pt>
                <c:pt idx="161">
                  <c:v>9.7149999999999993E-6</c:v>
                </c:pt>
                <c:pt idx="162">
                  <c:v>9.1759999999999999E-6</c:v>
                </c:pt>
                <c:pt idx="163">
                  <c:v>8.6959999999999994E-6</c:v>
                </c:pt>
                <c:pt idx="164">
                  <c:v>8.2660000000000001E-6</c:v>
                </c:pt>
                <c:pt idx="165">
                  <c:v>7.5279999999999998E-6</c:v>
                </c:pt>
                <c:pt idx="166">
                  <c:v>6.7789999999999998E-6</c:v>
                </c:pt>
                <c:pt idx="167">
                  <c:v>6.1720000000000004E-6</c:v>
                </c:pt>
                <c:pt idx="168">
                  <c:v>5.6690000000000003E-6</c:v>
                </c:pt>
                <c:pt idx="169">
                  <c:v>5.2449999999999998E-6</c:v>
                </c:pt>
                <c:pt idx="170">
                  <c:v>4.8829999999999997E-6</c:v>
                </c:pt>
                <c:pt idx="171">
                  <c:v>4.5700000000000003E-6</c:v>
                </c:pt>
                <c:pt idx="172">
                  <c:v>4.296E-6</c:v>
                </c:pt>
                <c:pt idx="173">
                  <c:v>4.0550000000000001E-6</c:v>
                </c:pt>
                <c:pt idx="174">
                  <c:v>3.6480000000000001E-6</c:v>
                </c:pt>
                <c:pt idx="175">
                  <c:v>3.3189999999999999E-6</c:v>
                </c:pt>
                <c:pt idx="176">
                  <c:v>3.0460000000000001E-6</c:v>
                </c:pt>
                <c:pt idx="177">
                  <c:v>2.8159999999999998E-6</c:v>
                </c:pt>
                <c:pt idx="178">
                  <c:v>2.6199999999999999E-6</c:v>
                </c:pt>
                <c:pt idx="179">
                  <c:v>2.4509999999999999E-6</c:v>
                </c:pt>
                <c:pt idx="180">
                  <c:v>2.1720000000000001E-6</c:v>
                </c:pt>
                <c:pt idx="181">
                  <c:v>1.9530000000000002E-6</c:v>
                </c:pt>
                <c:pt idx="182">
                  <c:v>1.7749999999999999E-6</c:v>
                </c:pt>
                <c:pt idx="183">
                  <c:v>1.6279999999999999E-6</c:v>
                </c:pt>
                <c:pt idx="184">
                  <c:v>1.505E-6</c:v>
                </c:pt>
                <c:pt idx="185">
                  <c:v>1.3990000000000001E-6</c:v>
                </c:pt>
                <c:pt idx="186">
                  <c:v>1.308E-6</c:v>
                </c:pt>
                <c:pt idx="187">
                  <c:v>1.229E-6</c:v>
                </c:pt>
                <c:pt idx="188">
                  <c:v>1.159E-6</c:v>
                </c:pt>
                <c:pt idx="189">
                  <c:v>1.096E-6</c:v>
                </c:pt>
                <c:pt idx="190">
                  <c:v>1.0410000000000001E-6</c:v>
                </c:pt>
                <c:pt idx="191">
                  <c:v>9.456E-7</c:v>
                </c:pt>
                <c:pt idx="192">
                  <c:v>8.4929999999999996E-7</c:v>
                </c:pt>
                <c:pt idx="193">
                  <c:v>7.7140000000000004E-7</c:v>
                </c:pt>
                <c:pt idx="194">
                  <c:v>7.0709999999999997E-7</c:v>
                </c:pt>
                <c:pt idx="195">
                  <c:v>6.5300000000000004E-7</c:v>
                </c:pt>
                <c:pt idx="196">
                  <c:v>6.0689999999999996E-7</c:v>
                </c:pt>
                <c:pt idx="197">
                  <c:v>5.6710000000000004E-7</c:v>
                </c:pt>
                <c:pt idx="198">
                  <c:v>5.3229999999999997E-7</c:v>
                </c:pt>
                <c:pt idx="199">
                  <c:v>5.0180000000000001E-7</c:v>
                </c:pt>
                <c:pt idx="200">
                  <c:v>4.5040000000000001E-7</c:v>
                </c:pt>
                <c:pt idx="201">
                  <c:v>4.0890000000000002E-7</c:v>
                </c:pt>
                <c:pt idx="202">
                  <c:v>3.7459999999999998E-7</c:v>
                </c:pt>
                <c:pt idx="203">
                  <c:v>3.4579999999999999E-7</c:v>
                </c:pt>
                <c:pt idx="204">
                  <c:v>3.2119999999999999E-7</c:v>
                </c:pt>
                <c:pt idx="205">
                  <c:v>3.0009999999999999E-7</c:v>
                </c:pt>
                <c:pt idx="206">
                  <c:v>2.6530000000000003E-7</c:v>
                </c:pt>
                <c:pt idx="207">
                  <c:v>2.3799999999999999E-7</c:v>
                </c:pt>
                <c:pt idx="208">
                  <c:v>2.16E-7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8-48B5-BEBB-F5416FAFCA78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srim1H_Havar!$D$20:$D$228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srim1H_Havar!$G$20:$G$228</c:f>
              <c:numCache>
                <c:formatCode>0.000E+00</c:formatCode>
                <c:ptCount val="209"/>
                <c:pt idx="0">
                  <c:v>5.4219999999999997E-3</c:v>
                </c:pt>
                <c:pt idx="1">
                  <c:v>5.6810000000000003E-3</c:v>
                </c:pt>
                <c:pt idx="2">
                  <c:v>5.9260000000000007E-3</c:v>
                </c:pt>
                <c:pt idx="3">
                  <c:v>6.1609999999999998E-3</c:v>
                </c:pt>
                <c:pt idx="4">
                  <c:v>6.3850000000000001E-3</c:v>
                </c:pt>
                <c:pt idx="5">
                  <c:v>6.6020000000000002E-3</c:v>
                </c:pt>
                <c:pt idx="6">
                  <c:v>6.8100000000000001E-3</c:v>
                </c:pt>
                <c:pt idx="7">
                  <c:v>7.0109999999999999E-3</c:v>
                </c:pt>
                <c:pt idx="8">
                  <c:v>7.2060000000000006E-3</c:v>
                </c:pt>
                <c:pt idx="9">
                  <c:v>7.5779999999999997E-3</c:v>
                </c:pt>
                <c:pt idx="10">
                  <c:v>8.0140000000000003E-3</c:v>
                </c:pt>
                <c:pt idx="11">
                  <c:v>8.4240000000000009E-3</c:v>
                </c:pt>
                <c:pt idx="12">
                  <c:v>8.8109999999999994E-3</c:v>
                </c:pt>
                <c:pt idx="13">
                  <c:v>9.1800000000000007E-3</c:v>
                </c:pt>
                <c:pt idx="14">
                  <c:v>9.5309999999999995E-3</c:v>
                </c:pt>
                <c:pt idx="15">
                  <c:v>9.8670000000000008E-3</c:v>
                </c:pt>
                <c:pt idx="16">
                  <c:v>1.0189999999999999E-2</c:v>
                </c:pt>
                <c:pt idx="17">
                  <c:v>1.0500000000000001E-2</c:v>
                </c:pt>
                <c:pt idx="18">
                  <c:v>1.1089999999999999E-2</c:v>
                </c:pt>
                <c:pt idx="19">
                  <c:v>1.1644E-2</c:v>
                </c:pt>
                <c:pt idx="20">
                  <c:v>1.2166E-2</c:v>
                </c:pt>
                <c:pt idx="21">
                  <c:v>1.2662E-2</c:v>
                </c:pt>
                <c:pt idx="22">
                  <c:v>1.3133000000000001E-2</c:v>
                </c:pt>
                <c:pt idx="23">
                  <c:v>1.359E-2</c:v>
                </c:pt>
                <c:pt idx="24">
                  <c:v>1.444E-2</c:v>
                </c:pt>
                <c:pt idx="25">
                  <c:v>1.5236E-2</c:v>
                </c:pt>
                <c:pt idx="26">
                  <c:v>1.5979E-2</c:v>
                </c:pt>
                <c:pt idx="27">
                  <c:v>1.6673E-2</c:v>
                </c:pt>
                <c:pt idx="28">
                  <c:v>1.7349E-2</c:v>
                </c:pt>
                <c:pt idx="29">
                  <c:v>1.7977E-2</c:v>
                </c:pt>
                <c:pt idx="30">
                  <c:v>1.8589999999999999E-2</c:v>
                </c:pt>
                <c:pt idx="31">
                  <c:v>1.9167999999999998E-2</c:v>
                </c:pt>
                <c:pt idx="32">
                  <c:v>1.9730000000000001E-2</c:v>
                </c:pt>
                <c:pt idx="33">
                  <c:v>2.0278999999999998E-2</c:v>
                </c:pt>
                <c:pt idx="34">
                  <c:v>2.0794E-2</c:v>
                </c:pt>
                <c:pt idx="35">
                  <c:v>2.1794999999999998E-2</c:v>
                </c:pt>
                <c:pt idx="36">
                  <c:v>2.2971999999999999E-2</c:v>
                </c:pt>
                <c:pt idx="37">
                  <c:v>2.4076E-2</c:v>
                </c:pt>
                <c:pt idx="38">
                  <c:v>2.5108999999999999E-2</c:v>
                </c:pt>
                <c:pt idx="39">
                  <c:v>2.6103000000000001E-2</c:v>
                </c:pt>
                <c:pt idx="40">
                  <c:v>2.7040999999999999E-2</c:v>
                </c:pt>
                <c:pt idx="41">
                  <c:v>2.7951999999999998E-2</c:v>
                </c:pt>
                <c:pt idx="42">
                  <c:v>2.8818E-2</c:v>
                </c:pt>
                <c:pt idx="43">
                  <c:v>2.9648999999999998E-2</c:v>
                </c:pt>
                <c:pt idx="44">
                  <c:v>3.1241000000000001E-2</c:v>
                </c:pt>
                <c:pt idx="45">
                  <c:v>3.2730000000000002E-2</c:v>
                </c:pt>
                <c:pt idx="46">
                  <c:v>3.415E-2</c:v>
                </c:pt>
                <c:pt idx="47">
                  <c:v>3.5492999999999997E-2</c:v>
                </c:pt>
                <c:pt idx="48">
                  <c:v>3.6768999999999996E-2</c:v>
                </c:pt>
                <c:pt idx="49">
                  <c:v>3.7999999999999999E-2</c:v>
                </c:pt>
                <c:pt idx="50">
                  <c:v>4.0329999999999998E-2</c:v>
                </c:pt>
                <c:pt idx="51">
                  <c:v>4.2498000000000001E-2</c:v>
                </c:pt>
                <c:pt idx="52">
                  <c:v>4.4538000000000001E-2</c:v>
                </c:pt>
                <c:pt idx="53">
                  <c:v>4.6481000000000001E-2</c:v>
                </c:pt>
                <c:pt idx="54">
                  <c:v>4.8329000000000004E-2</c:v>
                </c:pt>
                <c:pt idx="55">
                  <c:v>5.0094E-2</c:v>
                </c:pt>
                <c:pt idx="56">
                  <c:v>5.1785999999999999E-2</c:v>
                </c:pt>
                <c:pt idx="57">
                  <c:v>5.3427000000000002E-2</c:v>
                </c:pt>
                <c:pt idx="58">
                  <c:v>5.5004999999999998E-2</c:v>
                </c:pt>
                <c:pt idx="59">
                  <c:v>5.6533E-2</c:v>
                </c:pt>
                <c:pt idx="60">
                  <c:v>5.8010000000000006E-2</c:v>
                </c:pt>
                <c:pt idx="61">
                  <c:v>6.0853999999999998E-2</c:v>
                </c:pt>
                <c:pt idx="62">
                  <c:v>6.4129000000000005E-2</c:v>
                </c:pt>
                <c:pt idx="63">
                  <c:v>6.7225999999999994E-2</c:v>
                </c:pt>
                <c:pt idx="64">
                  <c:v>7.0154999999999995E-2</c:v>
                </c:pt>
                <c:pt idx="65">
                  <c:v>7.2926000000000005E-2</c:v>
                </c:pt>
                <c:pt idx="66">
                  <c:v>7.5568999999999997E-2</c:v>
                </c:pt>
                <c:pt idx="67">
                  <c:v>7.8085000000000002E-2</c:v>
                </c:pt>
                <c:pt idx="68">
                  <c:v>8.0484E-2</c:v>
                </c:pt>
                <c:pt idx="69">
                  <c:v>8.2766000000000006E-2</c:v>
                </c:pt>
                <c:pt idx="70">
                  <c:v>8.7057999999999996E-2</c:v>
                </c:pt>
                <c:pt idx="71">
                  <c:v>9.1028999999999999E-2</c:v>
                </c:pt>
                <c:pt idx="72">
                  <c:v>9.4779000000000002E-2</c:v>
                </c:pt>
                <c:pt idx="73">
                  <c:v>9.8387000000000002E-2</c:v>
                </c:pt>
                <c:pt idx="74">
                  <c:v>0.10189200000000001</c:v>
                </c:pt>
                <c:pt idx="75">
                  <c:v>0.10534400000000001</c:v>
                </c:pt>
                <c:pt idx="76">
                  <c:v>0.111984</c:v>
                </c:pt>
                <c:pt idx="77">
                  <c:v>0.11834399999999999</c:v>
                </c:pt>
                <c:pt idx="78">
                  <c:v>0.12441899999999999</c:v>
                </c:pt>
                <c:pt idx="79">
                  <c:v>0.13020799999999999</c:v>
                </c:pt>
                <c:pt idx="80">
                  <c:v>0.13570699999999999</c:v>
                </c:pt>
                <c:pt idx="81">
                  <c:v>0.14111599999999999</c:v>
                </c:pt>
                <c:pt idx="82">
                  <c:v>0.14633299999999999</c:v>
                </c:pt>
                <c:pt idx="83">
                  <c:v>0.15135699999999999</c:v>
                </c:pt>
                <c:pt idx="84">
                  <c:v>0.15618699999999999</c:v>
                </c:pt>
                <c:pt idx="85">
                  <c:v>0.16092300000000001</c:v>
                </c:pt>
                <c:pt idx="86">
                  <c:v>0.16556300000000002</c:v>
                </c:pt>
                <c:pt idx="87">
                  <c:v>0.174456</c:v>
                </c:pt>
                <c:pt idx="88">
                  <c:v>0.18474000000000002</c:v>
                </c:pt>
                <c:pt idx="89">
                  <c:v>0.19434099999999999</c:v>
                </c:pt>
                <c:pt idx="90">
                  <c:v>0.203155</c:v>
                </c:pt>
                <c:pt idx="91">
                  <c:v>0.21127899999999999</c:v>
                </c:pt>
                <c:pt idx="92">
                  <c:v>0.21881200000000001</c:v>
                </c:pt>
                <c:pt idx="93">
                  <c:v>0.22565199999999999</c:v>
                </c:pt>
                <c:pt idx="94">
                  <c:v>0.23199800000000001</c:v>
                </c:pt>
                <c:pt idx="95">
                  <c:v>0.23774900000000002</c:v>
                </c:pt>
                <c:pt idx="96">
                  <c:v>0.247864</c:v>
                </c:pt>
                <c:pt idx="97">
                  <c:v>0.25629150000000001</c:v>
                </c:pt>
                <c:pt idx="98">
                  <c:v>0.26322969999999996</c:v>
                </c:pt>
                <c:pt idx="99">
                  <c:v>0.26907599999999998</c:v>
                </c:pt>
                <c:pt idx="100">
                  <c:v>0.27382890000000004</c:v>
                </c:pt>
                <c:pt idx="101">
                  <c:v>0.27768719999999997</c:v>
                </c:pt>
                <c:pt idx="102">
                  <c:v>0.28341650000000002</c:v>
                </c:pt>
                <c:pt idx="103">
                  <c:v>0.28685870000000002</c:v>
                </c:pt>
                <c:pt idx="104">
                  <c:v>0.28861039999999999</c:v>
                </c:pt>
                <c:pt idx="105">
                  <c:v>0.28916940000000002</c:v>
                </c:pt>
                <c:pt idx="106">
                  <c:v>0.2886341</c:v>
                </c:pt>
                <c:pt idx="107">
                  <c:v>0.28730339999999999</c:v>
                </c:pt>
                <c:pt idx="108">
                  <c:v>0.28537639999999997</c:v>
                </c:pt>
                <c:pt idx="109">
                  <c:v>0.28295239999999999</c:v>
                </c:pt>
                <c:pt idx="110">
                  <c:v>0.2802309</c:v>
                </c:pt>
                <c:pt idx="111">
                  <c:v>0.2772116</c:v>
                </c:pt>
                <c:pt idx="112">
                  <c:v>0.27409410000000001</c:v>
                </c:pt>
                <c:pt idx="113">
                  <c:v>0.26736360000000003</c:v>
                </c:pt>
                <c:pt idx="114">
                  <c:v>0.25863199999999997</c:v>
                </c:pt>
                <c:pt idx="115">
                  <c:v>0.25010599999999999</c:v>
                </c:pt>
                <c:pt idx="116">
                  <c:v>0.241784</c:v>
                </c:pt>
                <c:pt idx="117">
                  <c:v>0.2338653</c:v>
                </c:pt>
                <c:pt idx="118">
                  <c:v>0.22634899999999999</c:v>
                </c:pt>
                <c:pt idx="119">
                  <c:v>0.2193348</c:v>
                </c:pt>
                <c:pt idx="120">
                  <c:v>0.21262230000000001</c:v>
                </c:pt>
                <c:pt idx="121">
                  <c:v>0.20641119999999999</c:v>
                </c:pt>
                <c:pt idx="122">
                  <c:v>0.19509209999999999</c:v>
                </c:pt>
                <c:pt idx="123">
                  <c:v>0.1850765</c:v>
                </c:pt>
                <c:pt idx="124">
                  <c:v>0.17626340000000001</c:v>
                </c:pt>
                <c:pt idx="125">
                  <c:v>0.16825219999999999</c:v>
                </c:pt>
                <c:pt idx="126">
                  <c:v>0.1611426</c:v>
                </c:pt>
                <c:pt idx="127">
                  <c:v>0.1546342</c:v>
                </c:pt>
                <c:pt idx="128">
                  <c:v>0.1434203</c:v>
                </c:pt>
                <c:pt idx="129">
                  <c:v>0.1339091</c:v>
                </c:pt>
                <c:pt idx="130">
                  <c:v>0.12589999999999998</c:v>
                </c:pt>
                <c:pt idx="131">
                  <c:v>0.11979239</c:v>
                </c:pt>
                <c:pt idx="132">
                  <c:v>0.11368592000000001</c:v>
                </c:pt>
                <c:pt idx="133">
                  <c:v>0.10858035000000001</c:v>
                </c:pt>
                <c:pt idx="134">
                  <c:v>0.10407551</c:v>
                </c:pt>
                <c:pt idx="135">
                  <c:v>9.9921259999999998E-2</c:v>
                </c:pt>
                <c:pt idx="136">
                  <c:v>9.6147490000000002E-2</c:v>
                </c:pt>
                <c:pt idx="137">
                  <c:v>9.2694120000000005E-2</c:v>
                </c:pt>
                <c:pt idx="138">
                  <c:v>8.9521099999999992E-2</c:v>
                </c:pt>
                <c:pt idx="139">
                  <c:v>8.3885879999999996E-2</c:v>
                </c:pt>
                <c:pt idx="140">
                  <c:v>7.7910549999999995E-2</c:v>
                </c:pt>
                <c:pt idx="141">
                  <c:v>7.2846210000000008E-2</c:v>
                </c:pt>
                <c:pt idx="142">
                  <c:v>6.8492600000000001E-2</c:v>
                </c:pt>
                <c:pt idx="143">
                  <c:v>6.469954E-2</c:v>
                </c:pt>
                <c:pt idx="144">
                  <c:v>6.1366910000000004E-2</c:v>
                </c:pt>
                <c:pt idx="145">
                  <c:v>5.8414630000000002E-2</c:v>
                </c:pt>
                <c:pt idx="146">
                  <c:v>5.5762630000000001E-2</c:v>
                </c:pt>
                <c:pt idx="147">
                  <c:v>5.3380870000000004E-2</c:v>
                </c:pt>
                <c:pt idx="148">
                  <c:v>4.9247880000000001E-2</c:v>
                </c:pt>
                <c:pt idx="149">
                  <c:v>4.5785450000000005E-2</c:v>
                </c:pt>
                <c:pt idx="150">
                  <c:v>4.2843429999999995E-2</c:v>
                </c:pt>
                <c:pt idx="151">
                  <c:v>4.0291720000000003E-2</c:v>
                </c:pt>
                <c:pt idx="152">
                  <c:v>3.807025E-2</c:v>
                </c:pt>
                <c:pt idx="153">
                  <c:v>3.6108990000000001E-2</c:v>
                </c:pt>
                <c:pt idx="154">
                  <c:v>3.2796889999999995E-2</c:v>
                </c:pt>
                <c:pt idx="155">
                  <c:v>3.0105239999999998E-2</c:v>
                </c:pt>
                <c:pt idx="156">
                  <c:v>2.7863889999999999E-2</c:v>
                </c:pt>
                <c:pt idx="157">
                  <c:v>2.5972769999999999E-2</c:v>
                </c:pt>
                <c:pt idx="158">
                  <c:v>2.4351830000000001E-2</c:v>
                </c:pt>
                <c:pt idx="159">
                  <c:v>2.2941019999999999E-2</c:v>
                </c:pt>
                <c:pt idx="160">
                  <c:v>2.170033E-2</c:v>
                </c:pt>
                <c:pt idx="161">
                  <c:v>2.0609715000000001E-2</c:v>
                </c:pt>
                <c:pt idx="162">
                  <c:v>1.9629175999999998E-2</c:v>
                </c:pt>
                <c:pt idx="163">
                  <c:v>1.8748695999999999E-2</c:v>
                </c:pt>
                <c:pt idx="164">
                  <c:v>1.7958266000000001E-2</c:v>
                </c:pt>
                <c:pt idx="165">
                  <c:v>1.6577528000000001E-2</c:v>
                </c:pt>
                <c:pt idx="166">
                  <c:v>1.5156779E-2</c:v>
                </c:pt>
                <c:pt idx="167">
                  <c:v>1.3986172E-2</c:v>
                </c:pt>
                <c:pt idx="168">
                  <c:v>1.3005668999999999E-2</c:v>
                </c:pt>
                <c:pt idx="169">
                  <c:v>1.2165245E-2</c:v>
                </c:pt>
                <c:pt idx="170">
                  <c:v>1.1444883000000001E-2</c:v>
                </c:pt>
                <c:pt idx="171">
                  <c:v>1.0814570000000001E-2</c:v>
                </c:pt>
                <c:pt idx="172">
                  <c:v>1.0254296000000001E-2</c:v>
                </c:pt>
                <c:pt idx="173">
                  <c:v>9.7640549999999989E-3</c:v>
                </c:pt>
                <c:pt idx="174">
                  <c:v>8.9256479999999996E-3</c:v>
                </c:pt>
                <c:pt idx="175">
                  <c:v>8.2393190000000002E-3</c:v>
                </c:pt>
                <c:pt idx="176">
                  <c:v>7.6660459999999993E-3</c:v>
                </c:pt>
                <c:pt idx="177">
                  <c:v>7.1798160000000003E-3</c:v>
                </c:pt>
                <c:pt idx="178">
                  <c:v>6.7616200000000003E-3</c:v>
                </c:pt>
                <c:pt idx="179">
                  <c:v>6.3984509999999994E-3</c:v>
                </c:pt>
                <c:pt idx="180">
                  <c:v>5.7961719999999996E-3</c:v>
                </c:pt>
                <c:pt idx="181">
                  <c:v>5.3179530000000003E-3</c:v>
                </c:pt>
                <c:pt idx="182">
                  <c:v>4.9287749999999998E-3</c:v>
                </c:pt>
                <c:pt idx="183">
                  <c:v>4.6046280000000004E-3</c:v>
                </c:pt>
                <c:pt idx="184">
                  <c:v>4.3315049999999994E-3</c:v>
                </c:pt>
                <c:pt idx="185">
                  <c:v>4.0973989999999998E-3</c:v>
                </c:pt>
                <c:pt idx="186">
                  <c:v>3.8943080000000004E-3</c:v>
                </c:pt>
                <c:pt idx="187">
                  <c:v>3.7172290000000003E-3</c:v>
                </c:pt>
                <c:pt idx="188">
                  <c:v>3.5601590000000002E-3</c:v>
                </c:pt>
                <c:pt idx="189">
                  <c:v>3.4210959999999998E-3</c:v>
                </c:pt>
                <c:pt idx="190">
                  <c:v>3.2970409999999997E-3</c:v>
                </c:pt>
                <c:pt idx="191">
                  <c:v>3.0839455999999996E-3</c:v>
                </c:pt>
                <c:pt idx="192">
                  <c:v>2.8688492999999998E-3</c:v>
                </c:pt>
                <c:pt idx="193">
                  <c:v>2.6947714E-3</c:v>
                </c:pt>
                <c:pt idx="194">
                  <c:v>2.5517070999999999E-3</c:v>
                </c:pt>
                <c:pt idx="195">
                  <c:v>2.4326530000000003E-3</c:v>
                </c:pt>
                <c:pt idx="196">
                  <c:v>2.3306069000000001E-3</c:v>
                </c:pt>
                <c:pt idx="197">
                  <c:v>2.2445670999999999E-3</c:v>
                </c:pt>
                <c:pt idx="198">
                  <c:v>2.1685322999999996E-3</c:v>
                </c:pt>
                <c:pt idx="199">
                  <c:v>2.1025017999999999E-3</c:v>
                </c:pt>
                <c:pt idx="200">
                  <c:v>1.9934504E-3</c:v>
                </c:pt>
                <c:pt idx="201">
                  <c:v>1.9074089000000001E-3</c:v>
                </c:pt>
                <c:pt idx="202">
                  <c:v>1.8373746000000001E-3</c:v>
                </c:pt>
                <c:pt idx="203">
                  <c:v>1.7793457999999999E-3</c:v>
                </c:pt>
                <c:pt idx="204">
                  <c:v>1.7313211999999999E-3</c:v>
                </c:pt>
                <c:pt idx="205">
                  <c:v>1.6913001E-3</c:v>
                </c:pt>
                <c:pt idx="206">
                  <c:v>1.6272653E-3</c:v>
                </c:pt>
                <c:pt idx="207">
                  <c:v>1.5802380000000001E-3</c:v>
                </c:pt>
                <c:pt idx="208">
                  <c:v>1.5452159999999999E-3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8-48B5-BEBB-F5416FAF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808"/>
        <c:axId val="477614592"/>
      </c:scatterChart>
      <c:valAx>
        <c:axId val="4776138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592"/>
        <c:crosses val="autoZero"/>
        <c:crossBetween val="midCat"/>
        <c:majorUnit val="10"/>
      </c:valAx>
      <c:valAx>
        <c:axId val="477614592"/>
        <c:scaling>
          <c:logBase val="10"/>
          <c:orientation val="minMax"/>
          <c:min val="1.0000000000000002E-3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8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7313395110762"/>
          <c:y val="0.11985153212946073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srim1H_Si!$P$5</c:f>
          <c:strCache>
            <c:ptCount val="1"/>
            <c:pt idx="0">
              <c:v>srim1H_Si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srim1H_Si!$D$20:$D$228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srim1H_Si!$J$20:$J$228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1.2000000000000001E-3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2.1000000000000003E-3</c:v>
                </c:pt>
                <c:pt idx="24">
                  <c:v>2.3E-3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4.4999999999999997E-3</c:v>
                </c:pt>
                <c:pt idx="36">
                  <c:v>5.0000000000000001E-3</c:v>
                </c:pt>
                <c:pt idx="37">
                  <c:v>5.4000000000000003E-3</c:v>
                </c:pt>
                <c:pt idx="38">
                  <c:v>5.8999999999999999E-3</c:v>
                </c:pt>
                <c:pt idx="39">
                  <c:v>6.3E-3</c:v>
                </c:pt>
                <c:pt idx="40">
                  <c:v>6.7000000000000002E-3</c:v>
                </c:pt>
                <c:pt idx="41">
                  <c:v>7.0999999999999995E-3</c:v>
                </c:pt>
                <c:pt idx="42">
                  <c:v>7.6E-3</c:v>
                </c:pt>
                <c:pt idx="43">
                  <c:v>8.0000000000000002E-3</c:v>
                </c:pt>
                <c:pt idx="44">
                  <c:v>8.7999999999999988E-3</c:v>
                </c:pt>
                <c:pt idx="45">
                  <c:v>9.6000000000000009E-3</c:v>
                </c:pt>
                <c:pt idx="46">
                  <c:v>1.0499999999999999E-2</c:v>
                </c:pt>
                <c:pt idx="47">
                  <c:v>1.1300000000000001E-2</c:v>
                </c:pt>
                <c:pt idx="48">
                  <c:v>1.21E-2</c:v>
                </c:pt>
                <c:pt idx="49">
                  <c:v>1.29E-2</c:v>
                </c:pt>
                <c:pt idx="50">
                  <c:v>1.4499999999999999E-2</c:v>
                </c:pt>
                <c:pt idx="51">
                  <c:v>1.61E-2</c:v>
                </c:pt>
                <c:pt idx="52">
                  <c:v>1.77E-2</c:v>
                </c:pt>
                <c:pt idx="53">
                  <c:v>1.9300000000000001E-2</c:v>
                </c:pt>
                <c:pt idx="54">
                  <c:v>2.0799999999999999E-2</c:v>
                </c:pt>
                <c:pt idx="55">
                  <c:v>2.24E-2</c:v>
                </c:pt>
                <c:pt idx="56">
                  <c:v>2.3899999999999998E-2</c:v>
                </c:pt>
                <c:pt idx="57">
                  <c:v>2.5399999999999999E-2</c:v>
                </c:pt>
                <c:pt idx="58">
                  <c:v>2.69E-2</c:v>
                </c:pt>
                <c:pt idx="59">
                  <c:v>2.8399999999999998E-2</c:v>
                </c:pt>
                <c:pt idx="60">
                  <c:v>2.9899999999999999E-2</c:v>
                </c:pt>
                <c:pt idx="61">
                  <c:v>3.2899999999999999E-2</c:v>
                </c:pt>
                <c:pt idx="62">
                  <c:v>3.6600000000000001E-2</c:v>
                </c:pt>
                <c:pt idx="63">
                  <c:v>4.02E-2</c:v>
                </c:pt>
                <c:pt idx="64">
                  <c:v>4.3799999999999999E-2</c:v>
                </c:pt>
                <c:pt idx="65">
                  <c:v>4.7299999999999995E-2</c:v>
                </c:pt>
                <c:pt idx="66">
                  <c:v>5.0799999999999998E-2</c:v>
                </c:pt>
                <c:pt idx="67">
                  <c:v>5.4300000000000001E-2</c:v>
                </c:pt>
                <c:pt idx="68">
                  <c:v>5.7699999999999994E-2</c:v>
                </c:pt>
                <c:pt idx="69">
                  <c:v>6.1100000000000002E-2</c:v>
                </c:pt>
                <c:pt idx="70">
                  <c:v>6.770000000000001E-2</c:v>
                </c:pt>
                <c:pt idx="71">
                  <c:v>7.4200000000000002E-2</c:v>
                </c:pt>
                <c:pt idx="72">
                  <c:v>8.0600000000000005E-2</c:v>
                </c:pt>
                <c:pt idx="73">
                  <c:v>8.6900000000000005E-2</c:v>
                </c:pt>
                <c:pt idx="74">
                  <c:v>9.2999999999999999E-2</c:v>
                </c:pt>
                <c:pt idx="75">
                  <c:v>9.9099999999999994E-2</c:v>
                </c:pt>
                <c:pt idx="76">
                  <c:v>0.1111</c:v>
                </c:pt>
                <c:pt idx="77">
                  <c:v>0.1227</c:v>
                </c:pt>
                <c:pt idx="78">
                  <c:v>0.13389999999999999</c:v>
                </c:pt>
                <c:pt idx="79">
                  <c:v>0.14479999999999998</c:v>
                </c:pt>
                <c:pt idx="80">
                  <c:v>0.15540000000000001</c:v>
                </c:pt>
                <c:pt idx="81">
                  <c:v>0.16570000000000001</c:v>
                </c:pt>
                <c:pt idx="82">
                  <c:v>0.17580000000000001</c:v>
                </c:pt>
                <c:pt idx="83">
                  <c:v>0.18560000000000001</c:v>
                </c:pt>
                <c:pt idx="84">
                  <c:v>0.19519999999999998</c:v>
                </c:pt>
                <c:pt idx="85">
                  <c:v>0.20459999999999998</c:v>
                </c:pt>
                <c:pt idx="86">
                  <c:v>0.21379999999999999</c:v>
                </c:pt>
                <c:pt idx="87">
                  <c:v>0.23170000000000002</c:v>
                </c:pt>
                <c:pt idx="88" formatCode="0.00">
                  <c:v>0.25329999999999997</c:v>
                </c:pt>
                <c:pt idx="89" formatCode="0.00">
                  <c:v>0.27429999999999999</c:v>
                </c:pt>
                <c:pt idx="90" formatCode="0.00">
                  <c:v>0.29480000000000001</c:v>
                </c:pt>
                <c:pt idx="91" formatCode="0.00">
                  <c:v>0.31480000000000002</c:v>
                </c:pt>
                <c:pt idx="92" formatCode="0.00">
                  <c:v>0.33460000000000001</c:v>
                </c:pt>
                <c:pt idx="93" formatCode="0.00">
                  <c:v>0.35409999999999997</c:v>
                </c:pt>
                <c:pt idx="94" formatCode="0.00">
                  <c:v>0.3735</c:v>
                </c:pt>
                <c:pt idx="95" formatCode="0.00">
                  <c:v>0.39269999999999999</c:v>
                </c:pt>
                <c:pt idx="96" formatCode="0.00">
                  <c:v>0.43099999999999994</c:v>
                </c:pt>
                <c:pt idx="97" formatCode="0.00">
                  <c:v>0.46920000000000001</c:v>
                </c:pt>
                <c:pt idx="98" formatCode="0.00">
                  <c:v>0.50739999999999996</c:v>
                </c:pt>
                <c:pt idx="99" formatCode="0.00">
                  <c:v>0.54589999999999994</c:v>
                </c:pt>
                <c:pt idx="100" formatCode="0.00">
                  <c:v>0.58460000000000001</c:v>
                </c:pt>
                <c:pt idx="101" formatCode="0.00">
                  <c:v>0.62370000000000003</c:v>
                </c:pt>
                <c:pt idx="102" formatCode="0.00">
                  <c:v>0.70340000000000003</c:v>
                </c:pt>
                <c:pt idx="103" formatCode="0.00">
                  <c:v>0.78490000000000004</c:v>
                </c:pt>
                <c:pt idx="104" formatCode="0.00">
                  <c:v>0.86869999999999992</c:v>
                </c:pt>
                <c:pt idx="105" formatCode="0.00">
                  <c:v>0.9547000000000001</c:v>
                </c:pt>
                <c:pt idx="106" formatCode="0.00">
                  <c:v>1.04</c:v>
                </c:pt>
                <c:pt idx="107" formatCode="0.00">
                  <c:v>1.1299999999999999</c:v>
                </c:pt>
                <c:pt idx="108" formatCode="0.00">
                  <c:v>1.23</c:v>
                </c:pt>
                <c:pt idx="109" formatCode="0.00">
                  <c:v>1.32</c:v>
                </c:pt>
                <c:pt idx="110" formatCode="0.00">
                  <c:v>1.42</c:v>
                </c:pt>
                <c:pt idx="111" formatCode="0.00">
                  <c:v>1.52</c:v>
                </c:pt>
                <c:pt idx="112" formatCode="0.00">
                  <c:v>1.62</c:v>
                </c:pt>
                <c:pt idx="113" formatCode="0.00">
                  <c:v>1.83</c:v>
                </c:pt>
                <c:pt idx="114" formatCode="0.00">
                  <c:v>2.11</c:v>
                </c:pt>
                <c:pt idx="115" formatCode="0.00">
                  <c:v>2.4</c:v>
                </c:pt>
                <c:pt idx="116" formatCode="0.00">
                  <c:v>2.71</c:v>
                </c:pt>
                <c:pt idx="117" formatCode="0.00">
                  <c:v>3.03</c:v>
                </c:pt>
                <c:pt idx="118" formatCode="0.00">
                  <c:v>3.36</c:v>
                </c:pt>
                <c:pt idx="119" formatCode="0.00">
                  <c:v>3.7</c:v>
                </c:pt>
                <c:pt idx="120" formatCode="0.00">
                  <c:v>4.0599999999999996</c:v>
                </c:pt>
                <c:pt idx="121" formatCode="0.00">
                  <c:v>4.42</c:v>
                </c:pt>
                <c:pt idx="122" formatCode="0.00">
                  <c:v>5.2</c:v>
                </c:pt>
                <c:pt idx="123" formatCode="0.00">
                  <c:v>6.01</c:v>
                </c:pt>
                <c:pt idx="124" formatCode="0.00">
                  <c:v>6.87</c:v>
                </c:pt>
                <c:pt idx="125" formatCode="0.00">
                  <c:v>7.77</c:v>
                </c:pt>
                <c:pt idx="126" formatCode="0.00">
                  <c:v>8.7200000000000006</c:v>
                </c:pt>
                <c:pt idx="127" formatCode="0.00">
                  <c:v>9.6999999999999993</c:v>
                </c:pt>
                <c:pt idx="128" formatCode="0.00">
                  <c:v>11.79</c:v>
                </c:pt>
                <c:pt idx="129" formatCode="0.00">
                  <c:v>14.02</c:v>
                </c:pt>
                <c:pt idx="130" formatCode="0.00">
                  <c:v>16.399999999999999</c:v>
                </c:pt>
                <c:pt idx="131" formatCode="0.00">
                  <c:v>18.91</c:v>
                </c:pt>
                <c:pt idx="132" formatCode="0.00">
                  <c:v>21.57</c:v>
                </c:pt>
                <c:pt idx="133" formatCode="0.00">
                  <c:v>24.38</c:v>
                </c:pt>
                <c:pt idx="134" formatCode="0.00">
                  <c:v>27.33</c:v>
                </c:pt>
                <c:pt idx="135" formatCode="0.00">
                  <c:v>30.43</c:v>
                </c:pt>
                <c:pt idx="136" formatCode="0.00">
                  <c:v>33.659999999999997</c:v>
                </c:pt>
                <c:pt idx="137" formatCode="0.00">
                  <c:v>37.020000000000003</c:v>
                </c:pt>
                <c:pt idx="138" formatCode="0.00">
                  <c:v>40.520000000000003</c:v>
                </c:pt>
                <c:pt idx="139" formatCode="0.00">
                  <c:v>47.92</c:v>
                </c:pt>
                <c:pt idx="140" formatCode="0.00">
                  <c:v>57.89</c:v>
                </c:pt>
                <c:pt idx="141" formatCode="0.00">
                  <c:v>68.66</c:v>
                </c:pt>
                <c:pt idx="142" formatCode="0.00">
                  <c:v>80.209999999999994</c:v>
                </c:pt>
                <c:pt idx="143" formatCode="0.00">
                  <c:v>92.52</c:v>
                </c:pt>
                <c:pt idx="144" formatCode="0.00">
                  <c:v>105.58</c:v>
                </c:pt>
                <c:pt idx="145" formatCode="0.00">
                  <c:v>119.38</c:v>
                </c:pt>
                <c:pt idx="146" formatCode="0.00">
                  <c:v>133.91</c:v>
                </c:pt>
                <c:pt idx="147" formatCode="0.00">
                  <c:v>149.16</c:v>
                </c:pt>
                <c:pt idx="148" formatCode="0.00">
                  <c:v>181.75</c:v>
                </c:pt>
                <c:pt idx="149" formatCode="0.00">
                  <c:v>217.12</c:v>
                </c:pt>
                <c:pt idx="150" formatCode="0.00">
                  <c:v>255.21</c:v>
                </c:pt>
                <c:pt idx="151" formatCode="0.00">
                  <c:v>295.97000000000003</c:v>
                </c:pt>
                <c:pt idx="152" formatCode="0.00">
                  <c:v>339.35</c:v>
                </c:pt>
                <c:pt idx="153" formatCode="0.00">
                  <c:v>385.32</c:v>
                </c:pt>
                <c:pt idx="154" formatCode="0.00">
                  <c:v>484.78</c:v>
                </c:pt>
                <c:pt idx="155" formatCode="0.00">
                  <c:v>594.21</c:v>
                </c:pt>
                <c:pt idx="156" formatCode="0.00">
                  <c:v>713.38</c:v>
                </c:pt>
                <c:pt idx="157" formatCode="0.00">
                  <c:v>842.1</c:v>
                </c:pt>
                <c:pt idx="158" formatCode="0.00">
                  <c:v>980.2</c:v>
                </c:pt>
                <c:pt idx="159" formatCode="0">
                  <c:v>1130</c:v>
                </c:pt>
                <c:pt idx="160" formatCode="0">
                  <c:v>1280</c:v>
                </c:pt>
                <c:pt idx="161" formatCode="0">
                  <c:v>1450</c:v>
                </c:pt>
                <c:pt idx="162" formatCode="0">
                  <c:v>1620</c:v>
                </c:pt>
                <c:pt idx="163" formatCode="0">
                  <c:v>1810</c:v>
                </c:pt>
                <c:pt idx="164" formatCode="0">
                  <c:v>2000</c:v>
                </c:pt>
                <c:pt idx="165" formatCode="0">
                  <c:v>2410</c:v>
                </c:pt>
                <c:pt idx="166" formatCode="0">
                  <c:v>2960</c:v>
                </c:pt>
                <c:pt idx="167" formatCode="0">
                  <c:v>3570</c:v>
                </c:pt>
                <c:pt idx="168" formatCode="0">
                  <c:v>4230</c:v>
                </c:pt>
                <c:pt idx="169" formatCode="0">
                  <c:v>4940</c:v>
                </c:pt>
                <c:pt idx="170" formatCode="0">
                  <c:v>5690</c:v>
                </c:pt>
                <c:pt idx="171" formatCode="0">
                  <c:v>6500</c:v>
                </c:pt>
                <c:pt idx="172" formatCode="0">
                  <c:v>7340</c:v>
                </c:pt>
                <c:pt idx="173" formatCode="0">
                  <c:v>8240</c:v>
                </c:pt>
                <c:pt idx="174" formatCode="0">
                  <c:v>10160</c:v>
                </c:pt>
                <c:pt idx="175" formatCode="0">
                  <c:v>12260</c:v>
                </c:pt>
                <c:pt idx="176" formatCode="0">
                  <c:v>14520</c:v>
                </c:pt>
                <c:pt idx="177" formatCode="0">
                  <c:v>16950</c:v>
                </c:pt>
                <c:pt idx="178" formatCode="0">
                  <c:v>19540</c:v>
                </c:pt>
                <c:pt idx="179" formatCode="0">
                  <c:v>22290</c:v>
                </c:pt>
                <c:pt idx="180" formatCode="0">
                  <c:v>28240</c:v>
                </c:pt>
                <c:pt idx="181" formatCode="0">
                  <c:v>34770</c:v>
                </c:pt>
                <c:pt idx="182" formatCode="0">
                  <c:v>41870</c:v>
                </c:pt>
                <c:pt idx="183" formatCode="0">
                  <c:v>49510</c:v>
                </c:pt>
                <c:pt idx="184" formatCode="0">
                  <c:v>57660</c:v>
                </c:pt>
                <c:pt idx="185" formatCode="0">
                  <c:v>66320</c:v>
                </c:pt>
                <c:pt idx="186" formatCode="0">
                  <c:v>75450</c:v>
                </c:pt>
                <c:pt idx="187" formatCode="0">
                  <c:v>85050</c:v>
                </c:pt>
                <c:pt idx="188" formatCode="0">
                  <c:v>95090</c:v>
                </c:pt>
                <c:pt idx="189" formatCode="0">
                  <c:v>105560</c:v>
                </c:pt>
                <c:pt idx="190" formatCode="0">
                  <c:v>116450</c:v>
                </c:pt>
                <c:pt idx="191" formatCode="0">
                  <c:v>139410</c:v>
                </c:pt>
                <c:pt idx="192" formatCode="0">
                  <c:v>170200</c:v>
                </c:pt>
                <c:pt idx="193" formatCode="0">
                  <c:v>203170</c:v>
                </c:pt>
                <c:pt idx="194" formatCode="0">
                  <c:v>238140</c:v>
                </c:pt>
                <c:pt idx="195" formatCode="0">
                  <c:v>274970</c:v>
                </c:pt>
                <c:pt idx="196" formatCode="0">
                  <c:v>313530</c:v>
                </c:pt>
                <c:pt idx="197" formatCode="0">
                  <c:v>353690</c:v>
                </c:pt>
                <c:pt idx="198" formatCode="0">
                  <c:v>395340</c:v>
                </c:pt>
                <c:pt idx="199" formatCode="0">
                  <c:v>438370</c:v>
                </c:pt>
                <c:pt idx="200" formatCode="0">
                  <c:v>528190</c:v>
                </c:pt>
                <c:pt idx="201" formatCode="0">
                  <c:v>622550</c:v>
                </c:pt>
                <c:pt idx="202" formatCode="0">
                  <c:v>720890</c:v>
                </c:pt>
                <c:pt idx="203" formatCode="0">
                  <c:v>822710</c:v>
                </c:pt>
                <c:pt idx="204" formatCode="0">
                  <c:v>927630</c:v>
                </c:pt>
                <c:pt idx="205" formatCode="0">
                  <c:v>1040000</c:v>
                </c:pt>
                <c:pt idx="206" formatCode="0">
                  <c:v>1260000</c:v>
                </c:pt>
                <c:pt idx="207" formatCode="0">
                  <c:v>1490000</c:v>
                </c:pt>
                <c:pt idx="208" formatCode="0">
                  <c:v>1720000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srim1H_Si!$D$20:$D$228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srim1H_Si!$M$20:$M$228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2.7000000000000001E-3</c:v>
                </c:pt>
                <c:pt idx="19">
                  <c:v>2.8E-3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3.6999999999999997E-3</c:v>
                </c:pt>
                <c:pt idx="25">
                  <c:v>3.8999999999999998E-3</c:v>
                </c:pt>
                <c:pt idx="26">
                  <c:v>4.2000000000000006E-3</c:v>
                </c:pt>
                <c:pt idx="27">
                  <c:v>4.3999999999999994E-3</c:v>
                </c:pt>
                <c:pt idx="28">
                  <c:v>4.7000000000000002E-3</c:v>
                </c:pt>
                <c:pt idx="29">
                  <c:v>4.8999999999999998E-3</c:v>
                </c:pt>
                <c:pt idx="30">
                  <c:v>5.0999999999999995E-3</c:v>
                </c:pt>
                <c:pt idx="31">
                  <c:v>5.3E-3</c:v>
                </c:pt>
                <c:pt idx="32">
                  <c:v>5.4999999999999997E-3</c:v>
                </c:pt>
                <c:pt idx="33">
                  <c:v>5.7000000000000002E-3</c:v>
                </c:pt>
                <c:pt idx="34">
                  <c:v>5.8999999999999999E-3</c:v>
                </c:pt>
                <c:pt idx="35">
                  <c:v>6.3E-3</c:v>
                </c:pt>
                <c:pt idx="36">
                  <c:v>6.8000000000000005E-3</c:v>
                </c:pt>
                <c:pt idx="37">
                  <c:v>7.1999999999999998E-3</c:v>
                </c:pt>
                <c:pt idx="38">
                  <c:v>7.7000000000000002E-3</c:v>
                </c:pt>
                <c:pt idx="39">
                  <c:v>8.0999999999999996E-3</c:v>
                </c:pt>
                <c:pt idx="40">
                  <c:v>8.5000000000000006E-3</c:v>
                </c:pt>
                <c:pt idx="41">
                  <c:v>8.8999999999999999E-3</c:v>
                </c:pt>
                <c:pt idx="42">
                  <c:v>9.1999999999999998E-3</c:v>
                </c:pt>
                <c:pt idx="43">
                  <c:v>9.6000000000000009E-3</c:v>
                </c:pt>
                <c:pt idx="44">
                  <c:v>1.03E-2</c:v>
                </c:pt>
                <c:pt idx="45">
                  <c:v>1.0999999999999999E-2</c:v>
                </c:pt>
                <c:pt idx="46">
                  <c:v>1.17E-2</c:v>
                </c:pt>
                <c:pt idx="47">
                  <c:v>1.23E-2</c:v>
                </c:pt>
                <c:pt idx="48">
                  <c:v>1.29E-2</c:v>
                </c:pt>
                <c:pt idx="49">
                  <c:v>1.3500000000000002E-2</c:v>
                </c:pt>
                <c:pt idx="50">
                  <c:v>1.4599999999999998E-2</c:v>
                </c:pt>
                <c:pt idx="51">
                  <c:v>1.5699999999999999E-2</c:v>
                </c:pt>
                <c:pt idx="52">
                  <c:v>1.67E-2</c:v>
                </c:pt>
                <c:pt idx="53">
                  <c:v>1.77E-2</c:v>
                </c:pt>
                <c:pt idx="54">
                  <c:v>1.8599999999999998E-2</c:v>
                </c:pt>
                <c:pt idx="55">
                  <c:v>1.95E-2</c:v>
                </c:pt>
                <c:pt idx="56">
                  <c:v>2.0300000000000002E-2</c:v>
                </c:pt>
                <c:pt idx="57">
                  <c:v>2.1100000000000001E-2</c:v>
                </c:pt>
                <c:pt idx="58">
                  <c:v>2.1899999999999999E-2</c:v>
                </c:pt>
                <c:pt idx="59">
                  <c:v>2.2700000000000001E-2</c:v>
                </c:pt>
                <c:pt idx="60">
                  <c:v>2.3400000000000001E-2</c:v>
                </c:pt>
                <c:pt idx="61">
                  <c:v>2.4799999999999999E-2</c:v>
                </c:pt>
                <c:pt idx="62">
                  <c:v>2.64E-2</c:v>
                </c:pt>
                <c:pt idx="63">
                  <c:v>2.7900000000000001E-2</c:v>
                </c:pt>
                <c:pt idx="64">
                  <c:v>2.93E-2</c:v>
                </c:pt>
                <c:pt idx="65">
                  <c:v>3.0599999999999999E-2</c:v>
                </c:pt>
                <c:pt idx="66">
                  <c:v>3.1899999999999998E-2</c:v>
                </c:pt>
                <c:pt idx="67">
                  <c:v>3.3100000000000004E-2</c:v>
                </c:pt>
                <c:pt idx="68">
                  <c:v>3.4200000000000001E-2</c:v>
                </c:pt>
                <c:pt idx="69">
                  <c:v>3.5199999999999995E-2</c:v>
                </c:pt>
                <c:pt idx="70">
                  <c:v>3.7199999999999997E-2</c:v>
                </c:pt>
                <c:pt idx="71">
                  <c:v>3.9E-2</c:v>
                </c:pt>
                <c:pt idx="72">
                  <c:v>4.07E-2</c:v>
                </c:pt>
                <c:pt idx="73">
                  <c:v>4.2299999999999997E-2</c:v>
                </c:pt>
                <c:pt idx="74">
                  <c:v>4.3700000000000003E-2</c:v>
                </c:pt>
                <c:pt idx="75">
                  <c:v>4.5100000000000001E-2</c:v>
                </c:pt>
                <c:pt idx="76">
                  <c:v>4.7599999999999996E-2</c:v>
                </c:pt>
                <c:pt idx="77">
                  <c:v>4.9799999999999997E-2</c:v>
                </c:pt>
                <c:pt idx="78">
                  <c:v>5.1799999999999999E-2</c:v>
                </c:pt>
                <c:pt idx="79">
                  <c:v>5.3600000000000002E-2</c:v>
                </c:pt>
                <c:pt idx="80">
                  <c:v>5.5200000000000006E-2</c:v>
                </c:pt>
                <c:pt idx="81">
                  <c:v>5.6699999999999993E-2</c:v>
                </c:pt>
                <c:pt idx="82">
                  <c:v>5.8099999999999999E-2</c:v>
                </c:pt>
                <c:pt idx="83">
                  <c:v>5.9299999999999999E-2</c:v>
                </c:pt>
                <c:pt idx="84">
                  <c:v>6.0499999999999998E-2</c:v>
                </c:pt>
                <c:pt idx="85">
                  <c:v>6.1600000000000002E-2</c:v>
                </c:pt>
                <c:pt idx="86">
                  <c:v>6.2600000000000003E-2</c:v>
                </c:pt>
                <c:pt idx="87">
                  <c:v>6.4500000000000002E-2</c:v>
                </c:pt>
                <c:pt idx="88">
                  <c:v>6.6600000000000006E-2</c:v>
                </c:pt>
                <c:pt idx="89">
                  <c:v>6.8500000000000005E-2</c:v>
                </c:pt>
                <c:pt idx="90">
                  <c:v>7.0199999999999999E-2</c:v>
                </c:pt>
                <c:pt idx="91">
                  <c:v>7.17E-2</c:v>
                </c:pt>
                <c:pt idx="92">
                  <c:v>7.3099999999999998E-2</c:v>
                </c:pt>
                <c:pt idx="93">
                  <c:v>7.4399999999999994E-2</c:v>
                </c:pt>
                <c:pt idx="94">
                  <c:v>7.5600000000000001E-2</c:v>
                </c:pt>
                <c:pt idx="95">
                  <c:v>7.6800000000000007E-2</c:v>
                </c:pt>
                <c:pt idx="96">
                  <c:v>7.9000000000000001E-2</c:v>
                </c:pt>
                <c:pt idx="97">
                  <c:v>8.1100000000000005E-2</c:v>
                </c:pt>
                <c:pt idx="98">
                  <c:v>8.299999999999999E-2</c:v>
                </c:pt>
                <c:pt idx="99">
                  <c:v>8.4900000000000003E-2</c:v>
                </c:pt>
                <c:pt idx="100">
                  <c:v>8.6599999999999996E-2</c:v>
                </c:pt>
                <c:pt idx="101">
                  <c:v>8.8300000000000003E-2</c:v>
                </c:pt>
                <c:pt idx="102">
                  <c:v>9.1900000000000009E-2</c:v>
                </c:pt>
                <c:pt idx="103">
                  <c:v>9.5399999999999999E-2</c:v>
                </c:pt>
                <c:pt idx="104">
                  <c:v>9.8799999999999999E-2</c:v>
                </c:pt>
                <c:pt idx="105">
                  <c:v>0.1022</c:v>
                </c:pt>
                <c:pt idx="106">
                  <c:v>0.1055</c:v>
                </c:pt>
                <c:pt idx="107">
                  <c:v>0.1089</c:v>
                </c:pt>
                <c:pt idx="108">
                  <c:v>0.11220000000000001</c:v>
                </c:pt>
                <c:pt idx="109">
                  <c:v>0.11559999999999999</c:v>
                </c:pt>
                <c:pt idx="110">
                  <c:v>0.11899999999999999</c:v>
                </c:pt>
                <c:pt idx="111">
                  <c:v>0.12239999999999999</c:v>
                </c:pt>
                <c:pt idx="112">
                  <c:v>0.12589999999999998</c:v>
                </c:pt>
                <c:pt idx="113">
                  <c:v>0.1346</c:v>
                </c:pt>
                <c:pt idx="114">
                  <c:v>0.14660000000000001</c:v>
                </c:pt>
                <c:pt idx="115">
                  <c:v>0.1588</c:v>
                </c:pt>
                <c:pt idx="116">
                  <c:v>0.17119999999999999</c:v>
                </c:pt>
                <c:pt idx="117">
                  <c:v>0.1837</c:v>
                </c:pt>
                <c:pt idx="118">
                  <c:v>0.19639999999999999</c:v>
                </c:pt>
                <c:pt idx="119">
                  <c:v>0.20929999999999999</c:v>
                </c:pt>
                <c:pt idx="120">
                  <c:v>0.22240000000000001</c:v>
                </c:pt>
                <c:pt idx="121">
                  <c:v>0.23559999999999998</c:v>
                </c:pt>
                <c:pt idx="122">
                  <c:v>0.27349999999999997</c:v>
                </c:pt>
                <c:pt idx="123">
                  <c:v>0.31080000000000002</c:v>
                </c:pt>
                <c:pt idx="124">
                  <c:v>0.34799999999999998</c:v>
                </c:pt>
                <c:pt idx="125">
                  <c:v>0.38519999999999999</c:v>
                </c:pt>
                <c:pt idx="126">
                  <c:v>0.42249999999999999</c:v>
                </c:pt>
                <c:pt idx="127">
                  <c:v>0.45999999999999996</c:v>
                </c:pt>
                <c:pt idx="128">
                  <c:v>0.57430000000000003</c:v>
                </c:pt>
                <c:pt idx="129">
                  <c:v>0.68359999999999999</c:v>
                </c:pt>
                <c:pt idx="130">
                  <c:v>0.79059999999999997</c:v>
                </c:pt>
                <c:pt idx="131">
                  <c:v>0.89670000000000005</c:v>
                </c:pt>
                <c:pt idx="132">
                  <c:v>1</c:v>
                </c:pt>
                <c:pt idx="133">
                  <c:v>1.1100000000000001</c:v>
                </c:pt>
                <c:pt idx="134">
                  <c:v>1.22</c:v>
                </c:pt>
                <c:pt idx="135">
                  <c:v>1.33</c:v>
                </c:pt>
                <c:pt idx="136">
                  <c:v>1.44</c:v>
                </c:pt>
                <c:pt idx="137">
                  <c:v>1.56</c:v>
                </c:pt>
                <c:pt idx="138">
                  <c:v>1.67</c:v>
                </c:pt>
                <c:pt idx="139">
                  <c:v>2.0499999999999998</c:v>
                </c:pt>
                <c:pt idx="140">
                  <c:v>2.57</c:v>
                </c:pt>
                <c:pt idx="141" formatCode="0.00">
                  <c:v>3.08</c:v>
                </c:pt>
                <c:pt idx="142" formatCode="0.00">
                  <c:v>3.59</c:v>
                </c:pt>
                <c:pt idx="143" formatCode="0.00">
                  <c:v>4.09</c:v>
                </c:pt>
                <c:pt idx="144" formatCode="0.00">
                  <c:v>4.59</c:v>
                </c:pt>
                <c:pt idx="145" formatCode="0.00">
                  <c:v>5.0999999999999996</c:v>
                </c:pt>
                <c:pt idx="146" formatCode="0.00">
                  <c:v>5.62</c:v>
                </c:pt>
                <c:pt idx="147" formatCode="0.00">
                  <c:v>6.14</c:v>
                </c:pt>
                <c:pt idx="148" formatCode="0.00">
                  <c:v>7.91</c:v>
                </c:pt>
                <c:pt idx="149" formatCode="0.00">
                  <c:v>9.6</c:v>
                </c:pt>
                <c:pt idx="150" formatCode="0.00">
                  <c:v>11.26</c:v>
                </c:pt>
                <c:pt idx="151" formatCode="0.00">
                  <c:v>12.92</c:v>
                </c:pt>
                <c:pt idx="152" formatCode="0.00">
                  <c:v>14.59</c:v>
                </c:pt>
                <c:pt idx="153" formatCode="0.00">
                  <c:v>16.27</c:v>
                </c:pt>
                <c:pt idx="154" formatCode="0.00">
                  <c:v>22.06</c:v>
                </c:pt>
                <c:pt idx="155" formatCode="0.00">
                  <c:v>27.53</c:v>
                </c:pt>
                <c:pt idx="156" formatCode="0.00">
                  <c:v>32.9</c:v>
                </c:pt>
                <c:pt idx="157" formatCode="0.00">
                  <c:v>38.28</c:v>
                </c:pt>
                <c:pt idx="158" formatCode="0.00">
                  <c:v>43.7</c:v>
                </c:pt>
                <c:pt idx="159" formatCode="0.00">
                  <c:v>49.2</c:v>
                </c:pt>
                <c:pt idx="160" formatCode="0.00">
                  <c:v>54.79</c:v>
                </c:pt>
                <c:pt idx="161" formatCode="0.00">
                  <c:v>60.47</c:v>
                </c:pt>
                <c:pt idx="162" formatCode="0.00">
                  <c:v>66.260000000000005</c:v>
                </c:pt>
                <c:pt idx="163" formatCode="0.00">
                  <c:v>72.16</c:v>
                </c:pt>
                <c:pt idx="164" formatCode="0.00">
                  <c:v>78.16</c:v>
                </c:pt>
                <c:pt idx="165" formatCode="0.00">
                  <c:v>99.21</c:v>
                </c:pt>
                <c:pt idx="166" formatCode="0.00">
                  <c:v>129.19999999999999</c:v>
                </c:pt>
                <c:pt idx="167" formatCode="0.00">
                  <c:v>157.87</c:v>
                </c:pt>
                <c:pt idx="168" formatCode="0.00">
                  <c:v>186.13</c:v>
                </c:pt>
                <c:pt idx="169" formatCode="0.00">
                  <c:v>214.37</c:v>
                </c:pt>
                <c:pt idx="170" formatCode="0.00">
                  <c:v>242.81</c:v>
                </c:pt>
                <c:pt idx="171" formatCode="0.00">
                  <c:v>271.57</c:v>
                </c:pt>
                <c:pt idx="172" formatCode="0.00">
                  <c:v>300.72000000000003</c:v>
                </c:pt>
                <c:pt idx="173" formatCode="0.00">
                  <c:v>330.3</c:v>
                </c:pt>
                <c:pt idx="174" formatCode="0.00">
                  <c:v>435.14</c:v>
                </c:pt>
                <c:pt idx="175" formatCode="0.00">
                  <c:v>534.36</c:v>
                </c:pt>
                <c:pt idx="176" formatCode="0.00">
                  <c:v>631.48</c:v>
                </c:pt>
                <c:pt idx="177" formatCode="0.00">
                  <c:v>728.05</c:v>
                </c:pt>
                <c:pt idx="178" formatCode="0.00">
                  <c:v>824.85</c:v>
                </c:pt>
                <c:pt idx="179" formatCode="0.00">
                  <c:v>922.31</c:v>
                </c:pt>
                <c:pt idx="180" formatCode="0.0">
                  <c:v>1270</c:v>
                </c:pt>
                <c:pt idx="181" formatCode="0.0">
                  <c:v>1590</c:v>
                </c:pt>
                <c:pt idx="182" formatCode="0.0">
                  <c:v>1900</c:v>
                </c:pt>
                <c:pt idx="183" formatCode="0.0">
                  <c:v>2210</c:v>
                </c:pt>
                <c:pt idx="184" formatCode="0.0">
                  <c:v>2520</c:v>
                </c:pt>
                <c:pt idx="185" formatCode="0.0">
                  <c:v>2830</c:v>
                </c:pt>
                <c:pt idx="186" formatCode="0.0">
                  <c:v>3140</c:v>
                </c:pt>
                <c:pt idx="187" formatCode="0.0">
                  <c:v>3450</c:v>
                </c:pt>
                <c:pt idx="188" formatCode="0.0">
                  <c:v>3760</c:v>
                </c:pt>
                <c:pt idx="189" formatCode="0.0">
                  <c:v>4080</c:v>
                </c:pt>
                <c:pt idx="190" formatCode="0.0">
                  <c:v>4400</c:v>
                </c:pt>
                <c:pt idx="191" formatCode="0.0">
                  <c:v>5530</c:v>
                </c:pt>
                <c:pt idx="192" formatCode="0.0">
                  <c:v>7120</c:v>
                </c:pt>
                <c:pt idx="193" formatCode="0.0">
                  <c:v>8590</c:v>
                </c:pt>
                <c:pt idx="194" formatCode="0.0">
                  <c:v>10000</c:v>
                </c:pt>
                <c:pt idx="195" formatCode="0.0">
                  <c:v>11370</c:v>
                </c:pt>
                <c:pt idx="196" formatCode="0.0">
                  <c:v>12700</c:v>
                </c:pt>
                <c:pt idx="197" formatCode="0.0">
                  <c:v>14010</c:v>
                </c:pt>
                <c:pt idx="198" formatCode="0.0">
                  <c:v>15300</c:v>
                </c:pt>
                <c:pt idx="199" formatCode="0.0">
                  <c:v>16580</c:v>
                </c:pt>
                <c:pt idx="200" formatCode="0.0">
                  <c:v>21070</c:v>
                </c:pt>
                <c:pt idx="201" formatCode="0.0">
                  <c:v>25130</c:v>
                </c:pt>
                <c:pt idx="202" formatCode="0.0">
                  <c:v>28910</c:v>
                </c:pt>
                <c:pt idx="203" formatCode="0.0">
                  <c:v>32500</c:v>
                </c:pt>
                <c:pt idx="204" formatCode="0.0">
                  <c:v>35920</c:v>
                </c:pt>
                <c:pt idx="205" formatCode="0.0">
                  <c:v>39210</c:v>
                </c:pt>
                <c:pt idx="206" formatCode="0.0">
                  <c:v>50580</c:v>
                </c:pt>
                <c:pt idx="207" formatCode="0.0">
                  <c:v>60450</c:v>
                </c:pt>
                <c:pt idx="208" formatCode="0.0">
                  <c:v>69370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srim1H_Si!$D$20:$D$228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srim1H_Si!$P$20:$P$228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1.5E-3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3.0999999999999999E-3</c:v>
                </c:pt>
                <c:pt idx="27">
                  <c:v>3.2000000000000002E-3</c:v>
                </c:pt>
                <c:pt idx="28">
                  <c:v>3.4000000000000002E-3</c:v>
                </c:pt>
                <c:pt idx="29">
                  <c:v>3.5999999999999999E-3</c:v>
                </c:pt>
                <c:pt idx="30">
                  <c:v>3.6999999999999997E-3</c:v>
                </c:pt>
                <c:pt idx="31">
                  <c:v>3.8999999999999998E-3</c:v>
                </c:pt>
                <c:pt idx="32">
                  <c:v>4.1000000000000003E-3</c:v>
                </c:pt>
                <c:pt idx="33">
                  <c:v>4.2000000000000006E-3</c:v>
                </c:pt>
                <c:pt idx="34">
                  <c:v>4.3999999999999994E-3</c:v>
                </c:pt>
                <c:pt idx="35">
                  <c:v>4.7000000000000002E-3</c:v>
                </c:pt>
                <c:pt idx="36">
                  <c:v>5.0000000000000001E-3</c:v>
                </c:pt>
                <c:pt idx="37">
                  <c:v>5.4000000000000003E-3</c:v>
                </c:pt>
                <c:pt idx="38">
                  <c:v>5.7000000000000002E-3</c:v>
                </c:pt>
                <c:pt idx="39">
                  <c:v>6.0000000000000001E-3</c:v>
                </c:pt>
                <c:pt idx="40">
                  <c:v>6.3E-3</c:v>
                </c:pt>
                <c:pt idx="41">
                  <c:v>6.6E-3</c:v>
                </c:pt>
                <c:pt idx="42">
                  <c:v>6.9000000000000008E-3</c:v>
                </c:pt>
                <c:pt idx="43">
                  <c:v>7.1999999999999998E-3</c:v>
                </c:pt>
                <c:pt idx="44">
                  <c:v>7.7999999999999996E-3</c:v>
                </c:pt>
                <c:pt idx="45">
                  <c:v>8.3000000000000001E-3</c:v>
                </c:pt>
                <c:pt idx="46">
                  <c:v>8.7999999999999988E-3</c:v>
                </c:pt>
                <c:pt idx="47">
                  <c:v>9.2999999999999992E-3</c:v>
                </c:pt>
                <c:pt idx="48">
                  <c:v>9.7999999999999997E-3</c:v>
                </c:pt>
                <c:pt idx="49">
                  <c:v>1.03E-2</c:v>
                </c:pt>
                <c:pt idx="50">
                  <c:v>1.12E-2</c:v>
                </c:pt>
                <c:pt idx="51">
                  <c:v>1.21E-2</c:v>
                </c:pt>
                <c:pt idx="52">
                  <c:v>1.29E-2</c:v>
                </c:pt>
                <c:pt idx="53">
                  <c:v>1.37E-2</c:v>
                </c:pt>
                <c:pt idx="54">
                  <c:v>1.4499999999999999E-2</c:v>
                </c:pt>
                <c:pt idx="55">
                  <c:v>1.5299999999999999E-2</c:v>
                </c:pt>
                <c:pt idx="56">
                  <c:v>1.6E-2</c:v>
                </c:pt>
                <c:pt idx="57">
                  <c:v>1.67E-2</c:v>
                </c:pt>
                <c:pt idx="58">
                  <c:v>1.7399999999999999E-2</c:v>
                </c:pt>
                <c:pt idx="59">
                  <c:v>1.7999999999999999E-2</c:v>
                </c:pt>
                <c:pt idx="60">
                  <c:v>1.8700000000000001E-2</c:v>
                </c:pt>
                <c:pt idx="61">
                  <c:v>1.9900000000000001E-2</c:v>
                </c:pt>
                <c:pt idx="62">
                  <c:v>2.1399999999999999E-2</c:v>
                </c:pt>
                <c:pt idx="63">
                  <c:v>2.2800000000000001E-2</c:v>
                </c:pt>
                <c:pt idx="64">
                  <c:v>2.41E-2</c:v>
                </c:pt>
                <c:pt idx="65">
                  <c:v>2.5399999999999999E-2</c:v>
                </c:pt>
                <c:pt idx="66">
                  <c:v>2.6600000000000002E-2</c:v>
                </c:pt>
                <c:pt idx="67">
                  <c:v>2.7700000000000002E-2</c:v>
                </c:pt>
                <c:pt idx="68">
                  <c:v>2.8899999999999999E-2</c:v>
                </c:pt>
                <c:pt idx="69">
                  <c:v>2.9899999999999999E-2</c:v>
                </c:pt>
                <c:pt idx="70">
                  <c:v>3.2000000000000001E-2</c:v>
                </c:pt>
                <c:pt idx="71">
                  <c:v>3.39E-2</c:v>
                </c:pt>
                <c:pt idx="72">
                  <c:v>3.5699999999999996E-2</c:v>
                </c:pt>
                <c:pt idx="73">
                  <c:v>3.7400000000000003E-2</c:v>
                </c:pt>
                <c:pt idx="74">
                  <c:v>3.9E-2</c:v>
                </c:pt>
                <c:pt idx="75">
                  <c:v>4.0600000000000004E-2</c:v>
                </c:pt>
                <c:pt idx="76">
                  <c:v>4.3499999999999997E-2</c:v>
                </c:pt>
                <c:pt idx="77">
                  <c:v>4.6100000000000002E-2</c:v>
                </c:pt>
                <c:pt idx="78">
                  <c:v>4.8599999999999997E-2</c:v>
                </c:pt>
                <c:pt idx="79">
                  <c:v>5.0900000000000001E-2</c:v>
                </c:pt>
                <c:pt idx="80">
                  <c:v>5.3000000000000005E-2</c:v>
                </c:pt>
                <c:pt idx="81">
                  <c:v>5.5000000000000007E-2</c:v>
                </c:pt>
                <c:pt idx="82">
                  <c:v>5.6899999999999992E-2</c:v>
                </c:pt>
                <c:pt idx="83">
                  <c:v>5.8699999999999995E-2</c:v>
                </c:pt>
                <c:pt idx="84">
                  <c:v>6.0299999999999999E-2</c:v>
                </c:pt>
                <c:pt idx="85">
                  <c:v>6.1899999999999997E-2</c:v>
                </c:pt>
                <c:pt idx="86">
                  <c:v>6.3399999999999998E-2</c:v>
                </c:pt>
                <c:pt idx="87">
                  <c:v>6.6200000000000009E-2</c:v>
                </c:pt>
                <c:pt idx="88">
                  <c:v>6.9399999999999989E-2</c:v>
                </c:pt>
                <c:pt idx="89">
                  <c:v>7.2300000000000003E-2</c:v>
                </c:pt>
                <c:pt idx="90">
                  <c:v>7.4999999999999997E-2</c:v>
                </c:pt>
                <c:pt idx="91">
                  <c:v>7.7499999999999999E-2</c:v>
                </c:pt>
                <c:pt idx="92">
                  <c:v>7.980000000000001E-2</c:v>
                </c:pt>
                <c:pt idx="93">
                  <c:v>8.2099999999999992E-2</c:v>
                </c:pt>
                <c:pt idx="94">
                  <c:v>8.4199999999999997E-2</c:v>
                </c:pt>
                <c:pt idx="95">
                  <c:v>8.6300000000000002E-2</c:v>
                </c:pt>
                <c:pt idx="96">
                  <c:v>9.0200000000000002E-2</c:v>
                </c:pt>
                <c:pt idx="97">
                  <c:v>9.3899999999999997E-2</c:v>
                </c:pt>
                <c:pt idx="98">
                  <c:v>9.74E-2</c:v>
                </c:pt>
                <c:pt idx="99">
                  <c:v>0.1008</c:v>
                </c:pt>
                <c:pt idx="100">
                  <c:v>0.1041</c:v>
                </c:pt>
                <c:pt idx="101">
                  <c:v>0.10740000000000001</c:v>
                </c:pt>
                <c:pt idx="102">
                  <c:v>0.1137</c:v>
                </c:pt>
                <c:pt idx="103">
                  <c:v>0.12</c:v>
                </c:pt>
                <c:pt idx="104">
                  <c:v>0.12620000000000001</c:v>
                </c:pt>
                <c:pt idx="105">
                  <c:v>0.13240000000000002</c:v>
                </c:pt>
                <c:pt idx="106">
                  <c:v>0.1386</c:v>
                </c:pt>
                <c:pt idx="107">
                  <c:v>0.14479999999999998</c:v>
                </c:pt>
                <c:pt idx="108">
                  <c:v>0.1512</c:v>
                </c:pt>
                <c:pt idx="109">
                  <c:v>0.1575</c:v>
                </c:pt>
                <c:pt idx="110">
                  <c:v>0.16399999999999998</c:v>
                </c:pt>
                <c:pt idx="111">
                  <c:v>0.17050000000000001</c:v>
                </c:pt>
                <c:pt idx="112">
                  <c:v>0.1772</c:v>
                </c:pt>
                <c:pt idx="113">
                  <c:v>0.19070000000000001</c:v>
                </c:pt>
                <c:pt idx="114">
                  <c:v>0.2082</c:v>
                </c:pt>
                <c:pt idx="115">
                  <c:v>0.2263</c:v>
                </c:pt>
                <c:pt idx="116">
                  <c:v>0.24500000000000002</c:v>
                </c:pt>
                <c:pt idx="117">
                  <c:v>0.26429999999999998</c:v>
                </c:pt>
                <c:pt idx="118">
                  <c:v>0.28420000000000001</c:v>
                </c:pt>
                <c:pt idx="119">
                  <c:v>0.30470000000000003</c:v>
                </c:pt>
                <c:pt idx="120">
                  <c:v>0.32569999999999999</c:v>
                </c:pt>
                <c:pt idx="121">
                  <c:v>0.3473</c:v>
                </c:pt>
                <c:pt idx="122">
                  <c:v>0.3921</c:v>
                </c:pt>
                <c:pt idx="123">
                  <c:v>0.43890000000000001</c:v>
                </c:pt>
                <c:pt idx="124">
                  <c:v>0.48769999999999997</c:v>
                </c:pt>
                <c:pt idx="125">
                  <c:v>0.5383</c:v>
                </c:pt>
                <c:pt idx="126">
                  <c:v>0.5907</c:v>
                </c:pt>
                <c:pt idx="127">
                  <c:v>0.64480000000000004</c:v>
                </c:pt>
                <c:pt idx="128">
                  <c:v>0.75800000000000001</c:v>
                </c:pt>
                <c:pt idx="129">
                  <c:v>0.87739999999999996</c:v>
                </c:pt>
                <c:pt idx="130">
                  <c:v>1</c:v>
                </c:pt>
                <c:pt idx="131">
                  <c:v>1.1299999999999999</c:v>
                </c:pt>
                <c:pt idx="132">
                  <c:v>1.27</c:v>
                </c:pt>
                <c:pt idx="133">
                  <c:v>1.41</c:v>
                </c:pt>
                <c:pt idx="134">
                  <c:v>1.56</c:v>
                </c:pt>
                <c:pt idx="135">
                  <c:v>1.72</c:v>
                </c:pt>
                <c:pt idx="136">
                  <c:v>1.88</c:v>
                </c:pt>
                <c:pt idx="137">
                  <c:v>2.04</c:v>
                </c:pt>
                <c:pt idx="138">
                  <c:v>2.2200000000000002</c:v>
                </c:pt>
                <c:pt idx="139">
                  <c:v>2.57</c:v>
                </c:pt>
                <c:pt idx="140">
                  <c:v>3.06</c:v>
                </c:pt>
                <c:pt idx="141">
                  <c:v>3.57</c:v>
                </c:pt>
                <c:pt idx="142">
                  <c:v>4.1100000000000003</c:v>
                </c:pt>
                <c:pt idx="143">
                  <c:v>4.6900000000000004</c:v>
                </c:pt>
                <c:pt idx="144">
                  <c:v>5.3</c:v>
                </c:pt>
                <c:pt idx="145">
                  <c:v>5.94</c:v>
                </c:pt>
                <c:pt idx="146">
                  <c:v>6.6</c:v>
                </c:pt>
                <c:pt idx="147">
                  <c:v>7.3</c:v>
                </c:pt>
                <c:pt idx="148">
                  <c:v>8.7799999999999994</c:v>
                </c:pt>
                <c:pt idx="149">
                  <c:v>10.37</c:v>
                </c:pt>
                <c:pt idx="150">
                  <c:v>12.07</c:v>
                </c:pt>
                <c:pt idx="151">
                  <c:v>13.88</c:v>
                </c:pt>
                <c:pt idx="152" formatCode="0.00">
                  <c:v>15.79</c:v>
                </c:pt>
                <c:pt idx="153" formatCode="0.00">
                  <c:v>17.809999999999999</c:v>
                </c:pt>
                <c:pt idx="154" formatCode="0.00">
                  <c:v>22.14</c:v>
                </c:pt>
                <c:pt idx="155" formatCode="0.00">
                  <c:v>26.87</c:v>
                </c:pt>
                <c:pt idx="156" formatCode="0.00">
                  <c:v>31.98</c:v>
                </c:pt>
                <c:pt idx="157" formatCode="0.00">
                  <c:v>37.47</c:v>
                </c:pt>
                <c:pt idx="158" formatCode="0.00">
                  <c:v>43.32</c:v>
                </c:pt>
                <c:pt idx="159" formatCode="0.00">
                  <c:v>49.53</c:v>
                </c:pt>
                <c:pt idx="160" formatCode="0.00">
                  <c:v>56.09</c:v>
                </c:pt>
                <c:pt idx="161" formatCode="0.00">
                  <c:v>63</c:v>
                </c:pt>
                <c:pt idx="162" formatCode="0.00">
                  <c:v>70.25</c:v>
                </c:pt>
                <c:pt idx="163" formatCode="0.00">
                  <c:v>77.84</c:v>
                </c:pt>
                <c:pt idx="164" formatCode="0.00">
                  <c:v>85.75</c:v>
                </c:pt>
                <c:pt idx="165" formatCode="0.00">
                  <c:v>102.56</c:v>
                </c:pt>
                <c:pt idx="166" formatCode="0.00">
                  <c:v>125.36</c:v>
                </c:pt>
                <c:pt idx="167" formatCode="0.00">
                  <c:v>150.09</c:v>
                </c:pt>
                <c:pt idx="168" formatCode="0.00">
                  <c:v>176.7</c:v>
                </c:pt>
                <c:pt idx="169" formatCode="0.00">
                  <c:v>205.13</c:v>
                </c:pt>
                <c:pt idx="170" formatCode="0.00">
                  <c:v>235.35</c:v>
                </c:pt>
                <c:pt idx="171" formatCode="0.00">
                  <c:v>267.31</c:v>
                </c:pt>
                <c:pt idx="172" formatCode="0.00">
                  <c:v>300.98</c:v>
                </c:pt>
                <c:pt idx="173" formatCode="0.00">
                  <c:v>336.32</c:v>
                </c:pt>
                <c:pt idx="174" formatCode="0.00">
                  <c:v>411.9</c:v>
                </c:pt>
                <c:pt idx="175" formatCode="0.00">
                  <c:v>493.79</c:v>
                </c:pt>
                <c:pt idx="176" formatCode="0.00">
                  <c:v>581.75</c:v>
                </c:pt>
                <c:pt idx="177" formatCode="0.00">
                  <c:v>675.58</c:v>
                </c:pt>
                <c:pt idx="178" formatCode="0.00">
                  <c:v>775.08</c:v>
                </c:pt>
                <c:pt idx="179" formatCode="0.00">
                  <c:v>880.07</c:v>
                </c:pt>
                <c:pt idx="180" formatCode="0.0">
                  <c:v>1110</c:v>
                </c:pt>
                <c:pt idx="181" formatCode="0.0">
                  <c:v>1350</c:v>
                </c:pt>
                <c:pt idx="182" formatCode="0.0">
                  <c:v>1620</c:v>
                </c:pt>
                <c:pt idx="183" formatCode="0.0">
                  <c:v>1900</c:v>
                </c:pt>
                <c:pt idx="184" formatCode="0.0">
                  <c:v>2200</c:v>
                </c:pt>
                <c:pt idx="185" formatCode="0.0">
                  <c:v>2510</c:v>
                </c:pt>
                <c:pt idx="186" formatCode="0.0">
                  <c:v>2840</c:v>
                </c:pt>
                <c:pt idx="187" formatCode="0.0">
                  <c:v>3190</c:v>
                </c:pt>
                <c:pt idx="188" formatCode="0.0">
                  <c:v>3550</c:v>
                </c:pt>
                <c:pt idx="189" formatCode="0.0">
                  <c:v>3920</c:v>
                </c:pt>
                <c:pt idx="190" formatCode="0.0">
                  <c:v>4300</c:v>
                </c:pt>
                <c:pt idx="191" formatCode="0.0">
                  <c:v>5100</c:v>
                </c:pt>
                <c:pt idx="192" formatCode="0.0">
                  <c:v>6160</c:v>
                </c:pt>
                <c:pt idx="193" formatCode="0.0">
                  <c:v>7280</c:v>
                </c:pt>
                <c:pt idx="194" formatCode="0.0">
                  <c:v>8450</c:v>
                </c:pt>
                <c:pt idx="195" formatCode="0.0">
                  <c:v>9670</c:v>
                </c:pt>
                <c:pt idx="196" formatCode="0.0">
                  <c:v>10930</c:v>
                </c:pt>
                <c:pt idx="197" formatCode="0.0">
                  <c:v>12220</c:v>
                </c:pt>
                <c:pt idx="198" formatCode="0.0">
                  <c:v>13540</c:v>
                </c:pt>
                <c:pt idx="199" formatCode="0.0">
                  <c:v>14890</c:v>
                </c:pt>
                <c:pt idx="200" formatCode="0.0">
                  <c:v>17660</c:v>
                </c:pt>
                <c:pt idx="201" formatCode="0.0">
                  <c:v>20510</c:v>
                </c:pt>
                <c:pt idx="202" formatCode="0.0">
                  <c:v>23410</c:v>
                </c:pt>
                <c:pt idx="203" formatCode="0.0">
                  <c:v>26350</c:v>
                </c:pt>
                <c:pt idx="204" formatCode="0.0">
                  <c:v>29310</c:v>
                </c:pt>
                <c:pt idx="205" formatCode="0.0">
                  <c:v>32290</c:v>
                </c:pt>
                <c:pt idx="206" formatCode="0.0">
                  <c:v>38280</c:v>
                </c:pt>
                <c:pt idx="207" formatCode="0.0">
                  <c:v>44250</c:v>
                </c:pt>
                <c:pt idx="208" formatCode="0.0">
                  <c:v>50170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7928"/>
        <c:axId val="477614200"/>
      </c:scatterChart>
      <c:valAx>
        <c:axId val="4776079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200"/>
        <c:crosses val="autoZero"/>
        <c:crossBetween val="midCat"/>
        <c:majorUnit val="10"/>
      </c:valAx>
      <c:valAx>
        <c:axId val="4776142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79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srim1H_Havar!$P$5</c:f>
          <c:strCache>
            <c:ptCount val="1"/>
            <c:pt idx="0">
              <c:v>srim1H_Havar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srim1H_Havar!$D$20:$D$228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srim1H_Havar!$J$20:$J$228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3.0000000000000003E-4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4.0000000000000002E-4</c:v>
                </c:pt>
                <c:pt idx="11">
                  <c:v>5.0000000000000001E-4</c:v>
                </c:pt>
                <c:pt idx="12">
                  <c:v>5.0000000000000001E-4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6.0000000000000006E-4</c:v>
                </c:pt>
                <c:pt idx="16">
                  <c:v>6.0000000000000006E-4</c:v>
                </c:pt>
                <c:pt idx="17">
                  <c:v>6.0000000000000006E-4</c:v>
                </c:pt>
                <c:pt idx="18">
                  <c:v>6.9999999999999999E-4</c:v>
                </c:pt>
                <c:pt idx="19">
                  <c:v>6.9999999999999999E-4</c:v>
                </c:pt>
                <c:pt idx="20">
                  <c:v>8.0000000000000004E-4</c:v>
                </c:pt>
                <c:pt idx="21">
                  <c:v>8.0000000000000004E-4</c:v>
                </c:pt>
                <c:pt idx="22">
                  <c:v>8.9999999999999998E-4</c:v>
                </c:pt>
                <c:pt idx="23">
                  <c:v>8.9999999999999998E-4</c:v>
                </c:pt>
                <c:pt idx="24">
                  <c:v>1E-3</c:v>
                </c:pt>
                <c:pt idx="25">
                  <c:v>1.0999999999999998E-3</c:v>
                </c:pt>
                <c:pt idx="26">
                  <c:v>1.2000000000000001E-3</c:v>
                </c:pt>
                <c:pt idx="27">
                  <c:v>1.2000000000000001E-3</c:v>
                </c:pt>
                <c:pt idx="28">
                  <c:v>1.2999999999999999E-3</c:v>
                </c:pt>
                <c:pt idx="29">
                  <c:v>1.4E-3</c:v>
                </c:pt>
                <c:pt idx="30">
                  <c:v>1.5E-3</c:v>
                </c:pt>
                <c:pt idx="31">
                  <c:v>1.5E-3</c:v>
                </c:pt>
                <c:pt idx="32">
                  <c:v>1.6000000000000001E-3</c:v>
                </c:pt>
                <c:pt idx="33">
                  <c:v>1.7000000000000001E-3</c:v>
                </c:pt>
                <c:pt idx="34">
                  <c:v>1.8E-3</c:v>
                </c:pt>
                <c:pt idx="35">
                  <c:v>1.9E-3</c:v>
                </c:pt>
                <c:pt idx="36">
                  <c:v>2.1000000000000003E-3</c:v>
                </c:pt>
                <c:pt idx="37">
                  <c:v>2.3E-3</c:v>
                </c:pt>
                <c:pt idx="38">
                  <c:v>2.4000000000000002E-3</c:v>
                </c:pt>
                <c:pt idx="39">
                  <c:v>2.5999999999999999E-3</c:v>
                </c:pt>
                <c:pt idx="40">
                  <c:v>2.8E-3</c:v>
                </c:pt>
                <c:pt idx="41">
                  <c:v>2.9000000000000002E-3</c:v>
                </c:pt>
                <c:pt idx="42">
                  <c:v>3.0999999999999999E-3</c:v>
                </c:pt>
                <c:pt idx="43">
                  <c:v>3.3E-3</c:v>
                </c:pt>
                <c:pt idx="44">
                  <c:v>3.5999999999999999E-3</c:v>
                </c:pt>
                <c:pt idx="45">
                  <c:v>4.0000000000000001E-3</c:v>
                </c:pt>
                <c:pt idx="46">
                  <c:v>4.3E-3</c:v>
                </c:pt>
                <c:pt idx="47">
                  <c:v>4.5999999999999999E-3</c:v>
                </c:pt>
                <c:pt idx="48">
                  <c:v>4.8999999999999998E-3</c:v>
                </c:pt>
                <c:pt idx="49">
                  <c:v>5.3E-3</c:v>
                </c:pt>
                <c:pt idx="50">
                  <c:v>5.8999999999999999E-3</c:v>
                </c:pt>
                <c:pt idx="51">
                  <c:v>6.5000000000000006E-3</c:v>
                </c:pt>
                <c:pt idx="52">
                  <c:v>7.1999999999999998E-3</c:v>
                </c:pt>
                <c:pt idx="53">
                  <c:v>7.7999999999999996E-3</c:v>
                </c:pt>
                <c:pt idx="54">
                  <c:v>8.5000000000000006E-3</c:v>
                </c:pt>
                <c:pt idx="55">
                  <c:v>9.1000000000000004E-3</c:v>
                </c:pt>
                <c:pt idx="56">
                  <c:v>9.7999999999999997E-3</c:v>
                </c:pt>
                <c:pt idx="57">
                  <c:v>1.04E-2</c:v>
                </c:pt>
                <c:pt idx="58">
                  <c:v>1.0999999999999999E-2</c:v>
                </c:pt>
                <c:pt idx="59">
                  <c:v>1.17E-2</c:v>
                </c:pt>
                <c:pt idx="60">
                  <c:v>1.23E-2</c:v>
                </c:pt>
                <c:pt idx="61">
                  <c:v>1.3600000000000001E-2</c:v>
                </c:pt>
                <c:pt idx="62">
                  <c:v>1.52E-2</c:v>
                </c:pt>
                <c:pt idx="63">
                  <c:v>1.6800000000000002E-2</c:v>
                </c:pt>
                <c:pt idx="64">
                  <c:v>1.84E-2</c:v>
                </c:pt>
                <c:pt idx="65">
                  <c:v>0.02</c:v>
                </c:pt>
                <c:pt idx="66">
                  <c:v>2.1600000000000001E-2</c:v>
                </c:pt>
                <c:pt idx="67">
                  <c:v>2.3200000000000002E-2</c:v>
                </c:pt>
                <c:pt idx="68">
                  <c:v>2.4799999999999999E-2</c:v>
                </c:pt>
                <c:pt idx="69">
                  <c:v>2.63E-2</c:v>
                </c:pt>
                <c:pt idx="70">
                  <c:v>2.9499999999999998E-2</c:v>
                </c:pt>
                <c:pt idx="71">
                  <c:v>3.27E-2</c:v>
                </c:pt>
                <c:pt idx="72">
                  <c:v>3.5900000000000001E-2</c:v>
                </c:pt>
                <c:pt idx="73">
                  <c:v>3.9E-2</c:v>
                </c:pt>
                <c:pt idx="74">
                  <c:v>4.2099999999999999E-2</c:v>
                </c:pt>
                <c:pt idx="75">
                  <c:v>4.53E-2</c:v>
                </c:pt>
                <c:pt idx="76">
                  <c:v>5.1500000000000004E-2</c:v>
                </c:pt>
                <c:pt idx="77">
                  <c:v>5.7599999999999998E-2</c:v>
                </c:pt>
                <c:pt idx="78">
                  <c:v>6.3600000000000004E-2</c:v>
                </c:pt>
                <c:pt idx="79">
                  <c:v>6.9499999999999992E-2</c:v>
                </c:pt>
                <c:pt idx="80">
                  <c:v>7.5300000000000006E-2</c:v>
                </c:pt>
                <c:pt idx="81">
                  <c:v>8.1000000000000003E-2</c:v>
                </c:pt>
                <c:pt idx="82">
                  <c:v>8.6699999999999999E-2</c:v>
                </c:pt>
                <c:pt idx="83">
                  <c:v>9.2300000000000007E-2</c:v>
                </c:pt>
                <c:pt idx="84">
                  <c:v>9.7699999999999995E-2</c:v>
                </c:pt>
                <c:pt idx="85">
                  <c:v>0.1032</c:v>
                </c:pt>
                <c:pt idx="86">
                  <c:v>0.1085</c:v>
                </c:pt>
                <c:pt idx="87">
                  <c:v>0.11890000000000001</c:v>
                </c:pt>
                <c:pt idx="88">
                  <c:v>0.13169999999999998</c:v>
                </c:pt>
                <c:pt idx="89">
                  <c:v>0.14399999999999999</c:v>
                </c:pt>
                <c:pt idx="90" formatCode="0.00">
                  <c:v>0.156</c:v>
                </c:pt>
                <c:pt idx="91" formatCode="0.00">
                  <c:v>0.16770000000000002</c:v>
                </c:pt>
                <c:pt idx="92" formatCode="0.00">
                  <c:v>0.1792</c:v>
                </c:pt>
                <c:pt idx="93" formatCode="0.00">
                  <c:v>0.19039999999999999</c:v>
                </c:pt>
                <c:pt idx="94" formatCode="0.00">
                  <c:v>0.20150000000000001</c:v>
                </c:pt>
                <c:pt idx="95" formatCode="0.00">
                  <c:v>0.21230000000000002</c:v>
                </c:pt>
                <c:pt idx="96" formatCode="0.00">
                  <c:v>0.23359999999999997</c:v>
                </c:pt>
                <c:pt idx="97" formatCode="0.00">
                  <c:v>0.2545</c:v>
                </c:pt>
                <c:pt idx="98" formatCode="0.00">
                  <c:v>0.27490000000000003</c:v>
                </c:pt>
                <c:pt idx="99" formatCode="0.00">
                  <c:v>0.29510000000000003</c:v>
                </c:pt>
                <c:pt idx="100" formatCode="0.00">
                  <c:v>0.315</c:v>
                </c:pt>
                <c:pt idx="101" formatCode="0.00">
                  <c:v>0.33479999999999999</c:v>
                </c:pt>
                <c:pt idx="102" formatCode="0.00">
                  <c:v>0.374</c:v>
                </c:pt>
                <c:pt idx="103" formatCode="0.00">
                  <c:v>0.41299999999999998</c:v>
                </c:pt>
                <c:pt idx="104" formatCode="0.00">
                  <c:v>0.45190000000000002</c:v>
                </c:pt>
                <c:pt idx="105" formatCode="0.00">
                  <c:v>0.4909</c:v>
                </c:pt>
                <c:pt idx="106" formatCode="0.00">
                  <c:v>0.53010000000000002</c:v>
                </c:pt>
                <c:pt idx="107" formatCode="0.00">
                  <c:v>0.5696</c:v>
                </c:pt>
                <c:pt idx="108" formatCode="0.00">
                  <c:v>0.60949999999999993</c:v>
                </c:pt>
                <c:pt idx="109" formatCode="0.00">
                  <c:v>0.64980000000000004</c:v>
                </c:pt>
                <c:pt idx="110" formatCode="0.00">
                  <c:v>0.69059999999999999</c:v>
                </c:pt>
                <c:pt idx="111" formatCode="0.00">
                  <c:v>0.7319</c:v>
                </c:pt>
                <c:pt idx="112" formatCode="0.00">
                  <c:v>0.77380000000000004</c:v>
                </c:pt>
                <c:pt idx="113" formatCode="0.00">
                  <c:v>0.85929999999999995</c:v>
                </c:pt>
                <c:pt idx="114" formatCode="0.00">
                  <c:v>0.96960000000000002</c:v>
                </c:pt>
                <c:pt idx="115" formatCode="0.00">
                  <c:v>1.08</c:v>
                </c:pt>
                <c:pt idx="116" formatCode="0.00">
                  <c:v>1.2</c:v>
                </c:pt>
                <c:pt idx="117" formatCode="0.00">
                  <c:v>1.33</c:v>
                </c:pt>
                <c:pt idx="118" formatCode="0.00">
                  <c:v>1.45</c:v>
                </c:pt>
                <c:pt idx="119" formatCode="0.00">
                  <c:v>1.58</c:v>
                </c:pt>
                <c:pt idx="120" formatCode="0.00">
                  <c:v>1.72</c:v>
                </c:pt>
                <c:pt idx="121" formatCode="0.00">
                  <c:v>1.86</c:v>
                </c:pt>
                <c:pt idx="122" formatCode="0.00">
                  <c:v>2.15</c:v>
                </c:pt>
                <c:pt idx="123" formatCode="0.00">
                  <c:v>2.46</c:v>
                </c:pt>
                <c:pt idx="124" formatCode="0.00">
                  <c:v>2.79</c:v>
                </c:pt>
                <c:pt idx="125" formatCode="0.00">
                  <c:v>3.13</c:v>
                </c:pt>
                <c:pt idx="126" formatCode="0.00">
                  <c:v>3.49</c:v>
                </c:pt>
                <c:pt idx="127" formatCode="0.00">
                  <c:v>3.87</c:v>
                </c:pt>
                <c:pt idx="128" formatCode="0.00">
                  <c:v>4.66</c:v>
                </c:pt>
                <c:pt idx="129" formatCode="0.00">
                  <c:v>5.52</c:v>
                </c:pt>
                <c:pt idx="130" formatCode="0.00">
                  <c:v>6.43</c:v>
                </c:pt>
                <c:pt idx="131" formatCode="0.00">
                  <c:v>7.4</c:v>
                </c:pt>
                <c:pt idx="132" formatCode="0.00">
                  <c:v>8.42</c:v>
                </c:pt>
                <c:pt idx="133" formatCode="0.00">
                  <c:v>9.48</c:v>
                </c:pt>
                <c:pt idx="134" formatCode="0.00">
                  <c:v>10.6</c:v>
                </c:pt>
                <c:pt idx="135" formatCode="0.00">
                  <c:v>11.77</c:v>
                </c:pt>
                <c:pt idx="136" formatCode="0.00">
                  <c:v>12.98</c:v>
                </c:pt>
                <c:pt idx="137" formatCode="0.00">
                  <c:v>14.24</c:v>
                </c:pt>
                <c:pt idx="138" formatCode="0.00">
                  <c:v>15.55</c:v>
                </c:pt>
                <c:pt idx="139" formatCode="0.00">
                  <c:v>18.29</c:v>
                </c:pt>
                <c:pt idx="140" formatCode="0.00">
                  <c:v>21.97</c:v>
                </c:pt>
                <c:pt idx="141" formatCode="0.00">
                  <c:v>25.93</c:v>
                </c:pt>
                <c:pt idx="142" formatCode="0.00">
                  <c:v>30.14</c:v>
                </c:pt>
                <c:pt idx="143" formatCode="0.00">
                  <c:v>34.619999999999997</c:v>
                </c:pt>
                <c:pt idx="144" formatCode="0.00">
                  <c:v>39.35</c:v>
                </c:pt>
                <c:pt idx="145" formatCode="0.00">
                  <c:v>44.33</c:v>
                </c:pt>
                <c:pt idx="146" formatCode="0.00">
                  <c:v>49.55</c:v>
                </c:pt>
                <c:pt idx="147" formatCode="0.00">
                  <c:v>55.01</c:v>
                </c:pt>
                <c:pt idx="148" formatCode="0.00">
                  <c:v>66.650000000000006</c:v>
                </c:pt>
                <c:pt idx="149" formatCode="0.00">
                  <c:v>79.209999999999994</c:v>
                </c:pt>
                <c:pt idx="150" formatCode="0.00">
                  <c:v>92.69</c:v>
                </c:pt>
                <c:pt idx="151" formatCode="0.00">
                  <c:v>107.05</c:v>
                </c:pt>
                <c:pt idx="152" formatCode="0.00">
                  <c:v>122.3</c:v>
                </c:pt>
                <c:pt idx="153" formatCode="0.00">
                  <c:v>138.4</c:v>
                </c:pt>
                <c:pt idx="154" formatCode="0.00">
                  <c:v>173.12</c:v>
                </c:pt>
                <c:pt idx="155" formatCode="0.00">
                  <c:v>211.14</c:v>
                </c:pt>
                <c:pt idx="156" formatCode="0.00">
                  <c:v>252.4</c:v>
                </c:pt>
                <c:pt idx="157" formatCode="0.00">
                  <c:v>296.83</c:v>
                </c:pt>
                <c:pt idx="158" formatCode="0.00">
                  <c:v>344.35</c:v>
                </c:pt>
                <c:pt idx="159" formatCode="0.00">
                  <c:v>394.93</c:v>
                </c:pt>
                <c:pt idx="160" formatCode="0.00">
                  <c:v>448.51</c:v>
                </c:pt>
                <c:pt idx="161" formatCode="0.00">
                  <c:v>505.05</c:v>
                </c:pt>
                <c:pt idx="162" formatCode="0.00">
                  <c:v>564.5</c:v>
                </c:pt>
                <c:pt idx="163" formatCode="0.00">
                  <c:v>626.82000000000005</c:v>
                </c:pt>
                <c:pt idx="164" formatCode="0.00">
                  <c:v>691.99</c:v>
                </c:pt>
                <c:pt idx="165" formatCode="0.00">
                  <c:v>830.64</c:v>
                </c:pt>
                <c:pt idx="166" formatCode="0.0">
                  <c:v>1020</c:v>
                </c:pt>
                <c:pt idx="167" formatCode="0.0">
                  <c:v>1220</c:v>
                </c:pt>
                <c:pt idx="168" formatCode="0.0">
                  <c:v>1450</c:v>
                </c:pt>
                <c:pt idx="169" formatCode="0.0">
                  <c:v>1680</c:v>
                </c:pt>
                <c:pt idx="170" formatCode="0.0">
                  <c:v>1940</c:v>
                </c:pt>
                <c:pt idx="171" formatCode="0.0">
                  <c:v>2210</c:v>
                </c:pt>
                <c:pt idx="172" formatCode="0.0">
                  <c:v>2490</c:v>
                </c:pt>
                <c:pt idx="173" formatCode="0.0">
                  <c:v>2790</c:v>
                </c:pt>
                <c:pt idx="174" formatCode="0.0">
                  <c:v>3430</c:v>
                </c:pt>
                <c:pt idx="175" formatCode="0.0">
                  <c:v>4130</c:v>
                </c:pt>
                <c:pt idx="176" formatCode="0.0">
                  <c:v>4880</c:v>
                </c:pt>
                <c:pt idx="177" formatCode="0.0">
                  <c:v>5690</c:v>
                </c:pt>
                <c:pt idx="178" formatCode="0.0">
                  <c:v>6550</c:v>
                </c:pt>
                <c:pt idx="179" formatCode="0.0">
                  <c:v>7460</c:v>
                </c:pt>
                <c:pt idx="180" formatCode="0.0">
                  <c:v>9430</c:v>
                </c:pt>
                <c:pt idx="181" formatCode="0.0">
                  <c:v>11580</c:v>
                </c:pt>
                <c:pt idx="182" formatCode="0.0">
                  <c:v>13920</c:v>
                </c:pt>
                <c:pt idx="183" formatCode="0.0">
                  <c:v>16440</c:v>
                </c:pt>
                <c:pt idx="184" formatCode="0.0">
                  <c:v>19120</c:v>
                </c:pt>
                <c:pt idx="185" formatCode="0.0">
                  <c:v>21970</c:v>
                </c:pt>
                <c:pt idx="186" formatCode="0.0">
                  <c:v>24970</c:v>
                </c:pt>
                <c:pt idx="187" formatCode="0.0">
                  <c:v>28120</c:v>
                </c:pt>
                <c:pt idx="188" formatCode="0.0">
                  <c:v>31410</c:v>
                </c:pt>
                <c:pt idx="189" formatCode="0">
                  <c:v>34840</c:v>
                </c:pt>
                <c:pt idx="190" formatCode="0">
                  <c:v>38410</c:v>
                </c:pt>
                <c:pt idx="191" formatCode="0">
                  <c:v>45930</c:v>
                </c:pt>
                <c:pt idx="192" formatCode="0">
                  <c:v>56010</c:v>
                </c:pt>
                <c:pt idx="193" formatCode="0">
                  <c:v>66790</c:v>
                </c:pt>
                <c:pt idx="194" formatCode="0">
                  <c:v>78220</c:v>
                </c:pt>
                <c:pt idx="195" formatCode="0">
                  <c:v>90260</c:v>
                </c:pt>
                <c:pt idx="196" formatCode="0">
                  <c:v>102850</c:v>
                </c:pt>
                <c:pt idx="197" formatCode="0">
                  <c:v>115960</c:v>
                </c:pt>
                <c:pt idx="198" formatCode="0">
                  <c:v>129560</c:v>
                </c:pt>
                <c:pt idx="199" formatCode="0">
                  <c:v>143600</c:v>
                </c:pt>
                <c:pt idx="200" formatCode="0">
                  <c:v>172910</c:v>
                </c:pt>
                <c:pt idx="201" formatCode="0">
                  <c:v>203680</c:v>
                </c:pt>
                <c:pt idx="202" formatCode="0">
                  <c:v>235750</c:v>
                </c:pt>
                <c:pt idx="203" formatCode="0">
                  <c:v>268950</c:v>
                </c:pt>
                <c:pt idx="204" formatCode="0">
                  <c:v>303150</c:v>
                </c:pt>
                <c:pt idx="205" formatCode="0">
                  <c:v>338230</c:v>
                </c:pt>
                <c:pt idx="206" formatCode="0">
                  <c:v>410630</c:v>
                </c:pt>
                <c:pt idx="207" formatCode="0">
                  <c:v>485520</c:v>
                </c:pt>
                <c:pt idx="208" formatCode="0">
                  <c:v>562400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10-4F80-8D70-56B10B0C78E0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srim1H_Havar!$D$20:$D$228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srim1H_Havar!$M$20:$M$228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3.0999999999999999E-3</c:v>
                </c:pt>
                <c:pt idx="31">
                  <c:v>3.3E-3</c:v>
                </c:pt>
                <c:pt idx="32">
                  <c:v>3.4000000000000002E-3</c:v>
                </c:pt>
                <c:pt idx="33">
                  <c:v>3.5000000000000005E-3</c:v>
                </c:pt>
                <c:pt idx="34">
                  <c:v>3.5999999999999999E-3</c:v>
                </c:pt>
                <c:pt idx="35">
                  <c:v>3.8999999999999998E-3</c:v>
                </c:pt>
                <c:pt idx="36">
                  <c:v>4.1000000000000003E-3</c:v>
                </c:pt>
                <c:pt idx="37">
                  <c:v>4.3999999999999994E-3</c:v>
                </c:pt>
                <c:pt idx="38">
                  <c:v>4.7000000000000002E-3</c:v>
                </c:pt>
                <c:pt idx="39">
                  <c:v>4.8999999999999998E-3</c:v>
                </c:pt>
                <c:pt idx="40">
                  <c:v>5.1999999999999998E-3</c:v>
                </c:pt>
                <c:pt idx="41">
                  <c:v>5.4000000000000003E-3</c:v>
                </c:pt>
                <c:pt idx="42">
                  <c:v>5.7000000000000002E-3</c:v>
                </c:pt>
                <c:pt idx="43">
                  <c:v>5.8999999999999999E-3</c:v>
                </c:pt>
                <c:pt idx="44">
                  <c:v>6.3E-3</c:v>
                </c:pt>
                <c:pt idx="45">
                  <c:v>6.8000000000000005E-3</c:v>
                </c:pt>
                <c:pt idx="46">
                  <c:v>7.1999999999999998E-3</c:v>
                </c:pt>
                <c:pt idx="47">
                  <c:v>7.6E-3</c:v>
                </c:pt>
                <c:pt idx="48">
                  <c:v>8.0000000000000002E-3</c:v>
                </c:pt>
                <c:pt idx="49">
                  <c:v>8.3000000000000001E-3</c:v>
                </c:pt>
                <c:pt idx="50">
                  <c:v>9.1000000000000004E-3</c:v>
                </c:pt>
                <c:pt idx="51">
                  <c:v>9.7999999999999997E-3</c:v>
                </c:pt>
                <c:pt idx="52">
                  <c:v>1.04E-2</c:v>
                </c:pt>
                <c:pt idx="53">
                  <c:v>1.11E-2</c:v>
                </c:pt>
                <c:pt idx="54">
                  <c:v>1.17E-2</c:v>
                </c:pt>
                <c:pt idx="55">
                  <c:v>1.23E-2</c:v>
                </c:pt>
                <c:pt idx="56">
                  <c:v>1.29E-2</c:v>
                </c:pt>
                <c:pt idx="57">
                  <c:v>1.3500000000000002E-2</c:v>
                </c:pt>
                <c:pt idx="58">
                  <c:v>1.4099999999999998E-2</c:v>
                </c:pt>
                <c:pt idx="59">
                  <c:v>1.4599999999999998E-2</c:v>
                </c:pt>
                <c:pt idx="60">
                  <c:v>1.52E-2</c:v>
                </c:pt>
                <c:pt idx="61">
                  <c:v>1.6199999999999999E-2</c:v>
                </c:pt>
                <c:pt idx="62">
                  <c:v>1.7399999999999999E-2</c:v>
                </c:pt>
                <c:pt idx="63">
                  <c:v>1.8599999999999998E-2</c:v>
                </c:pt>
                <c:pt idx="64">
                  <c:v>1.9800000000000002E-2</c:v>
                </c:pt>
                <c:pt idx="65">
                  <c:v>2.0799999999999999E-2</c:v>
                </c:pt>
                <c:pt idx="66">
                  <c:v>2.1899999999999999E-2</c:v>
                </c:pt>
                <c:pt idx="67">
                  <c:v>2.29E-2</c:v>
                </c:pt>
                <c:pt idx="68">
                  <c:v>2.3899999999999998E-2</c:v>
                </c:pt>
                <c:pt idx="69">
                  <c:v>2.4799999999999999E-2</c:v>
                </c:pt>
                <c:pt idx="70">
                  <c:v>2.6600000000000002E-2</c:v>
                </c:pt>
                <c:pt idx="71">
                  <c:v>2.8299999999999999E-2</c:v>
                </c:pt>
                <c:pt idx="72">
                  <c:v>2.9899999999999999E-2</c:v>
                </c:pt>
                <c:pt idx="73">
                  <c:v>3.15E-2</c:v>
                </c:pt>
                <c:pt idx="74">
                  <c:v>3.2899999999999999E-2</c:v>
                </c:pt>
                <c:pt idx="75">
                  <c:v>3.4300000000000004E-2</c:v>
                </c:pt>
                <c:pt idx="76">
                  <c:v>3.6900000000000002E-2</c:v>
                </c:pt>
                <c:pt idx="77">
                  <c:v>3.9300000000000002E-2</c:v>
                </c:pt>
                <c:pt idx="78">
                  <c:v>4.1599999999999998E-2</c:v>
                </c:pt>
                <c:pt idx="79">
                  <c:v>4.36E-2</c:v>
                </c:pt>
                <c:pt idx="80">
                  <c:v>4.5499999999999999E-2</c:v>
                </c:pt>
                <c:pt idx="81">
                  <c:v>4.7299999999999995E-2</c:v>
                </c:pt>
                <c:pt idx="82">
                  <c:v>4.9000000000000002E-2</c:v>
                </c:pt>
                <c:pt idx="83">
                  <c:v>5.0599999999999999E-2</c:v>
                </c:pt>
                <c:pt idx="84">
                  <c:v>5.21E-2</c:v>
                </c:pt>
                <c:pt idx="85">
                  <c:v>5.3500000000000006E-2</c:v>
                </c:pt>
                <c:pt idx="86">
                  <c:v>5.4800000000000001E-2</c:v>
                </c:pt>
                <c:pt idx="87">
                  <c:v>5.7299999999999997E-2</c:v>
                </c:pt>
                <c:pt idx="88">
                  <c:v>0.06</c:v>
                </c:pt>
                <c:pt idx="89">
                  <c:v>6.25E-2</c:v>
                </c:pt>
                <c:pt idx="90">
                  <c:v>6.4700000000000008E-2</c:v>
                </c:pt>
                <c:pt idx="91">
                  <c:v>6.6799999999999998E-2</c:v>
                </c:pt>
                <c:pt idx="92">
                  <c:v>6.8600000000000008E-2</c:v>
                </c:pt>
                <c:pt idx="93">
                  <c:v>7.039999999999999E-2</c:v>
                </c:pt>
                <c:pt idx="94">
                  <c:v>7.1999999999999995E-2</c:v>
                </c:pt>
                <c:pt idx="95">
                  <c:v>7.3499999999999996E-2</c:v>
                </c:pt>
                <c:pt idx="96">
                  <c:v>7.6200000000000004E-2</c:v>
                </c:pt>
                <c:pt idx="97">
                  <c:v>7.8700000000000006E-2</c:v>
                </c:pt>
                <c:pt idx="98">
                  <c:v>8.09E-2</c:v>
                </c:pt>
                <c:pt idx="99">
                  <c:v>8.299999999999999E-2</c:v>
                </c:pt>
                <c:pt idx="100">
                  <c:v>8.4900000000000003E-2</c:v>
                </c:pt>
                <c:pt idx="101">
                  <c:v>8.6699999999999999E-2</c:v>
                </c:pt>
                <c:pt idx="102">
                  <c:v>9.01E-2</c:v>
                </c:pt>
                <c:pt idx="103">
                  <c:v>9.3100000000000002E-2</c:v>
                </c:pt>
                <c:pt idx="104">
                  <c:v>9.6000000000000002E-2</c:v>
                </c:pt>
                <c:pt idx="105">
                  <c:v>9.8599999999999993E-2</c:v>
                </c:pt>
                <c:pt idx="106">
                  <c:v>0.1012</c:v>
                </c:pt>
                <c:pt idx="107">
                  <c:v>0.1036</c:v>
                </c:pt>
                <c:pt idx="108">
                  <c:v>0.10589999999999999</c:v>
                </c:pt>
                <c:pt idx="109">
                  <c:v>0.1082</c:v>
                </c:pt>
                <c:pt idx="110">
                  <c:v>0.11040000000000001</c:v>
                </c:pt>
                <c:pt idx="111">
                  <c:v>0.11259999999999999</c:v>
                </c:pt>
                <c:pt idx="112">
                  <c:v>0.1147</c:v>
                </c:pt>
                <c:pt idx="113">
                  <c:v>0.1192</c:v>
                </c:pt>
                <c:pt idx="114">
                  <c:v>0.12490000000000001</c:v>
                </c:pt>
                <c:pt idx="115">
                  <c:v>0.13059999999999999</c:v>
                </c:pt>
                <c:pt idx="116">
                  <c:v>0.1363</c:v>
                </c:pt>
                <c:pt idx="117">
                  <c:v>0.14199999999999999</c:v>
                </c:pt>
                <c:pt idx="118">
                  <c:v>0.1479</c:v>
                </c:pt>
                <c:pt idx="119">
                  <c:v>0.15379999999999999</c:v>
                </c:pt>
                <c:pt idx="120">
                  <c:v>0.1598</c:v>
                </c:pt>
                <c:pt idx="121">
                  <c:v>0.16589999999999999</c:v>
                </c:pt>
                <c:pt idx="122">
                  <c:v>0.1807</c:v>
                </c:pt>
                <c:pt idx="123">
                  <c:v>0.19590000000000002</c:v>
                </c:pt>
                <c:pt idx="124">
                  <c:v>0.21150000000000002</c:v>
                </c:pt>
                <c:pt idx="125">
                  <c:v>0.22739999999999999</c:v>
                </c:pt>
                <c:pt idx="126">
                  <c:v>0.24390000000000001</c:v>
                </c:pt>
                <c:pt idx="127">
                  <c:v>0.26070000000000004</c:v>
                </c:pt>
                <c:pt idx="128">
                  <c:v>0.30559999999999998</c:v>
                </c:pt>
                <c:pt idx="129">
                  <c:v>0.35099999999999998</c:v>
                </c:pt>
                <c:pt idx="130">
                  <c:v>0.3972</c:v>
                </c:pt>
                <c:pt idx="131">
                  <c:v>0.44409999999999999</c:v>
                </c:pt>
                <c:pt idx="132">
                  <c:v>0.49160000000000004</c:v>
                </c:pt>
                <c:pt idx="133">
                  <c:v>0.54</c:v>
                </c:pt>
                <c:pt idx="134">
                  <c:v>0.58920000000000006</c:v>
                </c:pt>
                <c:pt idx="135">
                  <c:v>0.63919999999999999</c:v>
                </c:pt>
                <c:pt idx="136">
                  <c:v>0.69009999999999994</c:v>
                </c:pt>
                <c:pt idx="137">
                  <c:v>0.7419</c:v>
                </c:pt>
                <c:pt idx="138">
                  <c:v>0.79449999999999998</c:v>
                </c:pt>
                <c:pt idx="139">
                  <c:v>0.94209999999999994</c:v>
                </c:pt>
                <c:pt idx="140">
                  <c:v>1.1499999999999999</c:v>
                </c:pt>
                <c:pt idx="141">
                  <c:v>1.35</c:v>
                </c:pt>
                <c:pt idx="142">
                  <c:v>1.55</c:v>
                </c:pt>
                <c:pt idx="143">
                  <c:v>1.76</c:v>
                </c:pt>
                <c:pt idx="144" formatCode="0.00">
                  <c:v>1.96</c:v>
                </c:pt>
                <c:pt idx="145" formatCode="0.00">
                  <c:v>2.17</c:v>
                </c:pt>
                <c:pt idx="146" formatCode="0.00">
                  <c:v>2.38</c:v>
                </c:pt>
                <c:pt idx="147" formatCode="0.00">
                  <c:v>2.6</c:v>
                </c:pt>
                <c:pt idx="148" formatCode="0.00">
                  <c:v>3.26</c:v>
                </c:pt>
                <c:pt idx="149" formatCode="0.00">
                  <c:v>3.89</c:v>
                </c:pt>
                <c:pt idx="150" formatCode="0.00">
                  <c:v>4.53</c:v>
                </c:pt>
                <c:pt idx="151" formatCode="0.00">
                  <c:v>5.17</c:v>
                </c:pt>
                <c:pt idx="152" formatCode="0.00">
                  <c:v>5.81</c:v>
                </c:pt>
                <c:pt idx="153" formatCode="0.00">
                  <c:v>6.47</c:v>
                </c:pt>
                <c:pt idx="154" formatCode="0.00">
                  <c:v>8.5399999999999991</c:v>
                </c:pt>
                <c:pt idx="155" formatCode="0.00">
                  <c:v>10.53</c:v>
                </c:pt>
                <c:pt idx="156" formatCode="0.00">
                  <c:v>12.51</c:v>
                </c:pt>
                <c:pt idx="157" formatCode="0.00">
                  <c:v>14.49</c:v>
                </c:pt>
                <c:pt idx="158" formatCode="0.00">
                  <c:v>16.510000000000002</c:v>
                </c:pt>
                <c:pt idx="159" formatCode="0.00">
                  <c:v>18.57</c:v>
                </c:pt>
                <c:pt idx="160" formatCode="0.00">
                  <c:v>20.66</c:v>
                </c:pt>
                <c:pt idx="161" formatCode="0.00">
                  <c:v>22.8</c:v>
                </c:pt>
                <c:pt idx="162" formatCode="0.00">
                  <c:v>24.99</c:v>
                </c:pt>
                <c:pt idx="163" formatCode="0.00">
                  <c:v>27.22</c:v>
                </c:pt>
                <c:pt idx="164" formatCode="0.00">
                  <c:v>29.5</c:v>
                </c:pt>
                <c:pt idx="165" formatCode="0.00">
                  <c:v>36.86</c:v>
                </c:pt>
                <c:pt idx="166" formatCode="0.00">
                  <c:v>47.28</c:v>
                </c:pt>
                <c:pt idx="167" formatCode="0.00">
                  <c:v>57.37</c:v>
                </c:pt>
                <c:pt idx="168" formatCode="0.00">
                  <c:v>67.400000000000006</c:v>
                </c:pt>
                <c:pt idx="169" formatCode="0.00">
                  <c:v>77.48</c:v>
                </c:pt>
                <c:pt idx="170" formatCode="0.00">
                  <c:v>87.68</c:v>
                </c:pt>
                <c:pt idx="171" formatCode="0.00">
                  <c:v>98.03</c:v>
                </c:pt>
                <c:pt idx="172" formatCode="0.00">
                  <c:v>108.57</c:v>
                </c:pt>
                <c:pt idx="173" formatCode="0.00">
                  <c:v>119.3</c:v>
                </c:pt>
                <c:pt idx="174" formatCode="0.00">
                  <c:v>155</c:v>
                </c:pt>
                <c:pt idx="175" formatCode="0.00">
                  <c:v>189.2</c:v>
                </c:pt>
                <c:pt idx="176" formatCode="0.00">
                  <c:v>222.94</c:v>
                </c:pt>
                <c:pt idx="177" formatCode="0.00">
                  <c:v>256.68</c:v>
                </c:pt>
                <c:pt idx="178" formatCode="0.00">
                  <c:v>290.64999999999998</c:v>
                </c:pt>
                <c:pt idx="179" formatCode="0.00">
                  <c:v>325</c:v>
                </c:pt>
                <c:pt idx="180" formatCode="0.00">
                  <c:v>440.65</c:v>
                </c:pt>
                <c:pt idx="181" formatCode="0.00">
                  <c:v>549.64</c:v>
                </c:pt>
                <c:pt idx="182" formatCode="0.00">
                  <c:v>656.29</c:v>
                </c:pt>
                <c:pt idx="183" formatCode="0.00">
                  <c:v>762.33</c:v>
                </c:pt>
                <c:pt idx="184" formatCode="0.00">
                  <c:v>868.6</c:v>
                </c:pt>
                <c:pt idx="185" formatCode="0.00">
                  <c:v>975.51</c:v>
                </c:pt>
                <c:pt idx="186" formatCode="0.00">
                  <c:v>1080</c:v>
                </c:pt>
                <c:pt idx="187" formatCode="0.00">
                  <c:v>1190</c:v>
                </c:pt>
                <c:pt idx="188" formatCode="0.00">
                  <c:v>1300</c:v>
                </c:pt>
                <c:pt idx="189" formatCode="0.00">
                  <c:v>1410</c:v>
                </c:pt>
                <c:pt idx="190" formatCode="0.00">
                  <c:v>1520</c:v>
                </c:pt>
                <c:pt idx="191" formatCode="0.00">
                  <c:v>1900</c:v>
                </c:pt>
                <c:pt idx="192" formatCode="0.0">
                  <c:v>2430</c:v>
                </c:pt>
                <c:pt idx="193" formatCode="0.0">
                  <c:v>2930</c:v>
                </c:pt>
                <c:pt idx="194" formatCode="0.0">
                  <c:v>3400</c:v>
                </c:pt>
                <c:pt idx="195" formatCode="0.0">
                  <c:v>3860</c:v>
                </c:pt>
                <c:pt idx="196" formatCode="0.0">
                  <c:v>4320</c:v>
                </c:pt>
                <c:pt idx="197" formatCode="0.0">
                  <c:v>4760</c:v>
                </c:pt>
                <c:pt idx="198" formatCode="0.0">
                  <c:v>5210</c:v>
                </c:pt>
                <c:pt idx="199" formatCode="0.0">
                  <c:v>5640</c:v>
                </c:pt>
                <c:pt idx="200" formatCode="0.0">
                  <c:v>7130</c:v>
                </c:pt>
                <c:pt idx="201" formatCode="0.0">
                  <c:v>8480</c:v>
                </c:pt>
                <c:pt idx="202" formatCode="0.0">
                  <c:v>9740</c:v>
                </c:pt>
                <c:pt idx="203" formatCode="0.0">
                  <c:v>10950</c:v>
                </c:pt>
                <c:pt idx="204" formatCode="0.0">
                  <c:v>12100</c:v>
                </c:pt>
                <c:pt idx="205" formatCode="0.0">
                  <c:v>13210</c:v>
                </c:pt>
                <c:pt idx="206" formatCode="0.0">
                  <c:v>16940</c:v>
                </c:pt>
                <c:pt idx="207" formatCode="0.0">
                  <c:v>20200</c:v>
                </c:pt>
                <c:pt idx="208" formatCode="0.0">
                  <c:v>23160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10-4F80-8D70-56B10B0C78E0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srim1H_Havar!$D$20:$D$228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srim1H_Havar!$P$20:$P$228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1.0999999999999998E-3</c:v>
                </c:pt>
                <c:pt idx="17">
                  <c:v>1.0999999999999998E-3</c:v>
                </c:pt>
                <c:pt idx="18">
                  <c:v>1.2000000000000001E-3</c:v>
                </c:pt>
                <c:pt idx="19">
                  <c:v>1.2999999999999999E-3</c:v>
                </c:pt>
                <c:pt idx="20">
                  <c:v>1.2999999999999999E-3</c:v>
                </c:pt>
                <c:pt idx="21">
                  <c:v>1.4E-3</c:v>
                </c:pt>
                <c:pt idx="22">
                  <c:v>1.5E-3</c:v>
                </c:pt>
                <c:pt idx="23">
                  <c:v>1.5E-3</c:v>
                </c:pt>
                <c:pt idx="24">
                  <c:v>1.6000000000000001E-3</c:v>
                </c:pt>
                <c:pt idx="25">
                  <c:v>1.7000000000000001E-3</c:v>
                </c:pt>
                <c:pt idx="26">
                  <c:v>1.9E-3</c:v>
                </c:pt>
                <c:pt idx="27">
                  <c:v>2E-3</c:v>
                </c:pt>
                <c:pt idx="28">
                  <c:v>2.1000000000000003E-3</c:v>
                </c:pt>
                <c:pt idx="29">
                  <c:v>2.1999999999999997E-3</c:v>
                </c:pt>
                <c:pt idx="30">
                  <c:v>2.3E-3</c:v>
                </c:pt>
                <c:pt idx="31">
                  <c:v>2.4000000000000002E-3</c:v>
                </c:pt>
                <c:pt idx="32">
                  <c:v>2.4000000000000002E-3</c:v>
                </c:pt>
                <c:pt idx="33">
                  <c:v>2.5000000000000001E-3</c:v>
                </c:pt>
                <c:pt idx="34">
                  <c:v>2.5999999999999999E-3</c:v>
                </c:pt>
                <c:pt idx="35">
                  <c:v>2.8E-3</c:v>
                </c:pt>
                <c:pt idx="36">
                  <c:v>3.0000000000000001E-3</c:v>
                </c:pt>
                <c:pt idx="37">
                  <c:v>3.2000000000000002E-3</c:v>
                </c:pt>
                <c:pt idx="38">
                  <c:v>3.4000000000000002E-3</c:v>
                </c:pt>
                <c:pt idx="39">
                  <c:v>3.5999999999999999E-3</c:v>
                </c:pt>
                <c:pt idx="40">
                  <c:v>3.8E-3</c:v>
                </c:pt>
                <c:pt idx="41">
                  <c:v>3.8999999999999998E-3</c:v>
                </c:pt>
                <c:pt idx="42">
                  <c:v>4.1000000000000003E-3</c:v>
                </c:pt>
                <c:pt idx="43">
                  <c:v>4.3E-3</c:v>
                </c:pt>
                <c:pt idx="44">
                  <c:v>4.5999999999999999E-3</c:v>
                </c:pt>
                <c:pt idx="45">
                  <c:v>4.8999999999999998E-3</c:v>
                </c:pt>
                <c:pt idx="46">
                  <c:v>5.3E-3</c:v>
                </c:pt>
                <c:pt idx="47">
                  <c:v>5.5999999999999999E-3</c:v>
                </c:pt>
                <c:pt idx="48">
                  <c:v>5.8999999999999999E-3</c:v>
                </c:pt>
                <c:pt idx="49">
                  <c:v>6.0999999999999995E-3</c:v>
                </c:pt>
                <c:pt idx="50">
                  <c:v>6.7000000000000002E-3</c:v>
                </c:pt>
                <c:pt idx="51">
                  <c:v>7.1999999999999998E-3</c:v>
                </c:pt>
                <c:pt idx="52">
                  <c:v>7.7999999999999996E-3</c:v>
                </c:pt>
                <c:pt idx="53">
                  <c:v>8.3000000000000001E-3</c:v>
                </c:pt>
                <c:pt idx="54">
                  <c:v>8.6999999999999994E-3</c:v>
                </c:pt>
                <c:pt idx="55">
                  <c:v>9.1999999999999998E-3</c:v>
                </c:pt>
                <c:pt idx="56">
                  <c:v>9.7000000000000003E-3</c:v>
                </c:pt>
                <c:pt idx="57">
                  <c:v>1.0100000000000001E-2</c:v>
                </c:pt>
                <c:pt idx="58">
                  <c:v>1.06E-2</c:v>
                </c:pt>
                <c:pt idx="59">
                  <c:v>1.0999999999999999E-2</c:v>
                </c:pt>
                <c:pt idx="60">
                  <c:v>1.14E-2</c:v>
                </c:pt>
                <c:pt idx="61">
                  <c:v>1.23E-2</c:v>
                </c:pt>
                <c:pt idx="62">
                  <c:v>1.3300000000000001E-2</c:v>
                </c:pt>
                <c:pt idx="63">
                  <c:v>1.4199999999999999E-2</c:v>
                </c:pt>
                <c:pt idx="64">
                  <c:v>1.52E-2</c:v>
                </c:pt>
                <c:pt idx="65">
                  <c:v>1.61E-2</c:v>
                </c:pt>
                <c:pt idx="66">
                  <c:v>1.6900000000000002E-2</c:v>
                </c:pt>
                <c:pt idx="67">
                  <c:v>1.78E-2</c:v>
                </c:pt>
                <c:pt idx="68">
                  <c:v>1.8599999999999998E-2</c:v>
                </c:pt>
                <c:pt idx="69">
                  <c:v>1.9400000000000001E-2</c:v>
                </c:pt>
                <c:pt idx="70">
                  <c:v>2.0999999999999998E-2</c:v>
                </c:pt>
                <c:pt idx="71">
                  <c:v>2.2499999999999999E-2</c:v>
                </c:pt>
                <c:pt idx="72">
                  <c:v>2.3899999999999998E-2</c:v>
                </c:pt>
                <c:pt idx="73">
                  <c:v>2.53E-2</c:v>
                </c:pt>
                <c:pt idx="74">
                  <c:v>2.6700000000000002E-2</c:v>
                </c:pt>
                <c:pt idx="75">
                  <c:v>2.7900000000000001E-2</c:v>
                </c:pt>
                <c:pt idx="76">
                  <c:v>3.04E-2</c:v>
                </c:pt>
                <c:pt idx="77">
                  <c:v>3.27E-2</c:v>
                </c:pt>
                <c:pt idx="78">
                  <c:v>3.49E-2</c:v>
                </c:pt>
                <c:pt idx="79">
                  <c:v>3.6999999999999998E-2</c:v>
                </c:pt>
                <c:pt idx="80">
                  <c:v>3.9E-2</c:v>
                </c:pt>
                <c:pt idx="81">
                  <c:v>4.0799999999999996E-2</c:v>
                </c:pt>
                <c:pt idx="82">
                  <c:v>4.2599999999999999E-2</c:v>
                </c:pt>
                <c:pt idx="83">
                  <c:v>4.4299999999999999E-2</c:v>
                </c:pt>
                <c:pt idx="84">
                  <c:v>4.5900000000000003E-2</c:v>
                </c:pt>
                <c:pt idx="85">
                  <c:v>4.7500000000000001E-2</c:v>
                </c:pt>
                <c:pt idx="86">
                  <c:v>4.9000000000000002E-2</c:v>
                </c:pt>
                <c:pt idx="87">
                  <c:v>5.1799999999999999E-2</c:v>
                </c:pt>
                <c:pt idx="88">
                  <c:v>5.5100000000000003E-2</c:v>
                </c:pt>
                <c:pt idx="89">
                  <c:v>5.8099999999999999E-2</c:v>
                </c:pt>
                <c:pt idx="90">
                  <c:v>6.0899999999999996E-2</c:v>
                </c:pt>
                <c:pt idx="91">
                  <c:v>6.3500000000000001E-2</c:v>
                </c:pt>
                <c:pt idx="92">
                  <c:v>6.59E-2</c:v>
                </c:pt>
                <c:pt idx="93">
                  <c:v>6.8200000000000011E-2</c:v>
                </c:pt>
                <c:pt idx="94">
                  <c:v>7.039999999999999E-2</c:v>
                </c:pt>
                <c:pt idx="95">
                  <c:v>7.2499999999999995E-2</c:v>
                </c:pt>
                <c:pt idx="96">
                  <c:v>7.6399999999999996E-2</c:v>
                </c:pt>
                <c:pt idx="97">
                  <c:v>0.08</c:v>
                </c:pt>
                <c:pt idx="98">
                  <c:v>8.3299999999999999E-2</c:v>
                </c:pt>
                <c:pt idx="99">
                  <c:v>8.6499999999999994E-2</c:v>
                </c:pt>
                <c:pt idx="100">
                  <c:v>8.9499999999999996E-2</c:v>
                </c:pt>
                <c:pt idx="101">
                  <c:v>9.240000000000001E-2</c:v>
                </c:pt>
                <c:pt idx="102">
                  <c:v>9.7799999999999998E-2</c:v>
                </c:pt>
                <c:pt idx="103">
                  <c:v>0.10289999999999999</c:v>
                </c:pt>
                <c:pt idx="104">
                  <c:v>0.10780000000000001</c:v>
                </c:pt>
                <c:pt idx="105">
                  <c:v>0.11240000000000001</c:v>
                </c:pt>
                <c:pt idx="106">
                  <c:v>0.11699999999999999</c:v>
                </c:pt>
                <c:pt idx="107">
                  <c:v>0.12139999999999999</c:v>
                </c:pt>
                <c:pt idx="108">
                  <c:v>0.12569999999999998</c:v>
                </c:pt>
                <c:pt idx="109">
                  <c:v>0.13</c:v>
                </c:pt>
                <c:pt idx="110">
                  <c:v>0.13420000000000001</c:v>
                </c:pt>
                <c:pt idx="111">
                  <c:v>0.1384</c:v>
                </c:pt>
                <c:pt idx="112">
                  <c:v>0.1426</c:v>
                </c:pt>
                <c:pt idx="113">
                  <c:v>0.15089999999999998</c:v>
                </c:pt>
                <c:pt idx="114">
                  <c:v>0.1613</c:v>
                </c:pt>
                <c:pt idx="115">
                  <c:v>0.17180000000000001</c:v>
                </c:pt>
                <c:pt idx="116">
                  <c:v>0.1825</c:v>
                </c:pt>
                <c:pt idx="117">
                  <c:v>0.19339999999999999</c:v>
                </c:pt>
                <c:pt idx="118">
                  <c:v>0.2044</c:v>
                </c:pt>
                <c:pt idx="119">
                  <c:v>0.21579999999999999</c:v>
                </c:pt>
                <c:pt idx="120">
                  <c:v>0.22739999999999999</c:v>
                </c:pt>
                <c:pt idx="121">
                  <c:v>0.2392</c:v>
                </c:pt>
                <c:pt idx="122">
                  <c:v>0.26369999999999999</c:v>
                </c:pt>
                <c:pt idx="123">
                  <c:v>0.2893</c:v>
                </c:pt>
                <c:pt idx="124">
                  <c:v>0.31589999999999996</c:v>
                </c:pt>
                <c:pt idx="125">
                  <c:v>0.34370000000000001</c:v>
                </c:pt>
                <c:pt idx="126">
                  <c:v>0.3725</c:v>
                </c:pt>
                <c:pt idx="127">
                  <c:v>0.40239999999999998</c:v>
                </c:pt>
                <c:pt idx="128">
                  <c:v>0.46529999999999994</c:v>
                </c:pt>
                <c:pt idx="129">
                  <c:v>0.53220000000000001</c:v>
                </c:pt>
                <c:pt idx="130">
                  <c:v>0.60289999999999999</c:v>
                </c:pt>
                <c:pt idx="131">
                  <c:v>0.67710000000000004</c:v>
                </c:pt>
                <c:pt idx="132">
                  <c:v>0.75449999999999995</c:v>
                </c:pt>
                <c:pt idx="133">
                  <c:v>0.83520000000000005</c:v>
                </c:pt>
                <c:pt idx="134">
                  <c:v>0.91880000000000006</c:v>
                </c:pt>
                <c:pt idx="135">
                  <c:v>1.01</c:v>
                </c:pt>
                <c:pt idx="136">
                  <c:v>1.0900000000000001</c:v>
                </c:pt>
                <c:pt idx="137">
                  <c:v>1.19</c:v>
                </c:pt>
                <c:pt idx="138">
                  <c:v>1.28</c:v>
                </c:pt>
                <c:pt idx="139">
                  <c:v>1.48</c:v>
                </c:pt>
                <c:pt idx="140">
                  <c:v>1.74</c:v>
                </c:pt>
                <c:pt idx="141">
                  <c:v>2.02</c:v>
                </c:pt>
                <c:pt idx="142">
                  <c:v>2.3199999999999998</c:v>
                </c:pt>
                <c:pt idx="143">
                  <c:v>2.62</c:v>
                </c:pt>
                <c:pt idx="144">
                  <c:v>2.95</c:v>
                </c:pt>
                <c:pt idx="145">
                  <c:v>3.29</c:v>
                </c:pt>
                <c:pt idx="146">
                  <c:v>3.64</c:v>
                </c:pt>
                <c:pt idx="147">
                  <c:v>4.01</c:v>
                </c:pt>
                <c:pt idx="148">
                  <c:v>4.78</c:v>
                </c:pt>
                <c:pt idx="149">
                  <c:v>5.61</c:v>
                </c:pt>
                <c:pt idx="150">
                  <c:v>6.49</c:v>
                </c:pt>
                <c:pt idx="151">
                  <c:v>7.41</c:v>
                </c:pt>
                <c:pt idx="152">
                  <c:v>8.39</c:v>
                </c:pt>
                <c:pt idx="153">
                  <c:v>9.42</c:v>
                </c:pt>
                <c:pt idx="154">
                  <c:v>11.62</c:v>
                </c:pt>
                <c:pt idx="155" formatCode="0.00">
                  <c:v>14</c:v>
                </c:pt>
                <c:pt idx="156" formatCode="0.00">
                  <c:v>16.57</c:v>
                </c:pt>
                <c:pt idx="157" formatCode="0.00">
                  <c:v>19.309999999999999</c:v>
                </c:pt>
                <c:pt idx="158" formatCode="0.00">
                  <c:v>22.22</c:v>
                </c:pt>
                <c:pt idx="159" formatCode="0.00">
                  <c:v>25.3</c:v>
                </c:pt>
                <c:pt idx="160" formatCode="0.00">
                  <c:v>28.54</c:v>
                </c:pt>
                <c:pt idx="161" formatCode="0.00">
                  <c:v>31.95</c:v>
                </c:pt>
                <c:pt idx="162" formatCode="0.00">
                  <c:v>35.51</c:v>
                </c:pt>
                <c:pt idx="163" formatCode="0.00">
                  <c:v>39.229999999999997</c:v>
                </c:pt>
                <c:pt idx="164" formatCode="0.00">
                  <c:v>43.11</c:v>
                </c:pt>
                <c:pt idx="165" formatCode="0.00">
                  <c:v>51.31</c:v>
                </c:pt>
                <c:pt idx="166" formatCode="0.00">
                  <c:v>62.4</c:v>
                </c:pt>
                <c:pt idx="167" formatCode="0.00">
                  <c:v>74.39</c:v>
                </c:pt>
                <c:pt idx="168" formatCode="0.00">
                  <c:v>87.24</c:v>
                </c:pt>
                <c:pt idx="169" formatCode="0.00">
                  <c:v>100.95</c:v>
                </c:pt>
                <c:pt idx="170" formatCode="0.00">
                  <c:v>115.47</c:v>
                </c:pt>
                <c:pt idx="171" formatCode="0.00">
                  <c:v>130.81</c:v>
                </c:pt>
                <c:pt idx="172" formatCode="0.00">
                  <c:v>146.93</c:v>
                </c:pt>
                <c:pt idx="173" formatCode="0.00">
                  <c:v>163.83000000000001</c:v>
                </c:pt>
                <c:pt idx="174" formatCode="0.00">
                  <c:v>199.88</c:v>
                </c:pt>
                <c:pt idx="175" formatCode="0.00">
                  <c:v>238.83</c:v>
                </c:pt>
                <c:pt idx="176" formatCode="0.00">
                  <c:v>280.58</c:v>
                </c:pt>
                <c:pt idx="177" formatCode="0.00">
                  <c:v>325.02999999999997</c:v>
                </c:pt>
                <c:pt idx="178" formatCode="0.00">
                  <c:v>372.09</c:v>
                </c:pt>
                <c:pt idx="179" formatCode="0.00">
                  <c:v>421.66</c:v>
                </c:pt>
                <c:pt idx="180" formatCode="0.00">
                  <c:v>528.04999999999995</c:v>
                </c:pt>
                <c:pt idx="181" formatCode="0.00">
                  <c:v>643.63</c:v>
                </c:pt>
                <c:pt idx="182" formatCode="0.00">
                  <c:v>767.85</c:v>
                </c:pt>
                <c:pt idx="183" formatCode="0.00">
                  <c:v>900.22</c:v>
                </c:pt>
                <c:pt idx="184" formatCode="0.0">
                  <c:v>1040</c:v>
                </c:pt>
                <c:pt idx="185" formatCode="0.0">
                  <c:v>1190</c:v>
                </c:pt>
                <c:pt idx="186" formatCode="0.0">
                  <c:v>1340</c:v>
                </c:pt>
                <c:pt idx="187" formatCode="0.0">
                  <c:v>1500</c:v>
                </c:pt>
                <c:pt idx="188" formatCode="0.0">
                  <c:v>1670</c:v>
                </c:pt>
                <c:pt idx="189" formatCode="0.0">
                  <c:v>1840</c:v>
                </c:pt>
                <c:pt idx="190" formatCode="0.0">
                  <c:v>2020</c:v>
                </c:pt>
                <c:pt idx="191" formatCode="0.0">
                  <c:v>2390</c:v>
                </c:pt>
                <c:pt idx="192" formatCode="0.0">
                  <c:v>2890</c:v>
                </c:pt>
                <c:pt idx="193" formatCode="0.0">
                  <c:v>3410</c:v>
                </c:pt>
                <c:pt idx="194" formatCode="0.0">
                  <c:v>3950</c:v>
                </c:pt>
                <c:pt idx="195" formatCode="0.0">
                  <c:v>4520</c:v>
                </c:pt>
                <c:pt idx="196" formatCode="0.0">
                  <c:v>5100</c:v>
                </c:pt>
                <c:pt idx="197" formatCode="0">
                  <c:v>5700</c:v>
                </c:pt>
                <c:pt idx="198" formatCode="0">
                  <c:v>6310</c:v>
                </c:pt>
                <c:pt idx="199" formatCode="0">
                  <c:v>6930</c:v>
                </c:pt>
                <c:pt idx="200" formatCode="0">
                  <c:v>8220</c:v>
                </c:pt>
                <c:pt idx="201" formatCode="0">
                  <c:v>9530</c:v>
                </c:pt>
                <c:pt idx="202" formatCode="0">
                  <c:v>10880</c:v>
                </c:pt>
                <c:pt idx="203" formatCode="0">
                  <c:v>12240</c:v>
                </c:pt>
                <c:pt idx="204" formatCode="0">
                  <c:v>13610</c:v>
                </c:pt>
                <c:pt idx="205" formatCode="0">
                  <c:v>14990</c:v>
                </c:pt>
                <c:pt idx="206" formatCode="0">
                  <c:v>17760</c:v>
                </c:pt>
                <c:pt idx="207" formatCode="0">
                  <c:v>20520</c:v>
                </c:pt>
                <c:pt idx="208" formatCode="0">
                  <c:v>23260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10-4F80-8D70-56B10B0C7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0672"/>
        <c:axId val="477614984"/>
      </c:scatterChart>
      <c:valAx>
        <c:axId val="47761067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984"/>
        <c:crosses val="autoZero"/>
        <c:crossBetween val="midCat"/>
        <c:majorUnit val="10"/>
      </c:valAx>
      <c:valAx>
        <c:axId val="47761498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067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srim1H_Al!$P$5</c:f>
          <c:strCache>
            <c:ptCount val="1"/>
            <c:pt idx="0">
              <c:v>srim1H_Al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srim1H_Al!$D$20:$D$228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srim1H_Al!$E$20:$E$228</c:f>
              <c:numCache>
                <c:formatCode>0.000E+00</c:formatCode>
                <c:ptCount val="209"/>
                <c:pt idx="0">
                  <c:v>9.4809999999999998E-3</c:v>
                </c:pt>
                <c:pt idx="1">
                  <c:v>9.9430000000000004E-3</c:v>
                </c:pt>
                <c:pt idx="2">
                  <c:v>1.039E-2</c:v>
                </c:pt>
                <c:pt idx="3">
                  <c:v>1.081E-2</c:v>
                </c:pt>
                <c:pt idx="4">
                  <c:v>1.1220000000000001E-2</c:v>
                </c:pt>
                <c:pt idx="5">
                  <c:v>1.1610000000000001E-2</c:v>
                </c:pt>
                <c:pt idx="6">
                  <c:v>1.1990000000000001E-2</c:v>
                </c:pt>
                <c:pt idx="7">
                  <c:v>1.2359999999999999E-2</c:v>
                </c:pt>
                <c:pt idx="8">
                  <c:v>1.272E-2</c:v>
                </c:pt>
                <c:pt idx="9">
                  <c:v>1.341E-2</c:v>
                </c:pt>
                <c:pt idx="10">
                  <c:v>1.422E-2</c:v>
                </c:pt>
                <c:pt idx="11">
                  <c:v>1.499E-2</c:v>
                </c:pt>
                <c:pt idx="12">
                  <c:v>1.5720000000000001E-2</c:v>
                </c:pt>
                <c:pt idx="13">
                  <c:v>1.6420000000000001E-2</c:v>
                </c:pt>
                <c:pt idx="14">
                  <c:v>1.7090000000000001E-2</c:v>
                </c:pt>
                <c:pt idx="15">
                  <c:v>1.7739999999999999E-2</c:v>
                </c:pt>
                <c:pt idx="16">
                  <c:v>1.8360000000000001E-2</c:v>
                </c:pt>
                <c:pt idx="17">
                  <c:v>1.8960000000000001E-2</c:v>
                </c:pt>
                <c:pt idx="18">
                  <c:v>2.0109999999999999E-2</c:v>
                </c:pt>
                <c:pt idx="19">
                  <c:v>2.12E-2</c:v>
                </c:pt>
                <c:pt idx="20">
                  <c:v>2.223E-2</c:v>
                </c:pt>
                <c:pt idx="21">
                  <c:v>2.3220000000000001E-2</c:v>
                </c:pt>
                <c:pt idx="22">
                  <c:v>2.4170000000000001E-2</c:v>
                </c:pt>
                <c:pt idx="23">
                  <c:v>2.5080000000000002E-2</c:v>
                </c:pt>
                <c:pt idx="24">
                  <c:v>2.682E-2</c:v>
                </c:pt>
                <c:pt idx="25">
                  <c:v>2.844E-2</c:v>
                </c:pt>
                <c:pt idx="26">
                  <c:v>2.998E-2</c:v>
                </c:pt>
                <c:pt idx="27">
                  <c:v>3.1440000000000003E-2</c:v>
                </c:pt>
                <c:pt idx="28">
                  <c:v>3.2840000000000001E-2</c:v>
                </c:pt>
                <c:pt idx="29">
                  <c:v>3.4180000000000002E-2</c:v>
                </c:pt>
                <c:pt idx="30">
                  <c:v>3.5470000000000002E-2</c:v>
                </c:pt>
                <c:pt idx="31">
                  <c:v>3.6720000000000003E-2</c:v>
                </c:pt>
                <c:pt idx="32">
                  <c:v>3.7920000000000002E-2</c:v>
                </c:pt>
                <c:pt idx="33">
                  <c:v>3.909E-2</c:v>
                </c:pt>
                <c:pt idx="34">
                  <c:v>4.0219999999999999E-2</c:v>
                </c:pt>
                <c:pt idx="35">
                  <c:v>4.24E-2</c:v>
                </c:pt>
                <c:pt idx="36">
                  <c:v>4.4970000000000003E-2</c:v>
                </c:pt>
                <c:pt idx="37">
                  <c:v>4.7399999999999998E-2</c:v>
                </c:pt>
                <c:pt idx="38">
                  <c:v>4.972E-2</c:v>
                </c:pt>
                <c:pt idx="39">
                  <c:v>5.1929999999999997E-2</c:v>
                </c:pt>
                <c:pt idx="40">
                  <c:v>5.4050000000000001E-2</c:v>
                </c:pt>
                <c:pt idx="41">
                  <c:v>5.6090000000000001E-2</c:v>
                </c:pt>
                <c:pt idx="42">
                  <c:v>5.806E-2</c:v>
                </c:pt>
                <c:pt idx="43">
                  <c:v>5.9959999999999999E-2</c:v>
                </c:pt>
                <c:pt idx="44">
                  <c:v>6.3600000000000004E-2</c:v>
                </c:pt>
                <c:pt idx="45">
                  <c:v>6.7040000000000002E-2</c:v>
                </c:pt>
                <c:pt idx="46">
                  <c:v>7.0309999999999997E-2</c:v>
                </c:pt>
                <c:pt idx="47">
                  <c:v>7.3440000000000005E-2</c:v>
                </c:pt>
                <c:pt idx="48">
                  <c:v>7.6439999999999994E-2</c:v>
                </c:pt>
                <c:pt idx="49">
                  <c:v>7.9320000000000002E-2</c:v>
                </c:pt>
                <c:pt idx="50">
                  <c:v>8.48E-2</c:v>
                </c:pt>
                <c:pt idx="51">
                  <c:v>8.9940000000000006E-2</c:v>
                </c:pt>
                <c:pt idx="52">
                  <c:v>9.4810000000000005E-2</c:v>
                </c:pt>
                <c:pt idx="53">
                  <c:v>9.9430000000000004E-2</c:v>
                </c:pt>
                <c:pt idx="54">
                  <c:v>0.10390000000000001</c:v>
                </c:pt>
                <c:pt idx="55">
                  <c:v>0.1081</c:v>
                </c:pt>
                <c:pt idx="56">
                  <c:v>0.11219999999999999</c:v>
                </c:pt>
                <c:pt idx="57">
                  <c:v>0.11609999999999999</c:v>
                </c:pt>
                <c:pt idx="58">
                  <c:v>0.11990000000000001</c:v>
                </c:pt>
                <c:pt idx="59">
                  <c:v>0.1236</c:v>
                </c:pt>
                <c:pt idx="60">
                  <c:v>0.12720000000000001</c:v>
                </c:pt>
                <c:pt idx="61">
                  <c:v>0.1341</c:v>
                </c:pt>
                <c:pt idx="62">
                  <c:v>0.14130000000000001</c:v>
                </c:pt>
                <c:pt idx="63">
                  <c:v>0.14799999999999999</c:v>
                </c:pt>
                <c:pt idx="64">
                  <c:v>0.15440000000000001</c:v>
                </c:pt>
                <c:pt idx="65">
                  <c:v>0.1605</c:v>
                </c:pt>
                <c:pt idx="66">
                  <c:v>0.1663</c:v>
                </c:pt>
                <c:pt idx="67">
                  <c:v>0.1719</c:v>
                </c:pt>
                <c:pt idx="68">
                  <c:v>0.17730000000000001</c:v>
                </c:pt>
                <c:pt idx="69">
                  <c:v>0.1825</c:v>
                </c:pt>
                <c:pt idx="70">
                  <c:v>0.1925</c:v>
                </c:pt>
                <c:pt idx="71">
                  <c:v>0.2021</c:v>
                </c:pt>
                <c:pt idx="72">
                  <c:v>0.2112</c:v>
                </c:pt>
                <c:pt idx="73">
                  <c:v>0.22009999999999999</c:v>
                </c:pt>
                <c:pt idx="74">
                  <c:v>0.2286</c:v>
                </c:pt>
                <c:pt idx="75">
                  <c:v>0.23680000000000001</c:v>
                </c:pt>
                <c:pt idx="76">
                  <c:v>0.25240000000000001</c:v>
                </c:pt>
                <c:pt idx="77">
                  <c:v>0.2671</c:v>
                </c:pt>
                <c:pt idx="78">
                  <c:v>0.28070000000000001</c:v>
                </c:pt>
                <c:pt idx="79">
                  <c:v>0.29349999999999998</c:v>
                </c:pt>
                <c:pt idx="80">
                  <c:v>0.30549999999999999</c:v>
                </c:pt>
                <c:pt idx="81">
                  <c:v>0.31669999999999998</c:v>
                </c:pt>
                <c:pt idx="82">
                  <c:v>0.32719999999999999</c:v>
                </c:pt>
                <c:pt idx="83">
                  <c:v>0.33700000000000002</c:v>
                </c:pt>
                <c:pt idx="84">
                  <c:v>0.34620000000000001</c:v>
                </c:pt>
                <c:pt idx="85">
                  <c:v>0.3548</c:v>
                </c:pt>
                <c:pt idx="86">
                  <c:v>0.3629</c:v>
                </c:pt>
                <c:pt idx="87">
                  <c:v>0.37769999999999998</c:v>
                </c:pt>
                <c:pt idx="88">
                  <c:v>0.39360000000000001</c:v>
                </c:pt>
                <c:pt idx="89">
                  <c:v>0.40720000000000001</c:v>
                </c:pt>
                <c:pt idx="90">
                  <c:v>0.41870000000000002</c:v>
                </c:pt>
                <c:pt idx="91">
                  <c:v>0.42849999999999999</c:v>
                </c:pt>
                <c:pt idx="92">
                  <c:v>0.43680000000000002</c:v>
                </c:pt>
                <c:pt idx="93">
                  <c:v>0.44369999999999998</c:v>
                </c:pt>
                <c:pt idx="94">
                  <c:v>0.4496</c:v>
                </c:pt>
                <c:pt idx="95">
                  <c:v>0.45440000000000003</c:v>
                </c:pt>
                <c:pt idx="96">
                  <c:v>0.46160000000000001</c:v>
                </c:pt>
                <c:pt idx="97">
                  <c:v>0.46610000000000001</c:v>
                </c:pt>
                <c:pt idx="98">
                  <c:v>0.46860000000000002</c:v>
                </c:pt>
                <c:pt idx="99">
                  <c:v>0.46949999999999997</c:v>
                </c:pt>
                <c:pt idx="100">
                  <c:v>0.46920000000000001</c:v>
                </c:pt>
                <c:pt idx="101">
                  <c:v>0.46789999999999998</c:v>
                </c:pt>
                <c:pt idx="102">
                  <c:v>0.4632</c:v>
                </c:pt>
                <c:pt idx="103">
                  <c:v>0.45679999999999998</c:v>
                </c:pt>
                <c:pt idx="104">
                  <c:v>0.44929999999999998</c:v>
                </c:pt>
                <c:pt idx="105">
                  <c:v>0.44130000000000003</c:v>
                </c:pt>
                <c:pt idx="106">
                  <c:v>0.43309999999999998</c:v>
                </c:pt>
                <c:pt idx="107">
                  <c:v>0.42480000000000001</c:v>
                </c:pt>
                <c:pt idx="108">
                  <c:v>0.41660000000000003</c:v>
                </c:pt>
                <c:pt idx="109">
                  <c:v>0.40849999999999997</c:v>
                </c:pt>
                <c:pt idx="110">
                  <c:v>0.4007</c:v>
                </c:pt>
                <c:pt idx="111">
                  <c:v>0.3931</c:v>
                </c:pt>
                <c:pt idx="112">
                  <c:v>0.38579999999999998</c:v>
                </c:pt>
                <c:pt idx="113">
                  <c:v>0.37190000000000001</c:v>
                </c:pt>
                <c:pt idx="114">
                  <c:v>0.35599999999999998</c:v>
                </c:pt>
                <c:pt idx="115">
                  <c:v>0.34160000000000001</c:v>
                </c:pt>
                <c:pt idx="116">
                  <c:v>0.3286</c:v>
                </c:pt>
                <c:pt idx="117">
                  <c:v>0.31669999999999998</c:v>
                </c:pt>
                <c:pt idx="118">
                  <c:v>0.30580000000000002</c:v>
                </c:pt>
                <c:pt idx="119">
                  <c:v>0.29580000000000001</c:v>
                </c:pt>
                <c:pt idx="120">
                  <c:v>0.28660000000000002</c:v>
                </c:pt>
                <c:pt idx="121">
                  <c:v>0.27810000000000001</c:v>
                </c:pt>
                <c:pt idx="122">
                  <c:v>0.26300000000000001</c:v>
                </c:pt>
                <c:pt idx="123">
                  <c:v>0.24979999999999999</c:v>
                </c:pt>
                <c:pt idx="124">
                  <c:v>0.23830000000000001</c:v>
                </c:pt>
                <c:pt idx="125">
                  <c:v>0.22800000000000001</c:v>
                </c:pt>
                <c:pt idx="126">
                  <c:v>0.21879999999999999</c:v>
                </c:pt>
                <c:pt idx="127">
                  <c:v>0.21060000000000001</c:v>
                </c:pt>
                <c:pt idx="128">
                  <c:v>0.1963</c:v>
                </c:pt>
                <c:pt idx="129">
                  <c:v>0.18440000000000001</c:v>
                </c:pt>
                <c:pt idx="130">
                  <c:v>0.17419999999999999</c:v>
                </c:pt>
                <c:pt idx="131">
                  <c:v>0.16450000000000001</c:v>
                </c:pt>
                <c:pt idx="132">
                  <c:v>0.15490000000000001</c:v>
                </c:pt>
                <c:pt idx="133">
                  <c:v>0.14710000000000001</c:v>
                </c:pt>
                <c:pt idx="134">
                  <c:v>0.1401</c:v>
                </c:pt>
                <c:pt idx="135">
                  <c:v>0.13389999999999999</c:v>
                </c:pt>
                <c:pt idx="136">
                  <c:v>0.12820000000000001</c:v>
                </c:pt>
                <c:pt idx="137">
                  <c:v>0.1231</c:v>
                </c:pt>
                <c:pt idx="138">
                  <c:v>0.11840000000000001</c:v>
                </c:pt>
                <c:pt idx="139">
                  <c:v>0.11020000000000001</c:v>
                </c:pt>
                <c:pt idx="140">
                  <c:v>0.1016</c:v>
                </c:pt>
                <c:pt idx="141">
                  <c:v>9.4329999999999997E-2</c:v>
                </c:pt>
                <c:pt idx="142">
                  <c:v>8.8179999999999994E-2</c:v>
                </c:pt>
                <c:pt idx="143">
                  <c:v>8.2879999999999995E-2</c:v>
                </c:pt>
                <c:pt idx="144">
                  <c:v>7.8259999999999996E-2</c:v>
                </c:pt>
                <c:pt idx="145">
                  <c:v>7.4179999999999996E-2</c:v>
                </c:pt>
                <c:pt idx="146">
                  <c:v>7.0559999999999998E-2</c:v>
                </c:pt>
                <c:pt idx="147">
                  <c:v>6.7309999999999995E-2</c:v>
                </c:pt>
                <c:pt idx="148">
                  <c:v>6.173E-2</c:v>
                </c:pt>
                <c:pt idx="149">
                  <c:v>5.7099999999999998E-2</c:v>
                </c:pt>
                <c:pt idx="150">
                  <c:v>5.3190000000000001E-2</c:v>
                </c:pt>
                <c:pt idx="151">
                  <c:v>4.9829999999999999E-2</c:v>
                </c:pt>
                <c:pt idx="152">
                  <c:v>4.691E-2</c:v>
                </c:pt>
                <c:pt idx="153">
                  <c:v>4.4350000000000001E-2</c:v>
                </c:pt>
                <c:pt idx="154">
                  <c:v>4.0070000000000001E-2</c:v>
                </c:pt>
                <c:pt idx="155">
                  <c:v>3.6609999999999997E-2</c:v>
                </c:pt>
                <c:pt idx="156">
                  <c:v>3.3750000000000002E-2</c:v>
                </c:pt>
                <c:pt idx="157">
                  <c:v>3.1359999999999999E-2</c:v>
                </c:pt>
                <c:pt idx="158">
                  <c:v>2.9309999999999999E-2</c:v>
                </c:pt>
                <c:pt idx="159">
                  <c:v>2.7539999999999999E-2</c:v>
                </c:pt>
                <c:pt idx="160">
                  <c:v>2.5989999999999999E-2</c:v>
                </c:pt>
                <c:pt idx="161">
                  <c:v>2.462E-2</c:v>
                </c:pt>
                <c:pt idx="162">
                  <c:v>2.341E-2</c:v>
                </c:pt>
                <c:pt idx="163">
                  <c:v>2.232E-2</c:v>
                </c:pt>
                <c:pt idx="164">
                  <c:v>2.1340000000000001E-2</c:v>
                </c:pt>
                <c:pt idx="165">
                  <c:v>1.9640000000000001E-2</c:v>
                </c:pt>
                <c:pt idx="166">
                  <c:v>1.7899999999999999E-2</c:v>
                </c:pt>
                <c:pt idx="167">
                  <c:v>1.6469999999999999E-2</c:v>
                </c:pt>
                <c:pt idx="168">
                  <c:v>1.528E-2</c:v>
                </c:pt>
                <c:pt idx="169">
                  <c:v>1.427E-2</c:v>
                </c:pt>
                <c:pt idx="170">
                  <c:v>1.3390000000000001E-2</c:v>
                </c:pt>
                <c:pt idx="171">
                  <c:v>1.264E-2</c:v>
                </c:pt>
                <c:pt idx="172">
                  <c:v>1.197E-2</c:v>
                </c:pt>
                <c:pt idx="173">
                  <c:v>1.1379999999999999E-2</c:v>
                </c:pt>
                <c:pt idx="174">
                  <c:v>1.038E-2</c:v>
                </c:pt>
                <c:pt idx="175">
                  <c:v>9.5589999999999998E-3</c:v>
                </c:pt>
                <c:pt idx="176">
                  <c:v>8.8789999999999997E-3</c:v>
                </c:pt>
                <c:pt idx="177">
                  <c:v>8.3029999999999996E-3</c:v>
                </c:pt>
                <c:pt idx="178">
                  <c:v>7.809E-3</c:v>
                </c:pt>
                <c:pt idx="179">
                  <c:v>7.3800000000000003E-3</c:v>
                </c:pt>
                <c:pt idx="180">
                  <c:v>6.6730000000000001E-3</c:v>
                </c:pt>
                <c:pt idx="181">
                  <c:v>6.1120000000000002E-3</c:v>
                </c:pt>
                <c:pt idx="182">
                  <c:v>5.6559999999999996E-3</c:v>
                </c:pt>
                <c:pt idx="183">
                  <c:v>5.2779999999999997E-3</c:v>
                </c:pt>
                <c:pt idx="184">
                  <c:v>4.96E-3</c:v>
                </c:pt>
                <c:pt idx="185">
                  <c:v>4.6870000000000002E-3</c:v>
                </c:pt>
                <c:pt idx="186">
                  <c:v>4.4520000000000002E-3</c:v>
                </c:pt>
                <c:pt idx="187">
                  <c:v>4.2459999999999998E-3</c:v>
                </c:pt>
                <c:pt idx="188">
                  <c:v>4.065E-3</c:v>
                </c:pt>
                <c:pt idx="189">
                  <c:v>3.9039999999999999E-3</c:v>
                </c:pt>
                <c:pt idx="190">
                  <c:v>3.7599999999999999E-3</c:v>
                </c:pt>
                <c:pt idx="191">
                  <c:v>3.5140000000000002E-3</c:v>
                </c:pt>
                <c:pt idx="192">
                  <c:v>3.2659999999999998E-3</c:v>
                </c:pt>
                <c:pt idx="193">
                  <c:v>3.0660000000000001E-3</c:v>
                </c:pt>
                <c:pt idx="194">
                  <c:v>2.9009999999999999E-3</c:v>
                </c:pt>
                <c:pt idx="195">
                  <c:v>2.764E-3</c:v>
                </c:pt>
                <c:pt idx="196">
                  <c:v>2.6480000000000002E-3</c:v>
                </c:pt>
                <c:pt idx="197">
                  <c:v>2.5479999999999999E-3</c:v>
                </c:pt>
                <c:pt idx="198">
                  <c:v>2.4620000000000002E-3</c:v>
                </c:pt>
                <c:pt idx="199">
                  <c:v>2.3860000000000001E-3</c:v>
                </c:pt>
                <c:pt idx="200">
                  <c:v>2.261E-3</c:v>
                </c:pt>
                <c:pt idx="201">
                  <c:v>2.1619999999999999E-3</c:v>
                </c:pt>
                <c:pt idx="202">
                  <c:v>2.0820000000000001E-3</c:v>
                </c:pt>
                <c:pt idx="203">
                  <c:v>2.016E-3</c:v>
                </c:pt>
                <c:pt idx="204">
                  <c:v>1.9610000000000001E-3</c:v>
                </c:pt>
                <c:pt idx="205">
                  <c:v>1.915E-3</c:v>
                </c:pt>
                <c:pt idx="206">
                  <c:v>1.843E-3</c:v>
                </c:pt>
                <c:pt idx="207">
                  <c:v>1.789E-3</c:v>
                </c:pt>
                <c:pt idx="208">
                  <c:v>1.7489999999999999E-3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srim1H_Al!$D$20:$D$228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srim1H_Al!$F$20:$F$228</c:f>
              <c:numCache>
                <c:formatCode>0.000E+00</c:formatCode>
                <c:ptCount val="209"/>
                <c:pt idx="0">
                  <c:v>4.8370000000000002E-3</c:v>
                </c:pt>
                <c:pt idx="1">
                  <c:v>5.025E-3</c:v>
                </c:pt>
                <c:pt idx="2">
                  <c:v>5.1989999999999996E-3</c:v>
                </c:pt>
                <c:pt idx="3">
                  <c:v>5.3619999999999996E-3</c:v>
                </c:pt>
                <c:pt idx="4">
                  <c:v>5.5149999999999999E-3</c:v>
                </c:pt>
                <c:pt idx="5">
                  <c:v>5.659E-3</c:v>
                </c:pt>
                <c:pt idx="6">
                  <c:v>5.7939999999999997E-3</c:v>
                </c:pt>
                <c:pt idx="7">
                  <c:v>5.9230000000000003E-3</c:v>
                </c:pt>
                <c:pt idx="8">
                  <c:v>6.045E-3</c:v>
                </c:pt>
                <c:pt idx="9">
                  <c:v>6.2729999999999999E-3</c:v>
                </c:pt>
                <c:pt idx="10">
                  <c:v>6.5300000000000002E-3</c:v>
                </c:pt>
                <c:pt idx="11">
                  <c:v>6.7619999999999998E-3</c:v>
                </c:pt>
                <c:pt idx="12">
                  <c:v>6.9719999999999999E-3</c:v>
                </c:pt>
                <c:pt idx="13">
                  <c:v>7.1650000000000004E-3</c:v>
                </c:pt>
                <c:pt idx="14">
                  <c:v>7.3429999999999997E-3</c:v>
                </c:pt>
                <c:pt idx="15">
                  <c:v>7.5069999999999998E-3</c:v>
                </c:pt>
                <c:pt idx="16">
                  <c:v>7.6600000000000001E-3</c:v>
                </c:pt>
                <c:pt idx="17">
                  <c:v>7.8019999999999999E-3</c:v>
                </c:pt>
                <c:pt idx="18">
                  <c:v>8.0599999999999995E-3</c:v>
                </c:pt>
                <c:pt idx="19">
                  <c:v>8.2889999999999995E-3</c:v>
                </c:pt>
                <c:pt idx="20">
                  <c:v>8.4930000000000005E-3</c:v>
                </c:pt>
                <c:pt idx="21">
                  <c:v>8.6770000000000007E-3</c:v>
                </c:pt>
                <c:pt idx="22">
                  <c:v>8.8430000000000002E-3</c:v>
                </c:pt>
                <c:pt idx="23">
                  <c:v>8.9940000000000003E-3</c:v>
                </c:pt>
                <c:pt idx="24">
                  <c:v>9.2599999999999991E-3</c:v>
                </c:pt>
                <c:pt idx="25">
                  <c:v>9.4850000000000004E-3</c:v>
                </c:pt>
                <c:pt idx="26">
                  <c:v>9.6780000000000008E-3</c:v>
                </c:pt>
                <c:pt idx="27">
                  <c:v>9.8460000000000006E-3</c:v>
                </c:pt>
                <c:pt idx="28">
                  <c:v>9.9919999999999991E-3</c:v>
                </c:pt>
                <c:pt idx="29">
                  <c:v>1.0120000000000001E-2</c:v>
                </c:pt>
                <c:pt idx="30">
                  <c:v>1.023E-2</c:v>
                </c:pt>
                <c:pt idx="31">
                  <c:v>1.0330000000000001E-2</c:v>
                </c:pt>
                <c:pt idx="32">
                  <c:v>1.042E-2</c:v>
                </c:pt>
                <c:pt idx="33">
                  <c:v>1.0500000000000001E-2</c:v>
                </c:pt>
                <c:pt idx="34">
                  <c:v>1.057E-2</c:v>
                </c:pt>
                <c:pt idx="35">
                  <c:v>1.069E-2</c:v>
                </c:pt>
                <c:pt idx="36">
                  <c:v>1.0800000000000001E-2</c:v>
                </c:pt>
                <c:pt idx="37">
                  <c:v>1.0880000000000001E-2</c:v>
                </c:pt>
                <c:pt idx="38">
                  <c:v>1.094E-2</c:v>
                </c:pt>
                <c:pt idx="39">
                  <c:v>1.099E-2</c:v>
                </c:pt>
                <c:pt idx="40">
                  <c:v>1.102E-2</c:v>
                </c:pt>
                <c:pt idx="41">
                  <c:v>1.103E-2</c:v>
                </c:pt>
                <c:pt idx="42">
                  <c:v>1.1039999999999999E-2</c:v>
                </c:pt>
                <c:pt idx="43">
                  <c:v>1.1039999999999999E-2</c:v>
                </c:pt>
                <c:pt idx="44">
                  <c:v>1.1010000000000001E-2</c:v>
                </c:pt>
                <c:pt idx="45">
                  <c:v>1.0970000000000001E-2</c:v>
                </c:pt>
                <c:pt idx="46">
                  <c:v>1.091E-2</c:v>
                </c:pt>
                <c:pt idx="47">
                  <c:v>1.0840000000000001E-2</c:v>
                </c:pt>
                <c:pt idx="48">
                  <c:v>1.076E-2</c:v>
                </c:pt>
                <c:pt idx="49">
                  <c:v>1.068E-2</c:v>
                </c:pt>
                <c:pt idx="50">
                  <c:v>1.051E-2</c:v>
                </c:pt>
                <c:pt idx="51">
                  <c:v>1.0330000000000001E-2</c:v>
                </c:pt>
                <c:pt idx="52">
                  <c:v>1.0149999999999999E-2</c:v>
                </c:pt>
                <c:pt idx="53">
                  <c:v>9.9649999999999999E-3</c:v>
                </c:pt>
                <c:pt idx="54">
                  <c:v>9.7870000000000006E-3</c:v>
                </c:pt>
                <c:pt idx="55">
                  <c:v>9.6120000000000008E-3</c:v>
                </c:pt>
                <c:pt idx="56">
                  <c:v>9.443E-3</c:v>
                </c:pt>
                <c:pt idx="57">
                  <c:v>9.2779999999999998E-3</c:v>
                </c:pt>
                <c:pt idx="58">
                  <c:v>9.1190000000000004E-3</c:v>
                </c:pt>
                <c:pt idx="59">
                  <c:v>8.9650000000000007E-3</c:v>
                </c:pt>
                <c:pt idx="60">
                  <c:v>8.8159999999999992E-3</c:v>
                </c:pt>
                <c:pt idx="61">
                  <c:v>8.5339999999999999E-3</c:v>
                </c:pt>
                <c:pt idx="62">
                  <c:v>8.208E-3</c:v>
                </c:pt>
                <c:pt idx="63">
                  <c:v>7.9080000000000001E-3</c:v>
                </c:pt>
                <c:pt idx="64">
                  <c:v>7.633E-3</c:v>
                </c:pt>
                <c:pt idx="65">
                  <c:v>7.378E-3</c:v>
                </c:pt>
                <c:pt idx="66">
                  <c:v>7.143E-3</c:v>
                </c:pt>
                <c:pt idx="67">
                  <c:v>6.9249999999999997E-3</c:v>
                </c:pt>
                <c:pt idx="68">
                  <c:v>6.7219999999999997E-3</c:v>
                </c:pt>
                <c:pt idx="69">
                  <c:v>6.5319999999999996E-3</c:v>
                </c:pt>
                <c:pt idx="70">
                  <c:v>6.1890000000000001E-3</c:v>
                </c:pt>
                <c:pt idx="71">
                  <c:v>5.8849999999999996E-3</c:v>
                </c:pt>
                <c:pt idx="72">
                  <c:v>5.6150000000000002E-3</c:v>
                </c:pt>
                <c:pt idx="73">
                  <c:v>5.372E-3</c:v>
                </c:pt>
                <c:pt idx="74">
                  <c:v>5.1529999999999996E-3</c:v>
                </c:pt>
                <c:pt idx="75">
                  <c:v>4.9529999999999999E-3</c:v>
                </c:pt>
                <c:pt idx="76">
                  <c:v>4.6039999999999996E-3</c:v>
                </c:pt>
                <c:pt idx="77">
                  <c:v>4.3080000000000002E-3</c:v>
                </c:pt>
                <c:pt idx="78">
                  <c:v>4.0530000000000002E-3</c:v>
                </c:pt>
                <c:pt idx="79">
                  <c:v>3.8310000000000002E-3</c:v>
                </c:pt>
                <c:pt idx="80">
                  <c:v>3.6359999999999999E-3</c:v>
                </c:pt>
                <c:pt idx="81">
                  <c:v>3.4619999999999998E-3</c:v>
                </c:pt>
                <c:pt idx="82">
                  <c:v>3.3059999999999999E-3</c:v>
                </c:pt>
                <c:pt idx="83">
                  <c:v>3.1649999999999998E-3</c:v>
                </c:pt>
                <c:pt idx="84">
                  <c:v>3.0379999999999999E-3</c:v>
                </c:pt>
                <c:pt idx="85">
                  <c:v>2.9220000000000001E-3</c:v>
                </c:pt>
                <c:pt idx="86">
                  <c:v>2.8159999999999999E-3</c:v>
                </c:pt>
                <c:pt idx="87">
                  <c:v>2.627E-3</c:v>
                </c:pt>
                <c:pt idx="88">
                  <c:v>2.4290000000000002E-3</c:v>
                </c:pt>
                <c:pt idx="89">
                  <c:v>2.261E-3</c:v>
                </c:pt>
                <c:pt idx="90">
                  <c:v>2.1180000000000001E-3</c:v>
                </c:pt>
                <c:pt idx="91">
                  <c:v>1.9940000000000001E-3</c:v>
                </c:pt>
                <c:pt idx="92">
                  <c:v>1.885E-3</c:v>
                </c:pt>
                <c:pt idx="93">
                  <c:v>1.789E-3</c:v>
                </c:pt>
                <c:pt idx="94">
                  <c:v>1.7030000000000001E-3</c:v>
                </c:pt>
                <c:pt idx="95">
                  <c:v>1.6260000000000001E-3</c:v>
                </c:pt>
                <c:pt idx="96">
                  <c:v>1.4940000000000001E-3</c:v>
                </c:pt>
                <c:pt idx="97">
                  <c:v>1.3829999999999999E-3</c:v>
                </c:pt>
                <c:pt idx="98">
                  <c:v>1.289E-3</c:v>
                </c:pt>
                <c:pt idx="99">
                  <c:v>1.2080000000000001E-3</c:v>
                </c:pt>
                <c:pt idx="100">
                  <c:v>1.1379999999999999E-3</c:v>
                </c:pt>
                <c:pt idx="101">
                  <c:v>1.0759999999999999E-3</c:v>
                </c:pt>
                <c:pt idx="102">
                  <c:v>9.7260000000000001E-4</c:v>
                </c:pt>
                <c:pt idx="103">
                  <c:v>8.8869999999999997E-4</c:v>
                </c:pt>
                <c:pt idx="104">
                  <c:v>8.1939999999999997E-4</c:v>
                </c:pt>
                <c:pt idx="105">
                  <c:v>7.6090000000000001E-4</c:v>
                </c:pt>
                <c:pt idx="106">
                  <c:v>7.1100000000000004E-4</c:v>
                </c:pt>
                <c:pt idx="107">
                  <c:v>6.6770000000000002E-4</c:v>
                </c:pt>
                <c:pt idx="108">
                  <c:v>6.2980000000000002E-4</c:v>
                </c:pt>
                <c:pt idx="109">
                  <c:v>5.9639999999999997E-4</c:v>
                </c:pt>
                <c:pt idx="110">
                  <c:v>5.666E-4</c:v>
                </c:pt>
                <c:pt idx="111">
                  <c:v>5.3989999999999995E-4</c:v>
                </c:pt>
                <c:pt idx="112">
                  <c:v>5.1579999999999996E-4</c:v>
                </c:pt>
                <c:pt idx="113">
                  <c:v>4.7399999999999997E-4</c:v>
                </c:pt>
                <c:pt idx="114">
                  <c:v>4.3100000000000001E-4</c:v>
                </c:pt>
                <c:pt idx="115">
                  <c:v>3.9580000000000003E-4</c:v>
                </c:pt>
                <c:pt idx="116">
                  <c:v>3.6620000000000001E-4</c:v>
                </c:pt>
                <c:pt idx="117">
                  <c:v>3.411E-4</c:v>
                </c:pt>
                <c:pt idx="118">
                  <c:v>3.1940000000000001E-4</c:v>
                </c:pt>
                <c:pt idx="119">
                  <c:v>3.0049999999999999E-4</c:v>
                </c:pt>
                <c:pt idx="120">
                  <c:v>2.8390000000000002E-4</c:v>
                </c:pt>
                <c:pt idx="121">
                  <c:v>2.6919999999999998E-4</c:v>
                </c:pt>
                <c:pt idx="122">
                  <c:v>2.441E-4</c:v>
                </c:pt>
                <c:pt idx="123">
                  <c:v>2.2359999999999999E-4</c:v>
                </c:pt>
                <c:pt idx="124">
                  <c:v>2.065E-4</c:v>
                </c:pt>
                <c:pt idx="125">
                  <c:v>1.92E-4</c:v>
                </c:pt>
                <c:pt idx="126">
                  <c:v>1.795E-4</c:v>
                </c:pt>
                <c:pt idx="127">
                  <c:v>1.6860000000000001E-4</c:v>
                </c:pt>
                <c:pt idx="128">
                  <c:v>1.506E-4</c:v>
                </c:pt>
                <c:pt idx="129">
                  <c:v>1.3630000000000001E-4</c:v>
                </c:pt>
                <c:pt idx="130">
                  <c:v>1.2459999999999999E-4</c:v>
                </c:pt>
                <c:pt idx="131">
                  <c:v>1.149E-4</c:v>
                </c:pt>
                <c:pt idx="132">
                  <c:v>1.0670000000000001E-4</c:v>
                </c:pt>
                <c:pt idx="133">
                  <c:v>9.9599999999999995E-5</c:v>
                </c:pt>
                <c:pt idx="134">
                  <c:v>9.3469999999999998E-5</c:v>
                </c:pt>
                <c:pt idx="135">
                  <c:v>8.8090000000000005E-5</c:v>
                </c:pt>
                <c:pt idx="136">
                  <c:v>8.3330000000000003E-5</c:v>
                </c:pt>
                <c:pt idx="137">
                  <c:v>7.9079999999999995E-5</c:v>
                </c:pt>
                <c:pt idx="138">
                  <c:v>7.5270000000000003E-5</c:v>
                </c:pt>
                <c:pt idx="139">
                  <c:v>6.8720000000000006E-5</c:v>
                </c:pt>
                <c:pt idx="140">
                  <c:v>6.2050000000000004E-5</c:v>
                </c:pt>
                <c:pt idx="141">
                  <c:v>5.6619999999999997E-5</c:v>
                </c:pt>
                <c:pt idx="142">
                  <c:v>5.2110000000000001E-5</c:v>
                </c:pt>
                <c:pt idx="143">
                  <c:v>4.8300000000000002E-5</c:v>
                </c:pt>
                <c:pt idx="144">
                  <c:v>4.5040000000000002E-5</c:v>
                </c:pt>
                <c:pt idx="145">
                  <c:v>4.2209999999999997E-5</c:v>
                </c:pt>
                <c:pt idx="146">
                  <c:v>3.9740000000000002E-5</c:v>
                </c:pt>
                <c:pt idx="147">
                  <c:v>3.7549999999999998E-5</c:v>
                </c:pt>
                <c:pt idx="148">
                  <c:v>3.3859999999999998E-5</c:v>
                </c:pt>
                <c:pt idx="149">
                  <c:v>3.0859999999999999E-5</c:v>
                </c:pt>
                <c:pt idx="150">
                  <c:v>2.8379999999999999E-5</c:v>
                </c:pt>
                <c:pt idx="151">
                  <c:v>2.6279999999999999E-5</c:v>
                </c:pt>
                <c:pt idx="152">
                  <c:v>2.4479999999999999E-5</c:v>
                </c:pt>
                <c:pt idx="153">
                  <c:v>2.2929999999999999E-5</c:v>
                </c:pt>
                <c:pt idx="154">
                  <c:v>2.037E-5</c:v>
                </c:pt>
                <c:pt idx="155">
                  <c:v>1.8349999999999999E-5</c:v>
                </c:pt>
                <c:pt idx="156">
                  <c:v>1.6699999999999999E-5</c:v>
                </c:pt>
                <c:pt idx="157">
                  <c:v>1.535E-5</c:v>
                </c:pt>
                <c:pt idx="158">
                  <c:v>1.42E-5</c:v>
                </c:pt>
                <c:pt idx="159">
                  <c:v>1.322E-5</c:v>
                </c:pt>
                <c:pt idx="160">
                  <c:v>1.237E-5</c:v>
                </c:pt>
                <c:pt idx="161">
                  <c:v>1.163E-5</c:v>
                </c:pt>
                <c:pt idx="162">
                  <c:v>1.098E-5</c:v>
                </c:pt>
                <c:pt idx="163">
                  <c:v>1.04E-5</c:v>
                </c:pt>
                <c:pt idx="164">
                  <c:v>9.8789999999999998E-6</c:v>
                </c:pt>
                <c:pt idx="165">
                  <c:v>8.9879999999999993E-6</c:v>
                </c:pt>
                <c:pt idx="166">
                  <c:v>8.0849999999999997E-6</c:v>
                </c:pt>
                <c:pt idx="167">
                  <c:v>7.3540000000000002E-6</c:v>
                </c:pt>
                <c:pt idx="168">
                  <c:v>6.7490000000000001E-6</c:v>
                </c:pt>
                <c:pt idx="169">
                  <c:v>6.2389999999999999E-6</c:v>
                </c:pt>
                <c:pt idx="170">
                  <c:v>5.8050000000000003E-6</c:v>
                </c:pt>
                <c:pt idx="171">
                  <c:v>5.429E-6</c:v>
                </c:pt>
                <c:pt idx="172">
                  <c:v>5.1000000000000003E-6</c:v>
                </c:pt>
                <c:pt idx="173">
                  <c:v>4.8110000000000002E-6</c:v>
                </c:pt>
                <c:pt idx="174">
                  <c:v>4.3250000000000001E-6</c:v>
                </c:pt>
                <c:pt idx="175">
                  <c:v>3.9310000000000001E-6</c:v>
                </c:pt>
                <c:pt idx="176">
                  <c:v>3.6049999999999998E-6</c:v>
                </c:pt>
                <c:pt idx="177">
                  <c:v>3.331E-6</c:v>
                </c:pt>
                <c:pt idx="178">
                  <c:v>3.0970000000000002E-6</c:v>
                </c:pt>
                <c:pt idx="179">
                  <c:v>2.8949999999999998E-6</c:v>
                </c:pt>
                <c:pt idx="180">
                  <c:v>2.5639999999999999E-6</c:v>
                </c:pt>
                <c:pt idx="181">
                  <c:v>2.3029999999999998E-6</c:v>
                </c:pt>
                <c:pt idx="182">
                  <c:v>2.092E-6</c:v>
                </c:pt>
                <c:pt idx="183">
                  <c:v>1.9180000000000001E-6</c:v>
                </c:pt>
                <c:pt idx="184">
                  <c:v>1.7710000000000001E-6</c:v>
                </c:pt>
                <c:pt idx="185">
                  <c:v>1.646E-6</c:v>
                </c:pt>
                <c:pt idx="186">
                  <c:v>1.5379999999999999E-6</c:v>
                </c:pt>
                <c:pt idx="187">
                  <c:v>1.4440000000000001E-6</c:v>
                </c:pt>
                <c:pt idx="188">
                  <c:v>1.361E-6</c:v>
                </c:pt>
                <c:pt idx="189">
                  <c:v>1.288E-6</c:v>
                </c:pt>
                <c:pt idx="190">
                  <c:v>1.2219999999999999E-6</c:v>
                </c:pt>
                <c:pt idx="191">
                  <c:v>1.1090000000000001E-6</c:v>
                </c:pt>
                <c:pt idx="192">
                  <c:v>9.9560000000000005E-7</c:v>
                </c:pt>
                <c:pt idx="193">
                  <c:v>9.0380000000000003E-7</c:v>
                </c:pt>
                <c:pt idx="194">
                  <c:v>8.2790000000000005E-7</c:v>
                </c:pt>
                <c:pt idx="195">
                  <c:v>7.6420000000000003E-7</c:v>
                </c:pt>
                <c:pt idx="196">
                  <c:v>7.0989999999999997E-7</c:v>
                </c:pt>
                <c:pt idx="197">
                  <c:v>6.6309999999999995E-7</c:v>
                </c:pt>
                <c:pt idx="198">
                  <c:v>6.2220000000000005E-7</c:v>
                </c:pt>
                <c:pt idx="199">
                  <c:v>5.863E-7</c:v>
                </c:pt>
                <c:pt idx="200">
                  <c:v>5.2590000000000002E-7</c:v>
                </c:pt>
                <c:pt idx="201">
                  <c:v>4.7719999999999996E-7</c:v>
                </c:pt>
                <c:pt idx="202">
                  <c:v>4.3700000000000001E-7</c:v>
                </c:pt>
                <c:pt idx="203">
                  <c:v>4.0320000000000001E-7</c:v>
                </c:pt>
                <c:pt idx="204">
                  <c:v>3.7440000000000002E-7</c:v>
                </c:pt>
                <c:pt idx="205">
                  <c:v>3.4960000000000001E-7</c:v>
                </c:pt>
                <c:pt idx="206">
                  <c:v>3.0899999999999997E-7</c:v>
                </c:pt>
                <c:pt idx="207">
                  <c:v>2.7700000000000001E-7</c:v>
                </c:pt>
                <c:pt idx="208">
                  <c:v>2.5120000000000003E-7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srim1H_Al!$D$20:$D$228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srim1H_Al!$G$20:$G$228</c:f>
              <c:numCache>
                <c:formatCode>0.000E+00</c:formatCode>
                <c:ptCount val="209"/>
                <c:pt idx="0">
                  <c:v>1.4318000000000001E-2</c:v>
                </c:pt>
                <c:pt idx="1">
                  <c:v>1.4968E-2</c:v>
                </c:pt>
                <c:pt idx="2">
                  <c:v>1.5588999999999999E-2</c:v>
                </c:pt>
                <c:pt idx="3">
                  <c:v>1.6171999999999999E-2</c:v>
                </c:pt>
                <c:pt idx="4">
                  <c:v>1.6735E-2</c:v>
                </c:pt>
                <c:pt idx="5">
                  <c:v>1.7269E-2</c:v>
                </c:pt>
                <c:pt idx="6">
                  <c:v>1.7784000000000001E-2</c:v>
                </c:pt>
                <c:pt idx="7">
                  <c:v>1.8283000000000001E-2</c:v>
                </c:pt>
                <c:pt idx="8">
                  <c:v>1.8765E-2</c:v>
                </c:pt>
                <c:pt idx="9">
                  <c:v>1.9682999999999999E-2</c:v>
                </c:pt>
                <c:pt idx="10">
                  <c:v>2.0750000000000001E-2</c:v>
                </c:pt>
                <c:pt idx="11">
                  <c:v>2.1752000000000001E-2</c:v>
                </c:pt>
                <c:pt idx="12">
                  <c:v>2.2692E-2</c:v>
                </c:pt>
                <c:pt idx="13">
                  <c:v>2.3585000000000002E-2</c:v>
                </c:pt>
                <c:pt idx="14">
                  <c:v>2.4433E-2</c:v>
                </c:pt>
                <c:pt idx="15">
                  <c:v>2.5246999999999999E-2</c:v>
                </c:pt>
                <c:pt idx="16">
                  <c:v>2.6020000000000001E-2</c:v>
                </c:pt>
                <c:pt idx="17">
                  <c:v>2.6762000000000001E-2</c:v>
                </c:pt>
                <c:pt idx="18">
                  <c:v>2.8170000000000001E-2</c:v>
                </c:pt>
                <c:pt idx="19">
                  <c:v>2.9489000000000001E-2</c:v>
                </c:pt>
                <c:pt idx="20">
                  <c:v>3.0723E-2</c:v>
                </c:pt>
                <c:pt idx="21">
                  <c:v>3.1897000000000002E-2</c:v>
                </c:pt>
                <c:pt idx="22">
                  <c:v>3.3013000000000001E-2</c:v>
                </c:pt>
                <c:pt idx="23">
                  <c:v>3.4074E-2</c:v>
                </c:pt>
                <c:pt idx="24">
                  <c:v>3.6080000000000001E-2</c:v>
                </c:pt>
                <c:pt idx="25">
                  <c:v>3.7925E-2</c:v>
                </c:pt>
                <c:pt idx="26">
                  <c:v>3.9657999999999999E-2</c:v>
                </c:pt>
                <c:pt idx="27">
                  <c:v>4.1286000000000003E-2</c:v>
                </c:pt>
                <c:pt idx="28">
                  <c:v>4.2832000000000002E-2</c:v>
                </c:pt>
                <c:pt idx="29">
                  <c:v>4.4300000000000006E-2</c:v>
                </c:pt>
                <c:pt idx="30">
                  <c:v>4.5700000000000005E-2</c:v>
                </c:pt>
                <c:pt idx="31">
                  <c:v>4.7050000000000002E-2</c:v>
                </c:pt>
                <c:pt idx="32">
                  <c:v>4.8340000000000001E-2</c:v>
                </c:pt>
                <c:pt idx="33">
                  <c:v>4.9590000000000002E-2</c:v>
                </c:pt>
                <c:pt idx="34">
                  <c:v>5.0790000000000002E-2</c:v>
                </c:pt>
                <c:pt idx="35">
                  <c:v>5.3089999999999998E-2</c:v>
                </c:pt>
                <c:pt idx="36">
                  <c:v>5.577E-2</c:v>
                </c:pt>
                <c:pt idx="37">
                  <c:v>5.8279999999999998E-2</c:v>
                </c:pt>
                <c:pt idx="38">
                  <c:v>6.0659999999999999E-2</c:v>
                </c:pt>
                <c:pt idx="39">
                  <c:v>6.2920000000000004E-2</c:v>
                </c:pt>
                <c:pt idx="40">
                  <c:v>6.5070000000000003E-2</c:v>
                </c:pt>
                <c:pt idx="41">
                  <c:v>6.7119999999999999E-2</c:v>
                </c:pt>
                <c:pt idx="42">
                  <c:v>6.9099999999999995E-2</c:v>
                </c:pt>
                <c:pt idx="43">
                  <c:v>7.0999999999999994E-2</c:v>
                </c:pt>
                <c:pt idx="44">
                  <c:v>7.461000000000001E-2</c:v>
                </c:pt>
                <c:pt idx="45">
                  <c:v>7.8009999999999996E-2</c:v>
                </c:pt>
                <c:pt idx="46">
                  <c:v>8.1220000000000001E-2</c:v>
                </c:pt>
                <c:pt idx="47">
                  <c:v>8.4280000000000008E-2</c:v>
                </c:pt>
                <c:pt idx="48">
                  <c:v>8.72E-2</c:v>
                </c:pt>
                <c:pt idx="49">
                  <c:v>0.09</c:v>
                </c:pt>
                <c:pt idx="50">
                  <c:v>9.5310000000000006E-2</c:v>
                </c:pt>
                <c:pt idx="51">
                  <c:v>0.10027000000000001</c:v>
                </c:pt>
                <c:pt idx="52">
                  <c:v>0.10496</c:v>
                </c:pt>
                <c:pt idx="53">
                  <c:v>0.10939500000000001</c:v>
                </c:pt>
                <c:pt idx="54">
                  <c:v>0.11368700000000001</c:v>
                </c:pt>
                <c:pt idx="55">
                  <c:v>0.117712</c:v>
                </c:pt>
                <c:pt idx="56">
                  <c:v>0.121643</c:v>
                </c:pt>
                <c:pt idx="57">
                  <c:v>0.12537799999999999</c:v>
                </c:pt>
                <c:pt idx="58">
                  <c:v>0.12901899999999999</c:v>
                </c:pt>
                <c:pt idx="59">
                  <c:v>0.13256499999999999</c:v>
                </c:pt>
                <c:pt idx="60">
                  <c:v>0.136016</c:v>
                </c:pt>
                <c:pt idx="61">
                  <c:v>0.14263399999999998</c:v>
                </c:pt>
                <c:pt idx="62">
                  <c:v>0.149508</c:v>
                </c:pt>
                <c:pt idx="63">
                  <c:v>0.15590799999999999</c:v>
                </c:pt>
                <c:pt idx="64">
                  <c:v>0.16203300000000001</c:v>
                </c:pt>
                <c:pt idx="65">
                  <c:v>0.167878</c:v>
                </c:pt>
                <c:pt idx="66">
                  <c:v>0.17344300000000001</c:v>
                </c:pt>
                <c:pt idx="67">
                  <c:v>0.17882499999999998</c:v>
                </c:pt>
                <c:pt idx="68">
                  <c:v>0.18402200000000002</c:v>
                </c:pt>
                <c:pt idx="69">
                  <c:v>0.18903200000000001</c:v>
                </c:pt>
                <c:pt idx="70">
                  <c:v>0.198689</c:v>
                </c:pt>
                <c:pt idx="71">
                  <c:v>0.207985</c:v>
                </c:pt>
                <c:pt idx="72">
                  <c:v>0.21681500000000001</c:v>
                </c:pt>
                <c:pt idx="73">
                  <c:v>0.22547199999999998</c:v>
                </c:pt>
                <c:pt idx="74">
                  <c:v>0.23375299999999999</c:v>
                </c:pt>
                <c:pt idx="75">
                  <c:v>0.24175300000000002</c:v>
                </c:pt>
                <c:pt idx="76">
                  <c:v>0.25700400000000001</c:v>
                </c:pt>
                <c:pt idx="77">
                  <c:v>0.27140799999999998</c:v>
                </c:pt>
                <c:pt idx="78">
                  <c:v>0.28475299999999998</c:v>
                </c:pt>
                <c:pt idx="79">
                  <c:v>0.29733099999999996</c:v>
                </c:pt>
                <c:pt idx="80">
                  <c:v>0.30913599999999997</c:v>
                </c:pt>
                <c:pt idx="81">
                  <c:v>0.320162</c:v>
                </c:pt>
                <c:pt idx="82">
                  <c:v>0.33050599999999997</c:v>
                </c:pt>
                <c:pt idx="83">
                  <c:v>0.340165</c:v>
                </c:pt>
                <c:pt idx="84">
                  <c:v>0.34923799999999999</c:v>
                </c:pt>
                <c:pt idx="85">
                  <c:v>0.35772199999999998</c:v>
                </c:pt>
                <c:pt idx="86">
                  <c:v>0.36571599999999999</c:v>
                </c:pt>
                <c:pt idx="87">
                  <c:v>0.38032699999999997</c:v>
                </c:pt>
                <c:pt idx="88">
                  <c:v>0.39602900000000002</c:v>
                </c:pt>
                <c:pt idx="89">
                  <c:v>0.40946100000000002</c:v>
                </c:pt>
                <c:pt idx="90">
                  <c:v>0.42081800000000003</c:v>
                </c:pt>
                <c:pt idx="91">
                  <c:v>0.43049399999999999</c:v>
                </c:pt>
                <c:pt idx="92">
                  <c:v>0.43868500000000005</c:v>
                </c:pt>
                <c:pt idx="93">
                  <c:v>0.44548899999999997</c:v>
                </c:pt>
                <c:pt idx="94">
                  <c:v>0.45130300000000001</c:v>
                </c:pt>
                <c:pt idx="95">
                  <c:v>0.45602600000000004</c:v>
                </c:pt>
                <c:pt idx="96">
                  <c:v>0.46309400000000001</c:v>
                </c:pt>
                <c:pt idx="97">
                  <c:v>0.46748300000000004</c:v>
                </c:pt>
                <c:pt idx="98">
                  <c:v>0.469889</c:v>
                </c:pt>
                <c:pt idx="99">
                  <c:v>0.47070799999999996</c:v>
                </c:pt>
                <c:pt idx="100">
                  <c:v>0.47033799999999998</c:v>
                </c:pt>
                <c:pt idx="101">
                  <c:v>0.468976</c:v>
                </c:pt>
                <c:pt idx="102">
                  <c:v>0.46417259999999999</c:v>
                </c:pt>
                <c:pt idx="103">
                  <c:v>0.4576887</c:v>
                </c:pt>
                <c:pt idx="104">
                  <c:v>0.4501194</c:v>
                </c:pt>
                <c:pt idx="105">
                  <c:v>0.44206090000000003</c:v>
                </c:pt>
                <c:pt idx="106">
                  <c:v>0.433811</c:v>
                </c:pt>
                <c:pt idx="107">
                  <c:v>0.4254677</c:v>
                </c:pt>
                <c:pt idx="108">
                  <c:v>0.41722980000000004</c:v>
                </c:pt>
                <c:pt idx="109">
                  <c:v>0.40909639999999997</c:v>
                </c:pt>
                <c:pt idx="110">
                  <c:v>0.40126659999999997</c:v>
                </c:pt>
                <c:pt idx="111">
                  <c:v>0.39363989999999999</c:v>
                </c:pt>
                <c:pt idx="112">
                  <c:v>0.38631579999999999</c:v>
                </c:pt>
                <c:pt idx="113">
                  <c:v>0.37237399999999998</c:v>
                </c:pt>
                <c:pt idx="114">
                  <c:v>0.356431</c:v>
                </c:pt>
                <c:pt idx="115">
                  <c:v>0.34199580000000002</c:v>
                </c:pt>
                <c:pt idx="116">
                  <c:v>0.32896619999999999</c:v>
                </c:pt>
                <c:pt idx="117">
                  <c:v>0.31704109999999996</c:v>
                </c:pt>
                <c:pt idx="118">
                  <c:v>0.30611940000000004</c:v>
                </c:pt>
                <c:pt idx="119">
                  <c:v>0.29610049999999999</c:v>
                </c:pt>
                <c:pt idx="120">
                  <c:v>0.28688390000000002</c:v>
                </c:pt>
                <c:pt idx="121">
                  <c:v>0.27836920000000004</c:v>
                </c:pt>
                <c:pt idx="122">
                  <c:v>0.26324410000000004</c:v>
                </c:pt>
                <c:pt idx="123">
                  <c:v>0.25002360000000001</c:v>
                </c:pt>
                <c:pt idx="124">
                  <c:v>0.23850650000000001</c:v>
                </c:pt>
                <c:pt idx="125">
                  <c:v>0.22819200000000001</c:v>
                </c:pt>
                <c:pt idx="126">
                  <c:v>0.21897949999999999</c:v>
                </c:pt>
                <c:pt idx="127">
                  <c:v>0.2107686</c:v>
                </c:pt>
                <c:pt idx="128">
                  <c:v>0.1964506</c:v>
                </c:pt>
                <c:pt idx="129">
                  <c:v>0.18453630000000001</c:v>
                </c:pt>
                <c:pt idx="130">
                  <c:v>0.1743246</c:v>
                </c:pt>
                <c:pt idx="131">
                  <c:v>0.16461490000000001</c:v>
                </c:pt>
                <c:pt idx="132">
                  <c:v>0.1550067</c:v>
                </c:pt>
                <c:pt idx="133">
                  <c:v>0.14719960000000001</c:v>
                </c:pt>
                <c:pt idx="134">
                  <c:v>0.14019347000000001</c:v>
                </c:pt>
                <c:pt idx="135">
                  <c:v>0.13398809</c:v>
                </c:pt>
                <c:pt idx="136">
                  <c:v>0.12828333</c:v>
                </c:pt>
                <c:pt idx="137">
                  <c:v>0.12317908</c:v>
                </c:pt>
                <c:pt idx="138">
                  <c:v>0.11847527000000001</c:v>
                </c:pt>
                <c:pt idx="139">
                  <c:v>0.11026872</c:v>
                </c:pt>
                <c:pt idx="140">
                  <c:v>0.10166204999999999</c:v>
                </c:pt>
                <c:pt idx="141">
                  <c:v>9.4386619999999991E-2</c:v>
                </c:pt>
                <c:pt idx="142">
                  <c:v>8.8232109999999989E-2</c:v>
                </c:pt>
                <c:pt idx="143">
                  <c:v>8.2928299999999996E-2</c:v>
                </c:pt>
                <c:pt idx="144">
                  <c:v>7.8305039999999992E-2</c:v>
                </c:pt>
                <c:pt idx="145">
                  <c:v>7.4222209999999997E-2</c:v>
                </c:pt>
                <c:pt idx="146">
                  <c:v>7.0599739999999994E-2</c:v>
                </c:pt>
                <c:pt idx="147">
                  <c:v>6.7347549999999992E-2</c:v>
                </c:pt>
                <c:pt idx="148">
                  <c:v>6.1763859999999997E-2</c:v>
                </c:pt>
                <c:pt idx="149">
                  <c:v>5.7130859999999999E-2</c:v>
                </c:pt>
                <c:pt idx="150">
                  <c:v>5.3218380000000003E-2</c:v>
                </c:pt>
                <c:pt idx="151">
                  <c:v>4.9856279999999996E-2</c:v>
                </c:pt>
                <c:pt idx="152">
                  <c:v>4.6934480000000001E-2</c:v>
                </c:pt>
                <c:pt idx="153">
                  <c:v>4.4372929999999998E-2</c:v>
                </c:pt>
                <c:pt idx="154">
                  <c:v>4.009037E-2</c:v>
                </c:pt>
                <c:pt idx="155">
                  <c:v>3.6628349999999997E-2</c:v>
                </c:pt>
                <c:pt idx="156">
                  <c:v>3.3766700000000004E-2</c:v>
                </c:pt>
                <c:pt idx="157">
                  <c:v>3.1375349999999996E-2</c:v>
                </c:pt>
                <c:pt idx="158">
                  <c:v>2.9324199999999998E-2</c:v>
                </c:pt>
                <c:pt idx="159">
                  <c:v>2.755322E-2</c:v>
                </c:pt>
                <c:pt idx="160">
                  <c:v>2.600237E-2</c:v>
                </c:pt>
                <c:pt idx="161">
                  <c:v>2.4631629999999998E-2</c:v>
                </c:pt>
                <c:pt idx="162">
                  <c:v>2.3420980000000001E-2</c:v>
                </c:pt>
                <c:pt idx="163">
                  <c:v>2.23304E-2</c:v>
                </c:pt>
                <c:pt idx="164">
                  <c:v>2.1349879000000002E-2</c:v>
                </c:pt>
                <c:pt idx="165">
                  <c:v>1.9648988000000003E-2</c:v>
                </c:pt>
                <c:pt idx="166">
                  <c:v>1.7908085000000001E-2</c:v>
                </c:pt>
                <c:pt idx="167">
                  <c:v>1.6477354E-2</c:v>
                </c:pt>
                <c:pt idx="168">
                  <c:v>1.5286749000000001E-2</c:v>
                </c:pt>
                <c:pt idx="169">
                  <c:v>1.4276239E-2</c:v>
                </c:pt>
                <c:pt idx="170">
                  <c:v>1.3395805E-2</c:v>
                </c:pt>
                <c:pt idx="171">
                  <c:v>1.2645429E-2</c:v>
                </c:pt>
                <c:pt idx="172">
                  <c:v>1.1975099999999999E-2</c:v>
                </c:pt>
                <c:pt idx="173">
                  <c:v>1.1384811E-2</c:v>
                </c:pt>
                <c:pt idx="174">
                  <c:v>1.0384325E-2</c:v>
                </c:pt>
                <c:pt idx="175">
                  <c:v>9.5629310000000002E-3</c:v>
                </c:pt>
                <c:pt idx="176">
                  <c:v>8.882605E-3</c:v>
                </c:pt>
                <c:pt idx="177">
                  <c:v>8.3063310000000001E-3</c:v>
                </c:pt>
                <c:pt idx="178">
                  <c:v>7.8120969999999996E-3</c:v>
                </c:pt>
                <c:pt idx="179">
                  <c:v>7.3828950000000004E-3</c:v>
                </c:pt>
                <c:pt idx="180">
                  <c:v>6.6755640000000002E-3</c:v>
                </c:pt>
                <c:pt idx="181">
                  <c:v>6.1143030000000006E-3</c:v>
                </c:pt>
                <c:pt idx="182">
                  <c:v>5.658092E-3</c:v>
                </c:pt>
                <c:pt idx="183">
                  <c:v>5.2799179999999998E-3</c:v>
                </c:pt>
                <c:pt idx="184">
                  <c:v>4.9617710000000002E-3</c:v>
                </c:pt>
                <c:pt idx="185">
                  <c:v>4.6886460000000003E-3</c:v>
                </c:pt>
                <c:pt idx="186">
                  <c:v>4.4535379999999999E-3</c:v>
                </c:pt>
                <c:pt idx="187">
                  <c:v>4.2474439999999995E-3</c:v>
                </c:pt>
                <c:pt idx="188">
                  <c:v>4.0663610000000001E-3</c:v>
                </c:pt>
                <c:pt idx="189">
                  <c:v>3.9052879999999998E-3</c:v>
                </c:pt>
                <c:pt idx="190">
                  <c:v>3.7612219999999998E-3</c:v>
                </c:pt>
                <c:pt idx="191">
                  <c:v>3.5151090000000002E-3</c:v>
                </c:pt>
                <c:pt idx="192">
                  <c:v>3.2669955999999997E-3</c:v>
                </c:pt>
                <c:pt idx="193">
                  <c:v>3.0669038E-3</c:v>
                </c:pt>
                <c:pt idx="194">
                  <c:v>2.9018278999999999E-3</c:v>
                </c:pt>
                <c:pt idx="195">
                  <c:v>2.7647641999999999E-3</c:v>
                </c:pt>
                <c:pt idx="196">
                  <c:v>2.6487099000000003E-3</c:v>
                </c:pt>
                <c:pt idx="197">
                  <c:v>2.5486631000000001E-3</c:v>
                </c:pt>
                <c:pt idx="198">
                  <c:v>2.4626222000000003E-3</c:v>
                </c:pt>
                <c:pt idx="199">
                  <c:v>2.3865863000000001E-3</c:v>
                </c:pt>
                <c:pt idx="200">
                  <c:v>2.2615258999999998E-3</c:v>
                </c:pt>
                <c:pt idx="201">
                  <c:v>2.1624772E-3</c:v>
                </c:pt>
                <c:pt idx="202">
                  <c:v>2.0824369999999999E-3</c:v>
                </c:pt>
                <c:pt idx="203">
                  <c:v>2.0164032E-3</c:v>
                </c:pt>
                <c:pt idx="204">
                  <c:v>1.9613744000000002E-3</c:v>
                </c:pt>
                <c:pt idx="205">
                  <c:v>1.9153496E-3</c:v>
                </c:pt>
                <c:pt idx="206">
                  <c:v>1.843309E-3</c:v>
                </c:pt>
                <c:pt idx="207">
                  <c:v>1.7892769999999999E-3</c:v>
                </c:pt>
                <c:pt idx="208">
                  <c:v>1.7492511999999999E-3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808"/>
        <c:axId val="477614592"/>
      </c:scatterChart>
      <c:valAx>
        <c:axId val="4776138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592"/>
        <c:crosses val="autoZero"/>
        <c:crossBetween val="midCat"/>
        <c:majorUnit val="10"/>
      </c:valAx>
      <c:valAx>
        <c:axId val="477614592"/>
        <c:scaling>
          <c:logBase val="10"/>
          <c:orientation val="minMax"/>
          <c:min val="1.0000000000000002E-3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8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7313395110762"/>
          <c:y val="0.11985153212946073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srim1H_Al!$P$5</c:f>
          <c:strCache>
            <c:ptCount val="1"/>
            <c:pt idx="0">
              <c:v>srim1H_Al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srim1H_Al!$D$20:$D$228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srim1H_Al!$J$20:$J$228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6.0000000000000006E-4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1.0999999999999998E-3</c:v>
                </c:pt>
                <c:pt idx="15">
                  <c:v>1.0999999999999998E-3</c:v>
                </c:pt>
                <c:pt idx="16">
                  <c:v>1.2000000000000001E-3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1.5E-3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1.8E-3</c:v>
                </c:pt>
                <c:pt idx="24">
                  <c:v>2E-3</c:v>
                </c:pt>
                <c:pt idx="25">
                  <c:v>2.1999999999999997E-3</c:v>
                </c:pt>
                <c:pt idx="26">
                  <c:v>2.3E-3</c:v>
                </c:pt>
                <c:pt idx="27">
                  <c:v>2.5000000000000001E-3</c:v>
                </c:pt>
                <c:pt idx="28">
                  <c:v>2.7000000000000001E-3</c:v>
                </c:pt>
                <c:pt idx="29">
                  <c:v>2.9000000000000002E-3</c:v>
                </c:pt>
                <c:pt idx="30">
                  <c:v>3.0000000000000001E-3</c:v>
                </c:pt>
                <c:pt idx="31">
                  <c:v>3.2000000000000002E-3</c:v>
                </c:pt>
                <c:pt idx="32">
                  <c:v>3.4000000000000002E-3</c:v>
                </c:pt>
                <c:pt idx="33">
                  <c:v>3.5000000000000005E-3</c:v>
                </c:pt>
                <c:pt idx="34">
                  <c:v>3.6999999999999997E-3</c:v>
                </c:pt>
                <c:pt idx="35">
                  <c:v>4.0000000000000001E-3</c:v>
                </c:pt>
                <c:pt idx="36">
                  <c:v>4.3999999999999994E-3</c:v>
                </c:pt>
                <c:pt idx="37">
                  <c:v>4.8000000000000004E-3</c:v>
                </c:pt>
                <c:pt idx="38">
                  <c:v>5.1999999999999998E-3</c:v>
                </c:pt>
                <c:pt idx="39">
                  <c:v>5.5999999999999999E-3</c:v>
                </c:pt>
                <c:pt idx="40">
                  <c:v>6.0000000000000001E-3</c:v>
                </c:pt>
                <c:pt idx="41">
                  <c:v>6.4000000000000003E-3</c:v>
                </c:pt>
                <c:pt idx="42">
                  <c:v>6.8000000000000005E-3</c:v>
                </c:pt>
                <c:pt idx="43">
                  <c:v>7.0999999999999995E-3</c:v>
                </c:pt>
                <c:pt idx="44">
                  <c:v>7.9000000000000008E-3</c:v>
                </c:pt>
                <c:pt idx="45">
                  <c:v>8.6999999999999994E-3</c:v>
                </c:pt>
                <c:pt idx="46">
                  <c:v>9.4000000000000004E-3</c:v>
                </c:pt>
                <c:pt idx="47">
                  <c:v>1.0199999999999999E-2</c:v>
                </c:pt>
                <c:pt idx="48">
                  <c:v>1.09E-2</c:v>
                </c:pt>
                <c:pt idx="49">
                  <c:v>1.17E-2</c:v>
                </c:pt>
                <c:pt idx="50">
                  <c:v>1.32E-2</c:v>
                </c:pt>
                <c:pt idx="51">
                  <c:v>1.4599999999999998E-2</c:v>
                </c:pt>
                <c:pt idx="52">
                  <c:v>1.61E-2</c:v>
                </c:pt>
                <c:pt idx="53">
                  <c:v>1.7599999999999998E-2</c:v>
                </c:pt>
                <c:pt idx="54">
                  <c:v>1.9E-2</c:v>
                </c:pt>
                <c:pt idx="55">
                  <c:v>2.0499999999999997E-2</c:v>
                </c:pt>
                <c:pt idx="56">
                  <c:v>2.1899999999999999E-2</c:v>
                </c:pt>
                <c:pt idx="57">
                  <c:v>2.3300000000000001E-2</c:v>
                </c:pt>
                <c:pt idx="58">
                  <c:v>2.4799999999999999E-2</c:v>
                </c:pt>
                <c:pt idx="59">
                  <c:v>2.6200000000000001E-2</c:v>
                </c:pt>
                <c:pt idx="60">
                  <c:v>2.7600000000000003E-2</c:v>
                </c:pt>
                <c:pt idx="61">
                  <c:v>3.04E-2</c:v>
                </c:pt>
                <c:pt idx="62">
                  <c:v>3.3800000000000004E-2</c:v>
                </c:pt>
                <c:pt idx="63">
                  <c:v>3.73E-2</c:v>
                </c:pt>
                <c:pt idx="64">
                  <c:v>4.07E-2</c:v>
                </c:pt>
                <c:pt idx="65">
                  <c:v>4.41E-2</c:v>
                </c:pt>
                <c:pt idx="66">
                  <c:v>4.7399999999999998E-2</c:v>
                </c:pt>
                <c:pt idx="67">
                  <c:v>5.0799999999999998E-2</c:v>
                </c:pt>
                <c:pt idx="68">
                  <c:v>5.4000000000000006E-2</c:v>
                </c:pt>
                <c:pt idx="69">
                  <c:v>5.7299999999999997E-2</c:v>
                </c:pt>
                <c:pt idx="70">
                  <c:v>6.3700000000000007E-2</c:v>
                </c:pt>
                <c:pt idx="71">
                  <c:v>7.0099999999999996E-2</c:v>
                </c:pt>
                <c:pt idx="72">
                  <c:v>7.6300000000000007E-2</c:v>
                </c:pt>
                <c:pt idx="73">
                  <c:v>8.2400000000000001E-2</c:v>
                </c:pt>
                <c:pt idx="74">
                  <c:v>8.8300000000000003E-2</c:v>
                </c:pt>
                <c:pt idx="75">
                  <c:v>9.4199999999999992E-2</c:v>
                </c:pt>
                <c:pt idx="76">
                  <c:v>0.1056</c:v>
                </c:pt>
                <c:pt idx="77">
                  <c:v>0.1167</c:v>
                </c:pt>
                <c:pt idx="78">
                  <c:v>0.12740000000000001</c:v>
                </c:pt>
                <c:pt idx="79">
                  <c:v>0.13789999999999999</c:v>
                </c:pt>
                <c:pt idx="80">
                  <c:v>0.14799999999999999</c:v>
                </c:pt>
                <c:pt idx="81">
                  <c:v>0.15789999999999998</c:v>
                </c:pt>
                <c:pt idx="82">
                  <c:v>0.1676</c:v>
                </c:pt>
                <c:pt idx="83">
                  <c:v>0.17709999999999998</c:v>
                </c:pt>
                <c:pt idx="84">
                  <c:v>0.1865</c:v>
                </c:pt>
                <c:pt idx="85">
                  <c:v>0.1956</c:v>
                </c:pt>
                <c:pt idx="86">
                  <c:v>0.20459999999999998</c:v>
                </c:pt>
                <c:pt idx="87">
                  <c:v>0.2223</c:v>
                </c:pt>
                <c:pt idx="88">
                  <c:v>0.24369999999999997</c:v>
                </c:pt>
                <c:pt idx="89">
                  <c:v>0.2646</c:v>
                </c:pt>
                <c:pt idx="90" formatCode="0.00">
                  <c:v>0.28510000000000002</c:v>
                </c:pt>
                <c:pt idx="91" formatCode="0.00">
                  <c:v>0.30510000000000004</c:v>
                </c:pt>
                <c:pt idx="92" formatCode="0.00">
                  <c:v>0.32490000000000002</c:v>
                </c:pt>
                <c:pt idx="93" formatCode="0.00">
                  <c:v>0.34449999999999997</c:v>
                </c:pt>
                <c:pt idx="94" formatCode="0.00">
                  <c:v>0.36380000000000001</c:v>
                </c:pt>
                <c:pt idx="95" formatCode="0.00">
                  <c:v>0.38300000000000001</c:v>
                </c:pt>
                <c:pt idx="96" formatCode="0.00">
                  <c:v>0.42110000000000003</c:v>
                </c:pt>
                <c:pt idx="97" formatCode="0.00">
                  <c:v>0.45899999999999996</c:v>
                </c:pt>
                <c:pt idx="98" formatCode="0.00">
                  <c:v>0.49669999999999997</c:v>
                </c:pt>
                <c:pt idx="99" formatCode="0.00">
                  <c:v>0.53449999999999998</c:v>
                </c:pt>
                <c:pt idx="100" formatCode="0.00">
                  <c:v>0.57230000000000003</c:v>
                </c:pt>
                <c:pt idx="101" formatCode="0.00">
                  <c:v>0.61040000000000005</c:v>
                </c:pt>
                <c:pt idx="102" formatCode="0.00">
                  <c:v>0.68720000000000003</c:v>
                </c:pt>
                <c:pt idx="103" formatCode="0.00">
                  <c:v>0.76519999999999999</c:v>
                </c:pt>
                <c:pt idx="104" formatCode="0.00">
                  <c:v>0.84460000000000002</c:v>
                </c:pt>
                <c:pt idx="105" formatCode="0.00">
                  <c:v>0.92559999999999998</c:v>
                </c:pt>
                <c:pt idx="106" formatCode="0.00">
                  <c:v>1.01</c:v>
                </c:pt>
                <c:pt idx="107" formatCode="0.00">
                  <c:v>1.0900000000000001</c:v>
                </c:pt>
                <c:pt idx="108" formatCode="0.00">
                  <c:v>1.18</c:v>
                </c:pt>
                <c:pt idx="109" formatCode="0.00">
                  <c:v>1.27</c:v>
                </c:pt>
                <c:pt idx="110" formatCode="0.00">
                  <c:v>1.36</c:v>
                </c:pt>
                <c:pt idx="111" formatCode="0.00">
                  <c:v>1.45</c:v>
                </c:pt>
                <c:pt idx="112" formatCode="0.00">
                  <c:v>1.54</c:v>
                </c:pt>
                <c:pt idx="113" formatCode="0.00">
                  <c:v>1.73</c:v>
                </c:pt>
                <c:pt idx="114" formatCode="0.00">
                  <c:v>1.98</c:v>
                </c:pt>
                <c:pt idx="115" formatCode="0.00">
                  <c:v>2.25</c:v>
                </c:pt>
                <c:pt idx="116" formatCode="0.00">
                  <c:v>2.52</c:v>
                </c:pt>
                <c:pt idx="117" formatCode="0.00">
                  <c:v>2.8</c:v>
                </c:pt>
                <c:pt idx="118" formatCode="0.00">
                  <c:v>3.1</c:v>
                </c:pt>
                <c:pt idx="119" formatCode="0.00">
                  <c:v>3.4</c:v>
                </c:pt>
                <c:pt idx="120" formatCode="0.00">
                  <c:v>3.71</c:v>
                </c:pt>
                <c:pt idx="121" formatCode="0.00">
                  <c:v>4.04</c:v>
                </c:pt>
                <c:pt idx="122" formatCode="0.00">
                  <c:v>4.71</c:v>
                </c:pt>
                <c:pt idx="123" formatCode="0.00">
                  <c:v>5.43</c:v>
                </c:pt>
                <c:pt idx="124" formatCode="0.00">
                  <c:v>6.18</c:v>
                </c:pt>
                <c:pt idx="125" formatCode="0.00">
                  <c:v>6.97</c:v>
                </c:pt>
                <c:pt idx="126" formatCode="0.00">
                  <c:v>7.79</c:v>
                </c:pt>
                <c:pt idx="127" formatCode="0.00">
                  <c:v>8.65</c:v>
                </c:pt>
                <c:pt idx="128" formatCode="0.00">
                  <c:v>10.45</c:v>
                </c:pt>
                <c:pt idx="129" formatCode="0.00">
                  <c:v>12.38</c:v>
                </c:pt>
                <c:pt idx="130" formatCode="0.00">
                  <c:v>14.43</c:v>
                </c:pt>
                <c:pt idx="131" formatCode="0.00">
                  <c:v>16.61</c:v>
                </c:pt>
                <c:pt idx="132" formatCode="0.00">
                  <c:v>18.91</c:v>
                </c:pt>
                <c:pt idx="133" formatCode="0.00">
                  <c:v>21.35</c:v>
                </c:pt>
                <c:pt idx="134" formatCode="0.00">
                  <c:v>23.91</c:v>
                </c:pt>
                <c:pt idx="135" formatCode="0.00">
                  <c:v>26.6</c:v>
                </c:pt>
                <c:pt idx="136" formatCode="0.00">
                  <c:v>29.4</c:v>
                </c:pt>
                <c:pt idx="137" formatCode="0.00">
                  <c:v>32.33</c:v>
                </c:pt>
                <c:pt idx="138" formatCode="0.00">
                  <c:v>35.380000000000003</c:v>
                </c:pt>
                <c:pt idx="139" formatCode="0.00">
                  <c:v>41.83</c:v>
                </c:pt>
                <c:pt idx="140" formatCode="0.00">
                  <c:v>50.53</c:v>
                </c:pt>
                <c:pt idx="141" formatCode="0.00">
                  <c:v>59.93</c:v>
                </c:pt>
                <c:pt idx="142" formatCode="0.00">
                  <c:v>70.03</c:v>
                </c:pt>
                <c:pt idx="143" formatCode="0.00">
                  <c:v>80.8</c:v>
                </c:pt>
                <c:pt idx="144" formatCode="0.00">
                  <c:v>92.23</c:v>
                </c:pt>
                <c:pt idx="145" formatCode="0.00">
                  <c:v>104.32</c:v>
                </c:pt>
                <c:pt idx="146" formatCode="0.00">
                  <c:v>117.04</c:v>
                </c:pt>
                <c:pt idx="147" formatCode="0.00">
                  <c:v>130.41</c:v>
                </c:pt>
                <c:pt idx="148" formatCode="0.00">
                  <c:v>158.99</c:v>
                </c:pt>
                <c:pt idx="149" formatCode="0.00">
                  <c:v>190.02</c:v>
                </c:pt>
                <c:pt idx="150" formatCode="0.00">
                  <c:v>223.46</c:v>
                </c:pt>
                <c:pt idx="151" formatCode="0.00">
                  <c:v>259.26</c:v>
                </c:pt>
                <c:pt idx="152" formatCode="0.00">
                  <c:v>297.37</c:v>
                </c:pt>
                <c:pt idx="153" formatCode="0.00">
                  <c:v>337.77</c:v>
                </c:pt>
                <c:pt idx="154" formatCode="0.00">
                  <c:v>425.23</c:v>
                </c:pt>
                <c:pt idx="155" formatCode="0.00">
                  <c:v>521.5</c:v>
                </c:pt>
                <c:pt idx="156" formatCode="0.00">
                  <c:v>626.38</c:v>
                </c:pt>
                <c:pt idx="157" formatCode="0.00">
                  <c:v>739.72</c:v>
                </c:pt>
                <c:pt idx="158" formatCode="0.00">
                  <c:v>861.35</c:v>
                </c:pt>
                <c:pt idx="159" formatCode="0.00">
                  <c:v>991.15</c:v>
                </c:pt>
                <c:pt idx="160" formatCode="0.0">
                  <c:v>1130</c:v>
                </c:pt>
                <c:pt idx="161" formatCode="0.0">
                  <c:v>1270</c:v>
                </c:pt>
                <c:pt idx="162" formatCode="0.0">
                  <c:v>1430</c:v>
                </c:pt>
                <c:pt idx="163" formatCode="0.0">
                  <c:v>1590</c:v>
                </c:pt>
                <c:pt idx="164" formatCode="0.0">
                  <c:v>1760</c:v>
                </c:pt>
                <c:pt idx="165" formatCode="0.0">
                  <c:v>2120</c:v>
                </c:pt>
                <c:pt idx="166" formatCode="0.0">
                  <c:v>2610</c:v>
                </c:pt>
                <c:pt idx="167" formatCode="0.0">
                  <c:v>3150</c:v>
                </c:pt>
                <c:pt idx="168" formatCode="0.0">
                  <c:v>3730</c:v>
                </c:pt>
                <c:pt idx="169" formatCode="0.0">
                  <c:v>4350</c:v>
                </c:pt>
                <c:pt idx="170" formatCode="0.0">
                  <c:v>5020</c:v>
                </c:pt>
                <c:pt idx="171" formatCode="0.0">
                  <c:v>5730</c:v>
                </c:pt>
                <c:pt idx="172" formatCode="0.0">
                  <c:v>6480</c:v>
                </c:pt>
                <c:pt idx="173" formatCode="0.0">
                  <c:v>7270</c:v>
                </c:pt>
                <c:pt idx="174" formatCode="0.0">
                  <c:v>8970</c:v>
                </c:pt>
                <c:pt idx="175" formatCode="0.0">
                  <c:v>10820</c:v>
                </c:pt>
                <c:pt idx="176" formatCode="0.0">
                  <c:v>12820</c:v>
                </c:pt>
                <c:pt idx="177" formatCode="0.0">
                  <c:v>14970</c:v>
                </c:pt>
                <c:pt idx="178" formatCode="0.0">
                  <c:v>17260</c:v>
                </c:pt>
                <c:pt idx="179" formatCode="0.0">
                  <c:v>19690</c:v>
                </c:pt>
                <c:pt idx="180" formatCode="0.0">
                  <c:v>24950</c:v>
                </c:pt>
                <c:pt idx="181" formatCode="0.0">
                  <c:v>30730</c:v>
                </c:pt>
                <c:pt idx="182" formatCode="0.0">
                  <c:v>37010</c:v>
                </c:pt>
                <c:pt idx="183" formatCode="0.0">
                  <c:v>43770</c:v>
                </c:pt>
                <c:pt idx="184" formatCode="0.0">
                  <c:v>50980</c:v>
                </c:pt>
                <c:pt idx="185" formatCode="0.0">
                  <c:v>58640</c:v>
                </c:pt>
                <c:pt idx="186" formatCode="0.0">
                  <c:v>66720</c:v>
                </c:pt>
                <c:pt idx="187" formatCode="0.0">
                  <c:v>75210</c:v>
                </c:pt>
                <c:pt idx="188" formatCode="0.0">
                  <c:v>84090</c:v>
                </c:pt>
                <c:pt idx="189" formatCode="0">
                  <c:v>93360</c:v>
                </c:pt>
                <c:pt idx="190" formatCode="0">
                  <c:v>102990</c:v>
                </c:pt>
                <c:pt idx="191" formatCode="0">
                  <c:v>123310</c:v>
                </c:pt>
                <c:pt idx="192" formatCode="0">
                  <c:v>150560</c:v>
                </c:pt>
                <c:pt idx="193" formatCode="0">
                  <c:v>179730</c:v>
                </c:pt>
                <c:pt idx="194" formatCode="0">
                  <c:v>210690</c:v>
                </c:pt>
                <c:pt idx="195" formatCode="0">
                  <c:v>243290</c:v>
                </c:pt>
                <c:pt idx="196" formatCode="0">
                  <c:v>277410</c:v>
                </c:pt>
                <c:pt idx="197" formatCode="0">
                  <c:v>312960</c:v>
                </c:pt>
                <c:pt idx="198" formatCode="0">
                  <c:v>349830</c:v>
                </c:pt>
                <c:pt idx="199" formatCode="0">
                  <c:v>387920</c:v>
                </c:pt>
                <c:pt idx="200" formatCode="0">
                  <c:v>467440</c:v>
                </c:pt>
                <c:pt idx="201" formatCode="0">
                  <c:v>550980</c:v>
                </c:pt>
                <c:pt idx="202" formatCode="0">
                  <c:v>638040</c:v>
                </c:pt>
                <c:pt idx="203" formatCode="0">
                  <c:v>728200</c:v>
                </c:pt>
                <c:pt idx="204" formatCode="0">
                  <c:v>821100</c:v>
                </c:pt>
                <c:pt idx="205" formatCode="0">
                  <c:v>916400</c:v>
                </c:pt>
                <c:pt idx="206" formatCode="0">
                  <c:v>1110000</c:v>
                </c:pt>
                <c:pt idx="207" formatCode="0">
                  <c:v>1320000</c:v>
                </c:pt>
                <c:pt idx="208" formatCode="0">
                  <c:v>1530000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srim1H_Al!$D$20:$D$228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srim1H_Al!$M$20:$M$228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3.0999999999999999E-3</c:v>
                </c:pt>
                <c:pt idx="24">
                  <c:v>3.3E-3</c:v>
                </c:pt>
                <c:pt idx="25">
                  <c:v>3.5000000000000005E-3</c:v>
                </c:pt>
                <c:pt idx="26">
                  <c:v>3.8E-3</c:v>
                </c:pt>
                <c:pt idx="27">
                  <c:v>4.0000000000000001E-3</c:v>
                </c:pt>
                <c:pt idx="28">
                  <c:v>4.2000000000000006E-3</c:v>
                </c:pt>
                <c:pt idx="29">
                  <c:v>4.3999999999999994E-3</c:v>
                </c:pt>
                <c:pt idx="30">
                  <c:v>4.5999999999999999E-3</c:v>
                </c:pt>
                <c:pt idx="31">
                  <c:v>4.8000000000000004E-3</c:v>
                </c:pt>
                <c:pt idx="32">
                  <c:v>5.0000000000000001E-3</c:v>
                </c:pt>
                <c:pt idx="33">
                  <c:v>5.1999999999999998E-3</c:v>
                </c:pt>
                <c:pt idx="34">
                  <c:v>5.4000000000000003E-3</c:v>
                </c:pt>
                <c:pt idx="35">
                  <c:v>5.7000000000000002E-3</c:v>
                </c:pt>
                <c:pt idx="36">
                  <c:v>6.1999999999999998E-3</c:v>
                </c:pt>
                <c:pt idx="37">
                  <c:v>6.6E-3</c:v>
                </c:pt>
                <c:pt idx="38">
                  <c:v>7.000000000000001E-3</c:v>
                </c:pt>
                <c:pt idx="39">
                  <c:v>7.3999999999999995E-3</c:v>
                </c:pt>
                <c:pt idx="40">
                  <c:v>7.7000000000000002E-3</c:v>
                </c:pt>
                <c:pt idx="41">
                  <c:v>8.0999999999999996E-3</c:v>
                </c:pt>
                <c:pt idx="42">
                  <c:v>8.5000000000000006E-3</c:v>
                </c:pt>
                <c:pt idx="43">
                  <c:v>8.7999999999999988E-3</c:v>
                </c:pt>
                <c:pt idx="44">
                  <c:v>9.4999999999999998E-3</c:v>
                </c:pt>
                <c:pt idx="45">
                  <c:v>1.0100000000000001E-2</c:v>
                </c:pt>
                <c:pt idx="46">
                  <c:v>1.0699999999999999E-2</c:v>
                </c:pt>
                <c:pt idx="47">
                  <c:v>1.1300000000000001E-2</c:v>
                </c:pt>
                <c:pt idx="48">
                  <c:v>1.1899999999999999E-2</c:v>
                </c:pt>
                <c:pt idx="49">
                  <c:v>1.2500000000000001E-2</c:v>
                </c:pt>
                <c:pt idx="50">
                  <c:v>1.3500000000000002E-2</c:v>
                </c:pt>
                <c:pt idx="51">
                  <c:v>1.4599999999999998E-2</c:v>
                </c:pt>
                <c:pt idx="52">
                  <c:v>1.55E-2</c:v>
                </c:pt>
                <c:pt idx="53">
                  <c:v>1.6400000000000001E-2</c:v>
                </c:pt>
                <c:pt idx="54">
                  <c:v>1.7299999999999999E-2</c:v>
                </c:pt>
                <c:pt idx="55">
                  <c:v>1.8200000000000001E-2</c:v>
                </c:pt>
                <c:pt idx="56">
                  <c:v>1.9E-2</c:v>
                </c:pt>
                <c:pt idx="57">
                  <c:v>1.9800000000000002E-2</c:v>
                </c:pt>
                <c:pt idx="58">
                  <c:v>2.0499999999999997E-2</c:v>
                </c:pt>
                <c:pt idx="59">
                  <c:v>2.12E-2</c:v>
                </c:pt>
                <c:pt idx="60">
                  <c:v>2.1899999999999999E-2</c:v>
                </c:pt>
                <c:pt idx="61">
                  <c:v>2.3300000000000001E-2</c:v>
                </c:pt>
                <c:pt idx="62">
                  <c:v>2.4799999999999999E-2</c:v>
                </c:pt>
                <c:pt idx="63">
                  <c:v>2.63E-2</c:v>
                </c:pt>
                <c:pt idx="64">
                  <c:v>2.7600000000000003E-2</c:v>
                </c:pt>
                <c:pt idx="65">
                  <c:v>2.8899999999999999E-2</c:v>
                </c:pt>
                <c:pt idx="66">
                  <c:v>3.0199999999999998E-2</c:v>
                </c:pt>
                <c:pt idx="67">
                  <c:v>3.1300000000000001E-2</c:v>
                </c:pt>
                <c:pt idx="68">
                  <c:v>3.2399999999999998E-2</c:v>
                </c:pt>
                <c:pt idx="69">
                  <c:v>3.3500000000000002E-2</c:v>
                </c:pt>
                <c:pt idx="70">
                  <c:v>3.5499999999999997E-2</c:v>
                </c:pt>
                <c:pt idx="71">
                  <c:v>3.73E-2</c:v>
                </c:pt>
                <c:pt idx="72">
                  <c:v>3.9E-2</c:v>
                </c:pt>
                <c:pt idx="73">
                  <c:v>4.0500000000000001E-2</c:v>
                </c:pt>
                <c:pt idx="74">
                  <c:v>4.1999999999999996E-2</c:v>
                </c:pt>
                <c:pt idx="75">
                  <c:v>4.3299999999999998E-2</c:v>
                </c:pt>
                <c:pt idx="76">
                  <c:v>4.58E-2</c:v>
                </c:pt>
                <c:pt idx="77">
                  <c:v>4.7899999999999998E-2</c:v>
                </c:pt>
                <c:pt idx="78">
                  <c:v>4.99E-2</c:v>
                </c:pt>
                <c:pt idx="79">
                  <c:v>5.16E-2</c:v>
                </c:pt>
                <c:pt idx="80">
                  <c:v>5.3200000000000004E-2</c:v>
                </c:pt>
                <c:pt idx="81">
                  <c:v>5.4700000000000006E-2</c:v>
                </c:pt>
                <c:pt idx="82">
                  <c:v>5.6100000000000004E-2</c:v>
                </c:pt>
                <c:pt idx="83">
                  <c:v>5.7299999999999997E-2</c:v>
                </c:pt>
                <c:pt idx="84">
                  <c:v>5.8499999999999996E-2</c:v>
                </c:pt>
                <c:pt idx="85">
                  <c:v>5.96E-2</c:v>
                </c:pt>
                <c:pt idx="86">
                  <c:v>6.0600000000000001E-2</c:v>
                </c:pt>
                <c:pt idx="87">
                  <c:v>6.25E-2</c:v>
                </c:pt>
                <c:pt idx="88">
                  <c:v>6.4600000000000005E-2</c:v>
                </c:pt>
                <c:pt idx="89">
                  <c:v>6.6500000000000004E-2</c:v>
                </c:pt>
                <c:pt idx="90">
                  <c:v>6.83E-2</c:v>
                </c:pt>
                <c:pt idx="91">
                  <c:v>6.9800000000000001E-2</c:v>
                </c:pt>
                <c:pt idx="92">
                  <c:v>7.1300000000000002E-2</c:v>
                </c:pt>
                <c:pt idx="93">
                  <c:v>7.2599999999999998E-2</c:v>
                </c:pt>
                <c:pt idx="94">
                  <c:v>7.3899999999999993E-2</c:v>
                </c:pt>
                <c:pt idx="95">
                  <c:v>7.51E-2</c:v>
                </c:pt>
                <c:pt idx="96">
                  <c:v>7.7399999999999997E-2</c:v>
                </c:pt>
                <c:pt idx="97">
                  <c:v>7.9500000000000001E-2</c:v>
                </c:pt>
                <c:pt idx="98">
                  <c:v>8.1499999999999989E-2</c:v>
                </c:pt>
                <c:pt idx="99">
                  <c:v>8.3400000000000002E-2</c:v>
                </c:pt>
                <c:pt idx="100">
                  <c:v>8.5199999999999998E-2</c:v>
                </c:pt>
                <c:pt idx="101">
                  <c:v>8.6900000000000005E-2</c:v>
                </c:pt>
                <c:pt idx="102">
                  <c:v>9.0400000000000008E-2</c:v>
                </c:pt>
                <c:pt idx="103">
                  <c:v>9.3799999999999994E-2</c:v>
                </c:pt>
                <c:pt idx="104">
                  <c:v>9.7000000000000003E-2</c:v>
                </c:pt>
                <c:pt idx="105">
                  <c:v>0.1002</c:v>
                </c:pt>
                <c:pt idx="106">
                  <c:v>0.10329999999999999</c:v>
                </c:pt>
                <c:pt idx="107">
                  <c:v>0.10640000000000001</c:v>
                </c:pt>
                <c:pt idx="108">
                  <c:v>0.1095</c:v>
                </c:pt>
                <c:pt idx="109">
                  <c:v>0.11259999999999999</c:v>
                </c:pt>
                <c:pt idx="110">
                  <c:v>0.11559999999999999</c:v>
                </c:pt>
                <c:pt idx="111">
                  <c:v>0.1187</c:v>
                </c:pt>
                <c:pt idx="112">
                  <c:v>0.12179999999999999</c:v>
                </c:pt>
                <c:pt idx="113">
                  <c:v>0.12940000000000002</c:v>
                </c:pt>
                <c:pt idx="114">
                  <c:v>0.13979999999999998</c:v>
                </c:pt>
                <c:pt idx="115">
                  <c:v>0.15029999999999999</c:v>
                </c:pt>
                <c:pt idx="116">
                  <c:v>0.16089999999999999</c:v>
                </c:pt>
                <c:pt idx="117">
                  <c:v>0.1716</c:v>
                </c:pt>
                <c:pt idx="118">
                  <c:v>0.18229999999999999</c:v>
                </c:pt>
                <c:pt idx="119">
                  <c:v>0.1933</c:v>
                </c:pt>
                <c:pt idx="120">
                  <c:v>0.20430000000000001</c:v>
                </c:pt>
                <c:pt idx="121">
                  <c:v>0.21549999999999997</c:v>
                </c:pt>
                <c:pt idx="122">
                  <c:v>0.24740000000000001</c:v>
                </c:pt>
                <c:pt idx="123">
                  <c:v>0.27900000000000003</c:v>
                </c:pt>
                <c:pt idx="124">
                  <c:v>0.31040000000000001</c:v>
                </c:pt>
                <c:pt idx="125">
                  <c:v>0.3417</c:v>
                </c:pt>
                <c:pt idx="126">
                  <c:v>0.37320000000000003</c:v>
                </c:pt>
                <c:pt idx="127">
                  <c:v>0.40469999999999995</c:v>
                </c:pt>
                <c:pt idx="128">
                  <c:v>0.50149999999999995</c:v>
                </c:pt>
                <c:pt idx="129">
                  <c:v>0.59400000000000008</c:v>
                </c:pt>
                <c:pt idx="130">
                  <c:v>0.68430000000000002</c:v>
                </c:pt>
                <c:pt idx="131">
                  <c:v>0.77410000000000001</c:v>
                </c:pt>
                <c:pt idx="132">
                  <c:v>0.86470000000000002</c:v>
                </c:pt>
                <c:pt idx="133">
                  <c:v>0.95679999999999998</c:v>
                </c:pt>
                <c:pt idx="134">
                  <c:v>1.05</c:v>
                </c:pt>
                <c:pt idx="135">
                  <c:v>1.1399999999999999</c:v>
                </c:pt>
                <c:pt idx="136">
                  <c:v>1.24</c:v>
                </c:pt>
                <c:pt idx="137">
                  <c:v>1.34</c:v>
                </c:pt>
                <c:pt idx="138">
                  <c:v>1.44</c:v>
                </c:pt>
                <c:pt idx="139">
                  <c:v>1.76</c:v>
                </c:pt>
                <c:pt idx="140">
                  <c:v>2.2200000000000002</c:v>
                </c:pt>
                <c:pt idx="141">
                  <c:v>2.66</c:v>
                </c:pt>
                <c:pt idx="142">
                  <c:v>3.1</c:v>
                </c:pt>
                <c:pt idx="143">
                  <c:v>3.53</c:v>
                </c:pt>
                <c:pt idx="144" formatCode="0.00">
                  <c:v>3.97</c:v>
                </c:pt>
                <c:pt idx="145" formatCode="0.00">
                  <c:v>4.42</c:v>
                </c:pt>
                <c:pt idx="146" formatCode="0.00">
                  <c:v>4.8600000000000003</c:v>
                </c:pt>
                <c:pt idx="147" formatCode="0.00">
                  <c:v>5.32</c:v>
                </c:pt>
                <c:pt idx="148" formatCode="0.00">
                  <c:v>6.87</c:v>
                </c:pt>
                <c:pt idx="149" formatCode="0.00">
                  <c:v>8.34</c:v>
                </c:pt>
                <c:pt idx="150" formatCode="0.00">
                  <c:v>9.7899999999999991</c:v>
                </c:pt>
                <c:pt idx="151" formatCode="0.00">
                  <c:v>11.24</c:v>
                </c:pt>
                <c:pt idx="152" formatCode="0.00">
                  <c:v>12.7</c:v>
                </c:pt>
                <c:pt idx="153" formatCode="0.00">
                  <c:v>14.17</c:v>
                </c:pt>
                <c:pt idx="154" formatCode="0.00">
                  <c:v>19.25</c:v>
                </c:pt>
                <c:pt idx="155" formatCode="0.00">
                  <c:v>24.05</c:v>
                </c:pt>
                <c:pt idx="156" formatCode="0.00">
                  <c:v>28.77</c:v>
                </c:pt>
                <c:pt idx="157" formatCode="0.00">
                  <c:v>33.479999999999997</c:v>
                </c:pt>
                <c:pt idx="158" formatCode="0.00">
                  <c:v>38.229999999999997</c:v>
                </c:pt>
                <c:pt idx="159" formatCode="0.00">
                  <c:v>43.05</c:v>
                </c:pt>
                <c:pt idx="160" formatCode="0.00">
                  <c:v>47.94</c:v>
                </c:pt>
                <c:pt idx="161" formatCode="0.00">
                  <c:v>52.92</c:v>
                </c:pt>
                <c:pt idx="162" formatCode="0.00">
                  <c:v>57.99</c:v>
                </c:pt>
                <c:pt idx="163" formatCode="0.00">
                  <c:v>63.16</c:v>
                </c:pt>
                <c:pt idx="164" formatCode="0.00">
                  <c:v>68.41</c:v>
                </c:pt>
                <c:pt idx="165" formatCode="0.00">
                  <c:v>86.95</c:v>
                </c:pt>
                <c:pt idx="166" formatCode="0.00">
                  <c:v>113.38</c:v>
                </c:pt>
                <c:pt idx="167" formatCode="0.00">
                  <c:v>138.63</c:v>
                </c:pt>
                <c:pt idx="168" formatCode="0.00">
                  <c:v>163.5</c:v>
                </c:pt>
                <c:pt idx="169" formatCode="0.00">
                  <c:v>188.34</c:v>
                </c:pt>
                <c:pt idx="170" formatCode="0.00">
                  <c:v>213.35</c:v>
                </c:pt>
                <c:pt idx="171" formatCode="0.00">
                  <c:v>238.64</c:v>
                </c:pt>
                <c:pt idx="172" formatCode="0.00">
                  <c:v>264.26</c:v>
                </c:pt>
                <c:pt idx="173" formatCode="0.00">
                  <c:v>290.25</c:v>
                </c:pt>
                <c:pt idx="174" formatCode="0.00">
                  <c:v>382.79</c:v>
                </c:pt>
                <c:pt idx="175" formatCode="0.00">
                  <c:v>470.3</c:v>
                </c:pt>
                <c:pt idx="176" formatCode="0.00">
                  <c:v>555.91</c:v>
                </c:pt>
                <c:pt idx="177" formatCode="0.00">
                  <c:v>640.98</c:v>
                </c:pt>
                <c:pt idx="178" formatCode="0.00">
                  <c:v>726.24</c:v>
                </c:pt>
                <c:pt idx="179" formatCode="0.00">
                  <c:v>812.05</c:v>
                </c:pt>
                <c:pt idx="180" formatCode="0.00">
                  <c:v>1120</c:v>
                </c:pt>
                <c:pt idx="181" formatCode="0.00">
                  <c:v>1400</c:v>
                </c:pt>
                <c:pt idx="182" formatCode="0.00">
                  <c:v>1680</c:v>
                </c:pt>
                <c:pt idx="183" formatCode="0.00">
                  <c:v>1950</c:v>
                </c:pt>
                <c:pt idx="184" formatCode="0.00">
                  <c:v>2220</c:v>
                </c:pt>
                <c:pt idx="185" formatCode="0.00">
                  <c:v>2490</c:v>
                </c:pt>
                <c:pt idx="186" formatCode="0.00">
                  <c:v>2770</c:v>
                </c:pt>
                <c:pt idx="187" formatCode="0.00">
                  <c:v>3040</c:v>
                </c:pt>
                <c:pt idx="188" formatCode="0.00">
                  <c:v>3320</c:v>
                </c:pt>
                <c:pt idx="189" formatCode="0.00">
                  <c:v>3590</c:v>
                </c:pt>
                <c:pt idx="190" formatCode="0.00">
                  <c:v>3870</c:v>
                </c:pt>
                <c:pt idx="191" formatCode="0.00">
                  <c:v>4880</c:v>
                </c:pt>
                <c:pt idx="192" formatCode="0.0">
                  <c:v>6280</c:v>
                </c:pt>
                <c:pt idx="193" formatCode="0.0">
                  <c:v>7580</c:v>
                </c:pt>
                <c:pt idx="194" formatCode="0.0">
                  <c:v>8830</c:v>
                </c:pt>
                <c:pt idx="195" formatCode="0.0">
                  <c:v>10030</c:v>
                </c:pt>
                <c:pt idx="196" formatCode="0.0">
                  <c:v>11210</c:v>
                </c:pt>
                <c:pt idx="197" formatCode="0.0">
                  <c:v>12370</c:v>
                </c:pt>
                <c:pt idx="198" formatCode="0.0">
                  <c:v>13510</c:v>
                </c:pt>
                <c:pt idx="199" formatCode="0.0">
                  <c:v>14630</c:v>
                </c:pt>
                <c:pt idx="200" formatCode="0.0">
                  <c:v>18610</c:v>
                </c:pt>
                <c:pt idx="201" formatCode="0.0">
                  <c:v>22200</c:v>
                </c:pt>
                <c:pt idx="202" formatCode="0.0">
                  <c:v>25540</c:v>
                </c:pt>
                <c:pt idx="203" formatCode="0.0">
                  <c:v>28710</c:v>
                </c:pt>
                <c:pt idx="204" formatCode="0.0">
                  <c:v>31730</c:v>
                </c:pt>
                <c:pt idx="205" formatCode="0.0">
                  <c:v>34640</c:v>
                </c:pt>
                <c:pt idx="206" formatCode="0.0">
                  <c:v>44700</c:v>
                </c:pt>
                <c:pt idx="207" formatCode="0.0">
                  <c:v>53440</c:v>
                </c:pt>
                <c:pt idx="208" formatCode="0.0">
                  <c:v>61330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srim1H_Al!$D$20:$D$228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srim1H_Al!$P$20:$P$228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1.4E-3</c:v>
                </c:pt>
                <c:pt idx="15">
                  <c:v>1.5E-3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2.4000000000000002E-3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4.5999999999999999E-3</c:v>
                </c:pt>
                <c:pt idx="37">
                  <c:v>4.8999999999999998E-3</c:v>
                </c:pt>
                <c:pt idx="38">
                  <c:v>5.1999999999999998E-3</c:v>
                </c:pt>
                <c:pt idx="39">
                  <c:v>5.4999999999999997E-3</c:v>
                </c:pt>
                <c:pt idx="40">
                  <c:v>5.8000000000000005E-3</c:v>
                </c:pt>
                <c:pt idx="41">
                  <c:v>6.0999999999999995E-3</c:v>
                </c:pt>
                <c:pt idx="42">
                  <c:v>6.3E-3</c:v>
                </c:pt>
                <c:pt idx="43">
                  <c:v>6.6E-3</c:v>
                </c:pt>
                <c:pt idx="44">
                  <c:v>7.0999999999999995E-3</c:v>
                </c:pt>
                <c:pt idx="45">
                  <c:v>7.6E-3</c:v>
                </c:pt>
                <c:pt idx="46">
                  <c:v>8.0999999999999996E-3</c:v>
                </c:pt>
                <c:pt idx="47">
                  <c:v>8.6E-3</c:v>
                </c:pt>
                <c:pt idx="48">
                  <c:v>9.1000000000000004E-3</c:v>
                </c:pt>
                <c:pt idx="49">
                  <c:v>9.4999999999999998E-3</c:v>
                </c:pt>
                <c:pt idx="50">
                  <c:v>1.04E-2</c:v>
                </c:pt>
                <c:pt idx="51">
                  <c:v>1.12E-2</c:v>
                </c:pt>
                <c:pt idx="52">
                  <c:v>1.2E-2</c:v>
                </c:pt>
                <c:pt idx="53">
                  <c:v>1.2800000000000001E-2</c:v>
                </c:pt>
                <c:pt idx="54">
                  <c:v>1.3500000000000002E-2</c:v>
                </c:pt>
                <c:pt idx="55">
                  <c:v>1.4199999999999999E-2</c:v>
                </c:pt>
                <c:pt idx="56">
                  <c:v>1.49E-2</c:v>
                </c:pt>
                <c:pt idx="57">
                  <c:v>1.5599999999999999E-2</c:v>
                </c:pt>
                <c:pt idx="58">
                  <c:v>1.6199999999999999E-2</c:v>
                </c:pt>
                <c:pt idx="59">
                  <c:v>1.6900000000000002E-2</c:v>
                </c:pt>
                <c:pt idx="60">
                  <c:v>1.7499999999999998E-2</c:v>
                </c:pt>
                <c:pt idx="61">
                  <c:v>1.8700000000000001E-2</c:v>
                </c:pt>
                <c:pt idx="62">
                  <c:v>2.01E-2</c:v>
                </c:pt>
                <c:pt idx="63">
                  <c:v>2.1399999999999999E-2</c:v>
                </c:pt>
                <c:pt idx="64">
                  <c:v>2.2700000000000001E-2</c:v>
                </c:pt>
                <c:pt idx="65">
                  <c:v>2.3899999999999998E-2</c:v>
                </c:pt>
                <c:pt idx="66">
                  <c:v>2.5100000000000001E-2</c:v>
                </c:pt>
                <c:pt idx="67">
                  <c:v>2.63E-2</c:v>
                </c:pt>
                <c:pt idx="68">
                  <c:v>2.7400000000000001E-2</c:v>
                </c:pt>
                <c:pt idx="69">
                  <c:v>2.8499999999999998E-2</c:v>
                </c:pt>
                <c:pt idx="70">
                  <c:v>3.0499999999999999E-2</c:v>
                </c:pt>
                <c:pt idx="71">
                  <c:v>3.2399999999999998E-2</c:v>
                </c:pt>
                <c:pt idx="72">
                  <c:v>3.4200000000000001E-2</c:v>
                </c:pt>
                <c:pt idx="73">
                  <c:v>3.5900000000000001E-2</c:v>
                </c:pt>
                <c:pt idx="74">
                  <c:v>3.7499999999999999E-2</c:v>
                </c:pt>
                <c:pt idx="75">
                  <c:v>3.9100000000000003E-2</c:v>
                </c:pt>
                <c:pt idx="76">
                  <c:v>4.19E-2</c:v>
                </c:pt>
                <c:pt idx="77">
                  <c:v>4.4499999999999998E-2</c:v>
                </c:pt>
                <c:pt idx="78">
                  <c:v>4.6899999999999997E-2</c:v>
                </c:pt>
                <c:pt idx="79">
                  <c:v>4.9200000000000001E-2</c:v>
                </c:pt>
                <c:pt idx="80">
                  <c:v>5.1299999999999998E-2</c:v>
                </c:pt>
                <c:pt idx="81">
                  <c:v>5.3200000000000004E-2</c:v>
                </c:pt>
                <c:pt idx="82">
                  <c:v>5.5100000000000003E-2</c:v>
                </c:pt>
                <c:pt idx="83">
                  <c:v>5.6799999999999996E-2</c:v>
                </c:pt>
                <c:pt idx="84">
                  <c:v>5.8399999999999994E-2</c:v>
                </c:pt>
                <c:pt idx="85">
                  <c:v>0.06</c:v>
                </c:pt>
                <c:pt idx="86">
                  <c:v>6.1499999999999999E-2</c:v>
                </c:pt>
                <c:pt idx="87">
                  <c:v>6.4299999999999996E-2</c:v>
                </c:pt>
                <c:pt idx="88">
                  <c:v>6.7500000000000004E-2</c:v>
                </c:pt>
                <c:pt idx="89">
                  <c:v>7.0499999999999993E-2</c:v>
                </c:pt>
                <c:pt idx="90">
                  <c:v>7.3300000000000004E-2</c:v>
                </c:pt>
                <c:pt idx="91">
                  <c:v>7.5800000000000006E-2</c:v>
                </c:pt>
                <c:pt idx="92">
                  <c:v>7.8300000000000008E-2</c:v>
                </c:pt>
                <c:pt idx="93">
                  <c:v>8.0600000000000005E-2</c:v>
                </c:pt>
                <c:pt idx="94">
                  <c:v>8.2799999999999999E-2</c:v>
                </c:pt>
                <c:pt idx="95">
                  <c:v>8.4900000000000003E-2</c:v>
                </c:pt>
                <c:pt idx="96">
                  <c:v>8.8999999999999996E-2</c:v>
                </c:pt>
                <c:pt idx="97">
                  <c:v>9.2800000000000007E-2</c:v>
                </c:pt>
                <c:pt idx="98">
                  <c:v>9.64E-2</c:v>
                </c:pt>
                <c:pt idx="99">
                  <c:v>9.9900000000000003E-2</c:v>
                </c:pt>
                <c:pt idx="100">
                  <c:v>0.1032</c:v>
                </c:pt>
                <c:pt idx="101">
                  <c:v>0.1065</c:v>
                </c:pt>
                <c:pt idx="102">
                  <c:v>0.11279999999999998</c:v>
                </c:pt>
                <c:pt idx="103">
                  <c:v>0.11890000000000001</c:v>
                </c:pt>
                <c:pt idx="104">
                  <c:v>0.12490000000000001</c:v>
                </c:pt>
                <c:pt idx="105">
                  <c:v>0.13089999999999999</c:v>
                </c:pt>
                <c:pt idx="106">
                  <c:v>0.1368</c:v>
                </c:pt>
                <c:pt idx="107">
                  <c:v>0.1426</c:v>
                </c:pt>
                <c:pt idx="108">
                  <c:v>0.14850000000000002</c:v>
                </c:pt>
                <c:pt idx="109">
                  <c:v>0.15440000000000001</c:v>
                </c:pt>
                <c:pt idx="110">
                  <c:v>0.1603</c:v>
                </c:pt>
                <c:pt idx="111">
                  <c:v>0.16619999999999999</c:v>
                </c:pt>
                <c:pt idx="112">
                  <c:v>0.17219999999999999</c:v>
                </c:pt>
                <c:pt idx="113">
                  <c:v>0.18429999999999999</c:v>
                </c:pt>
                <c:pt idx="114">
                  <c:v>0.19980000000000001</c:v>
                </c:pt>
                <c:pt idx="115">
                  <c:v>0.21560000000000001</c:v>
                </c:pt>
                <c:pt idx="116">
                  <c:v>0.2319</c:v>
                </c:pt>
                <c:pt idx="117">
                  <c:v>0.2485</c:v>
                </c:pt>
                <c:pt idx="118">
                  <c:v>0.2656</c:v>
                </c:pt>
                <c:pt idx="119">
                  <c:v>0.28310000000000002</c:v>
                </c:pt>
                <c:pt idx="120">
                  <c:v>0.30099999999999999</c:v>
                </c:pt>
                <c:pt idx="121">
                  <c:v>0.31930000000000003</c:v>
                </c:pt>
                <c:pt idx="122">
                  <c:v>0.35710000000000003</c:v>
                </c:pt>
                <c:pt idx="123">
                  <c:v>0.39639999999999997</c:v>
                </c:pt>
                <c:pt idx="124">
                  <c:v>0.43719999999999998</c:v>
                </c:pt>
                <c:pt idx="125">
                  <c:v>0.47949999999999998</c:v>
                </c:pt>
                <c:pt idx="126">
                  <c:v>0.52310000000000001</c:v>
                </c:pt>
                <c:pt idx="127">
                  <c:v>0.56799999999999995</c:v>
                </c:pt>
                <c:pt idx="128">
                  <c:v>0.66169999999999995</c:v>
                </c:pt>
                <c:pt idx="129">
                  <c:v>0.76019999999999999</c:v>
                </c:pt>
                <c:pt idx="130">
                  <c:v>0.86329999999999996</c:v>
                </c:pt>
                <c:pt idx="131">
                  <c:v>0.97089999999999999</c:v>
                </c:pt>
                <c:pt idx="132">
                  <c:v>1.08</c:v>
                </c:pt>
                <c:pt idx="133">
                  <c:v>1.2</c:v>
                </c:pt>
                <c:pt idx="134">
                  <c:v>1.33</c:v>
                </c:pt>
                <c:pt idx="135">
                  <c:v>1.45</c:v>
                </c:pt>
                <c:pt idx="136">
                  <c:v>1.59</c:v>
                </c:pt>
                <c:pt idx="137">
                  <c:v>1.72</c:v>
                </c:pt>
                <c:pt idx="138">
                  <c:v>1.87</c:v>
                </c:pt>
                <c:pt idx="139">
                  <c:v>2.17</c:v>
                </c:pt>
                <c:pt idx="140">
                  <c:v>2.57</c:v>
                </c:pt>
                <c:pt idx="141">
                  <c:v>3</c:v>
                </c:pt>
                <c:pt idx="142">
                  <c:v>3.45</c:v>
                </c:pt>
                <c:pt idx="143">
                  <c:v>3.94</c:v>
                </c:pt>
                <c:pt idx="144">
                  <c:v>4.45</c:v>
                </c:pt>
                <c:pt idx="145">
                  <c:v>4.9800000000000004</c:v>
                </c:pt>
                <c:pt idx="146">
                  <c:v>5.55</c:v>
                </c:pt>
                <c:pt idx="147">
                  <c:v>6.13</c:v>
                </c:pt>
                <c:pt idx="148">
                  <c:v>7.38</c:v>
                </c:pt>
                <c:pt idx="149">
                  <c:v>8.7200000000000006</c:v>
                </c:pt>
                <c:pt idx="150">
                  <c:v>10.16</c:v>
                </c:pt>
                <c:pt idx="151">
                  <c:v>11.68</c:v>
                </c:pt>
                <c:pt idx="152">
                  <c:v>13.3</c:v>
                </c:pt>
                <c:pt idx="153">
                  <c:v>15</c:v>
                </c:pt>
                <c:pt idx="154">
                  <c:v>18.670000000000002</c:v>
                </c:pt>
                <c:pt idx="155" formatCode="0.00">
                  <c:v>22.67</c:v>
                </c:pt>
                <c:pt idx="156" formatCode="0.00">
                  <c:v>27.01</c:v>
                </c:pt>
                <c:pt idx="157" formatCode="0.00">
                  <c:v>31.66</c:v>
                </c:pt>
                <c:pt idx="158" formatCode="0.00">
                  <c:v>36.619999999999997</c:v>
                </c:pt>
                <c:pt idx="159" formatCode="0.00">
                  <c:v>41.89</c:v>
                </c:pt>
                <c:pt idx="160" formatCode="0.00">
                  <c:v>47.46</c:v>
                </c:pt>
                <c:pt idx="161" formatCode="0.00">
                  <c:v>53.32</c:v>
                </c:pt>
                <c:pt idx="162" formatCode="0.00">
                  <c:v>59.48</c:v>
                </c:pt>
                <c:pt idx="163" formatCode="0.00">
                  <c:v>65.930000000000007</c:v>
                </c:pt>
                <c:pt idx="164" formatCode="0.00">
                  <c:v>72.650000000000006</c:v>
                </c:pt>
                <c:pt idx="165" formatCode="0.00">
                  <c:v>86.94</c:v>
                </c:pt>
                <c:pt idx="166" formatCode="0.00">
                  <c:v>106.33</c:v>
                </c:pt>
                <c:pt idx="167" formatCode="0.00">
                  <c:v>127.37</c:v>
                </c:pt>
                <c:pt idx="168" formatCode="0.00">
                  <c:v>150.02000000000001</c:v>
                </c:pt>
                <c:pt idx="169" formatCode="0.00">
                  <c:v>174.23</c:v>
                </c:pt>
                <c:pt idx="170" formatCode="0.00">
                  <c:v>199.96</c:v>
                </c:pt>
                <c:pt idx="171" formatCode="0.00">
                  <c:v>227.18</c:v>
                </c:pt>
                <c:pt idx="172" formatCode="0.00">
                  <c:v>255.87</c:v>
                </c:pt>
                <c:pt idx="173" formatCode="0.00">
                  <c:v>285.98</c:v>
                </c:pt>
                <c:pt idx="174" formatCode="0.00">
                  <c:v>350.39</c:v>
                </c:pt>
                <c:pt idx="175" formatCode="0.00">
                  <c:v>420.19</c:v>
                </c:pt>
                <c:pt idx="176" formatCode="0.00">
                  <c:v>495.18</c:v>
                </c:pt>
                <c:pt idx="177" formatCode="0.00">
                  <c:v>575.17999999999995</c:v>
                </c:pt>
                <c:pt idx="178" formatCode="0.00">
                  <c:v>660.03</c:v>
                </c:pt>
                <c:pt idx="179" formatCode="0.00">
                  <c:v>749.57</c:v>
                </c:pt>
                <c:pt idx="180" formatCode="0.00">
                  <c:v>942.15</c:v>
                </c:pt>
                <c:pt idx="181" formatCode="0.0">
                  <c:v>1150</c:v>
                </c:pt>
                <c:pt idx="182" formatCode="0.0">
                  <c:v>1380</c:v>
                </c:pt>
                <c:pt idx="183" formatCode="0.0">
                  <c:v>1620</c:v>
                </c:pt>
                <c:pt idx="184" formatCode="0.0">
                  <c:v>1870</c:v>
                </c:pt>
                <c:pt idx="185" formatCode="0.0">
                  <c:v>2140</c:v>
                </c:pt>
                <c:pt idx="186" formatCode="0.0">
                  <c:v>2430</c:v>
                </c:pt>
                <c:pt idx="187" formatCode="0.0">
                  <c:v>2720</c:v>
                </c:pt>
                <c:pt idx="188" formatCode="0.0">
                  <c:v>3030</c:v>
                </c:pt>
                <c:pt idx="189" formatCode="0.0">
                  <c:v>3340</c:v>
                </c:pt>
                <c:pt idx="190" formatCode="0.0">
                  <c:v>3670</c:v>
                </c:pt>
                <c:pt idx="191" formatCode="0.0">
                  <c:v>4350</c:v>
                </c:pt>
                <c:pt idx="192" formatCode="0.0">
                  <c:v>5260</c:v>
                </c:pt>
                <c:pt idx="193" formatCode="0.0">
                  <c:v>6220</c:v>
                </c:pt>
                <c:pt idx="194" formatCode="0.0">
                  <c:v>7210</c:v>
                </c:pt>
                <c:pt idx="195" formatCode="0.0">
                  <c:v>8250</c:v>
                </c:pt>
                <c:pt idx="196" formatCode="0.0">
                  <c:v>9330</c:v>
                </c:pt>
                <c:pt idx="197" formatCode="0">
                  <c:v>10430</c:v>
                </c:pt>
                <c:pt idx="198" formatCode="0">
                  <c:v>11560</c:v>
                </c:pt>
                <c:pt idx="199" formatCode="0">
                  <c:v>12710</c:v>
                </c:pt>
                <c:pt idx="200" formatCode="0">
                  <c:v>15080</c:v>
                </c:pt>
                <c:pt idx="201" formatCode="0">
                  <c:v>17510</c:v>
                </c:pt>
                <c:pt idx="202" formatCode="0">
                  <c:v>19980</c:v>
                </c:pt>
                <c:pt idx="203" formatCode="0">
                  <c:v>22490</c:v>
                </c:pt>
                <c:pt idx="204" formatCode="0">
                  <c:v>25030</c:v>
                </c:pt>
                <c:pt idx="205" formatCode="0">
                  <c:v>27570</c:v>
                </c:pt>
                <c:pt idx="206" formatCode="0">
                  <c:v>32689.999999999996</c:v>
                </c:pt>
                <c:pt idx="207" formatCode="0">
                  <c:v>37790</c:v>
                </c:pt>
                <c:pt idx="208" formatCode="0">
                  <c:v>42840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0672"/>
        <c:axId val="477614984"/>
      </c:scatterChart>
      <c:valAx>
        <c:axId val="47761067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984"/>
        <c:crosses val="autoZero"/>
        <c:crossBetween val="midCat"/>
        <c:majorUnit val="10"/>
      </c:valAx>
      <c:valAx>
        <c:axId val="47761498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067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srim1H_Au!$P$5</c:f>
          <c:strCache>
            <c:ptCount val="1"/>
            <c:pt idx="0">
              <c:v>srim1H_Au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srim1H_Au!$D$20:$D$228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srim1H_Au!$E$20:$E$228</c:f>
              <c:numCache>
                <c:formatCode>0.000E+00</c:formatCode>
                <c:ptCount val="209"/>
                <c:pt idx="0">
                  <c:v>1.653E-3</c:v>
                </c:pt>
                <c:pt idx="1">
                  <c:v>1.7340000000000001E-3</c:v>
                </c:pt>
                <c:pt idx="2">
                  <c:v>1.8109999999999999E-3</c:v>
                </c:pt>
                <c:pt idx="3">
                  <c:v>1.885E-3</c:v>
                </c:pt>
                <c:pt idx="4">
                  <c:v>1.9559999999999998E-3</c:v>
                </c:pt>
                <c:pt idx="5">
                  <c:v>2.0249999999999999E-3</c:v>
                </c:pt>
                <c:pt idx="6">
                  <c:v>2.091E-3</c:v>
                </c:pt>
                <c:pt idx="7">
                  <c:v>2.1559999999999999E-3</c:v>
                </c:pt>
                <c:pt idx="8">
                  <c:v>2.2179999999999999E-3</c:v>
                </c:pt>
                <c:pt idx="9">
                  <c:v>2.3379999999999998E-3</c:v>
                </c:pt>
                <c:pt idx="10">
                  <c:v>2.48E-3</c:v>
                </c:pt>
                <c:pt idx="11">
                  <c:v>2.614E-3</c:v>
                </c:pt>
                <c:pt idx="12">
                  <c:v>2.7420000000000001E-3</c:v>
                </c:pt>
                <c:pt idx="13">
                  <c:v>2.8639999999999998E-3</c:v>
                </c:pt>
                <c:pt idx="14">
                  <c:v>2.9810000000000001E-3</c:v>
                </c:pt>
                <c:pt idx="15">
                  <c:v>3.0929999999999998E-3</c:v>
                </c:pt>
                <c:pt idx="16">
                  <c:v>3.202E-3</c:v>
                </c:pt>
                <c:pt idx="17">
                  <c:v>3.307E-3</c:v>
                </c:pt>
                <c:pt idx="18">
                  <c:v>3.5070000000000001E-3</c:v>
                </c:pt>
                <c:pt idx="19">
                  <c:v>3.6970000000000002E-3</c:v>
                </c:pt>
                <c:pt idx="20">
                  <c:v>3.8769999999999998E-3</c:v>
                </c:pt>
                <c:pt idx="21">
                  <c:v>4.0499999999999998E-3</c:v>
                </c:pt>
                <c:pt idx="22">
                  <c:v>4.215E-3</c:v>
                </c:pt>
                <c:pt idx="23">
                  <c:v>4.3740000000000003E-3</c:v>
                </c:pt>
                <c:pt idx="24">
                  <c:v>4.6759999999999996E-3</c:v>
                </c:pt>
                <c:pt idx="25">
                  <c:v>4.96E-3</c:v>
                </c:pt>
                <c:pt idx="26">
                  <c:v>5.228E-3</c:v>
                </c:pt>
                <c:pt idx="27">
                  <c:v>5.4840000000000002E-3</c:v>
                </c:pt>
                <c:pt idx="28">
                  <c:v>5.7270000000000003E-3</c:v>
                </c:pt>
                <c:pt idx="29">
                  <c:v>5.9610000000000002E-3</c:v>
                </c:pt>
                <c:pt idx="30">
                  <c:v>6.1859999999999997E-3</c:v>
                </c:pt>
                <c:pt idx="31">
                  <c:v>6.4029999999999998E-3</c:v>
                </c:pt>
                <c:pt idx="32">
                  <c:v>6.613E-3</c:v>
                </c:pt>
                <c:pt idx="33">
                  <c:v>6.8170000000000001E-3</c:v>
                </c:pt>
                <c:pt idx="34">
                  <c:v>7.0150000000000004E-3</c:v>
                </c:pt>
                <c:pt idx="35">
                  <c:v>7.3940000000000004E-3</c:v>
                </c:pt>
                <c:pt idx="36">
                  <c:v>7.8429999999999993E-3</c:v>
                </c:pt>
                <c:pt idx="37">
                  <c:v>8.267E-3</c:v>
                </c:pt>
                <c:pt idx="38">
                  <c:v>8.6700000000000006E-3</c:v>
                </c:pt>
                <c:pt idx="39">
                  <c:v>9.0559999999999998E-3</c:v>
                </c:pt>
                <c:pt idx="40">
                  <c:v>9.4260000000000004E-3</c:v>
                </c:pt>
                <c:pt idx="41">
                  <c:v>9.7809999999999998E-3</c:v>
                </c:pt>
                <c:pt idx="42">
                  <c:v>1.0120000000000001E-2</c:v>
                </c:pt>
                <c:pt idx="43">
                  <c:v>1.0460000000000001E-2</c:v>
                </c:pt>
                <c:pt idx="44">
                  <c:v>1.1089999999999999E-2</c:v>
                </c:pt>
                <c:pt idx="45">
                  <c:v>1.1690000000000001E-2</c:v>
                </c:pt>
                <c:pt idx="46">
                  <c:v>1.226E-2</c:v>
                </c:pt>
                <c:pt idx="47">
                  <c:v>1.281E-2</c:v>
                </c:pt>
                <c:pt idx="48">
                  <c:v>1.333E-2</c:v>
                </c:pt>
                <c:pt idx="49">
                  <c:v>1.383E-2</c:v>
                </c:pt>
                <c:pt idx="50">
                  <c:v>1.4789999999999999E-2</c:v>
                </c:pt>
                <c:pt idx="51">
                  <c:v>1.5689999999999999E-2</c:v>
                </c:pt>
                <c:pt idx="52">
                  <c:v>1.653E-2</c:v>
                </c:pt>
                <c:pt idx="53">
                  <c:v>1.7340000000000001E-2</c:v>
                </c:pt>
                <c:pt idx="54">
                  <c:v>1.8110000000000001E-2</c:v>
                </c:pt>
                <c:pt idx="55">
                  <c:v>1.8849999999999999E-2</c:v>
                </c:pt>
                <c:pt idx="56">
                  <c:v>1.9560000000000001E-2</c:v>
                </c:pt>
                <c:pt idx="57">
                  <c:v>2.0250000000000001E-2</c:v>
                </c:pt>
                <c:pt idx="58">
                  <c:v>2.0910000000000002E-2</c:v>
                </c:pt>
                <c:pt idx="59">
                  <c:v>2.1559999999999999E-2</c:v>
                </c:pt>
                <c:pt idx="60">
                  <c:v>2.2179999999999998E-2</c:v>
                </c:pt>
                <c:pt idx="61">
                  <c:v>2.3380000000000001E-2</c:v>
                </c:pt>
                <c:pt idx="62">
                  <c:v>2.4570000000000002E-2</c:v>
                </c:pt>
                <c:pt idx="63">
                  <c:v>2.5680000000000001E-2</c:v>
                </c:pt>
                <c:pt idx="64">
                  <c:v>2.673E-2</c:v>
                </c:pt>
                <c:pt idx="65">
                  <c:v>2.7730000000000001E-2</c:v>
                </c:pt>
                <c:pt idx="66">
                  <c:v>2.8680000000000001E-2</c:v>
                </c:pt>
                <c:pt idx="67">
                  <c:v>2.9590000000000002E-2</c:v>
                </c:pt>
                <c:pt idx="68">
                  <c:v>3.0470000000000001E-2</c:v>
                </c:pt>
                <c:pt idx="69">
                  <c:v>3.1309999999999998E-2</c:v>
                </c:pt>
                <c:pt idx="70">
                  <c:v>3.2910000000000002E-2</c:v>
                </c:pt>
                <c:pt idx="71">
                  <c:v>3.4419999999999999E-2</c:v>
                </c:pt>
                <c:pt idx="72">
                  <c:v>3.5839999999999997E-2</c:v>
                </c:pt>
                <c:pt idx="73">
                  <c:v>3.7190000000000001E-2</c:v>
                </c:pt>
                <c:pt idx="74">
                  <c:v>3.848E-2</c:v>
                </c:pt>
                <c:pt idx="75">
                  <c:v>3.9710000000000002E-2</c:v>
                </c:pt>
                <c:pt idx="76">
                  <c:v>4.2029999999999998E-2</c:v>
                </c:pt>
                <c:pt idx="77">
                  <c:v>4.419E-2</c:v>
                </c:pt>
                <c:pt idx="78">
                  <c:v>4.6210000000000001E-2</c:v>
                </c:pt>
                <c:pt idx="79">
                  <c:v>4.8129999999999999E-2</c:v>
                </c:pt>
                <c:pt idx="80">
                  <c:v>4.9939999999999998E-2</c:v>
                </c:pt>
                <c:pt idx="81">
                  <c:v>5.1659999999999998E-2</c:v>
                </c:pt>
                <c:pt idx="82">
                  <c:v>5.3310000000000003E-2</c:v>
                </c:pt>
                <c:pt idx="83">
                  <c:v>5.4890000000000001E-2</c:v>
                </c:pt>
                <c:pt idx="84">
                  <c:v>5.6410000000000002E-2</c:v>
                </c:pt>
                <c:pt idx="85">
                  <c:v>5.7869999999999998E-2</c:v>
                </c:pt>
                <c:pt idx="86">
                  <c:v>5.9270000000000003E-2</c:v>
                </c:pt>
                <c:pt idx="87">
                  <c:v>6.1949999999999998E-2</c:v>
                </c:pt>
                <c:pt idx="88">
                  <c:v>6.5070000000000003E-2</c:v>
                </c:pt>
                <c:pt idx="89">
                  <c:v>6.7970000000000003E-2</c:v>
                </c:pt>
                <c:pt idx="90">
                  <c:v>7.0680000000000007E-2</c:v>
                </c:pt>
                <c:pt idx="91">
                  <c:v>7.3230000000000003E-2</c:v>
                </c:pt>
                <c:pt idx="92">
                  <c:v>7.5620000000000007E-2</c:v>
                </c:pt>
                <c:pt idx="93">
                  <c:v>7.7890000000000001E-2</c:v>
                </c:pt>
                <c:pt idx="94">
                  <c:v>8.0030000000000004E-2</c:v>
                </c:pt>
                <c:pt idx="95">
                  <c:v>8.2059999999999994E-2</c:v>
                </c:pt>
                <c:pt idx="96">
                  <c:v>8.5809999999999997E-2</c:v>
                </c:pt>
                <c:pt idx="97">
                  <c:v>8.9200000000000002E-2</c:v>
                </c:pt>
                <c:pt idx="98">
                  <c:v>9.2259999999999995E-2</c:v>
                </c:pt>
                <c:pt idx="99">
                  <c:v>9.5019999999999993E-2</c:v>
                </c:pt>
                <c:pt idx="100">
                  <c:v>9.7519999999999996E-2</c:v>
                </c:pt>
                <c:pt idx="101">
                  <c:v>9.9769999999999998E-2</c:v>
                </c:pt>
                <c:pt idx="102">
                  <c:v>0.1036</c:v>
                </c:pt>
                <c:pt idx="103">
                  <c:v>0.1066</c:v>
                </c:pt>
                <c:pt idx="104">
                  <c:v>0.109</c:v>
                </c:pt>
                <c:pt idx="105">
                  <c:v>0.11070000000000001</c:v>
                </c:pt>
                <c:pt idx="106">
                  <c:v>0.112</c:v>
                </c:pt>
                <c:pt idx="107">
                  <c:v>0.1128</c:v>
                </c:pt>
                <c:pt idx="108">
                  <c:v>0.1132</c:v>
                </c:pt>
                <c:pt idx="109">
                  <c:v>0.1133</c:v>
                </c:pt>
                <c:pt idx="110">
                  <c:v>0.1132</c:v>
                </c:pt>
                <c:pt idx="111">
                  <c:v>0.1129</c:v>
                </c:pt>
                <c:pt idx="112">
                  <c:v>0.1124</c:v>
                </c:pt>
                <c:pt idx="113">
                  <c:v>0.111</c:v>
                </c:pt>
                <c:pt idx="114">
                  <c:v>0.10879999999999999</c:v>
                </c:pt>
                <c:pt idx="115">
                  <c:v>0.1065</c:v>
                </c:pt>
                <c:pt idx="116">
                  <c:v>0.1041</c:v>
                </c:pt>
                <c:pt idx="117">
                  <c:v>0.1017</c:v>
                </c:pt>
                <c:pt idx="118">
                  <c:v>9.9339999999999998E-2</c:v>
                </c:pt>
                <c:pt idx="119">
                  <c:v>9.7119999999999998E-2</c:v>
                </c:pt>
                <c:pt idx="120">
                  <c:v>9.5000000000000001E-2</c:v>
                </c:pt>
                <c:pt idx="121">
                  <c:v>9.2990000000000003E-2</c:v>
                </c:pt>
                <c:pt idx="122">
                  <c:v>8.9230000000000004E-2</c:v>
                </c:pt>
                <c:pt idx="123">
                  <c:v>8.5809999999999997E-2</c:v>
                </c:pt>
                <c:pt idx="124">
                  <c:v>8.2669999999999993E-2</c:v>
                </c:pt>
                <c:pt idx="125">
                  <c:v>7.9769999999999994E-2</c:v>
                </c:pt>
                <c:pt idx="126">
                  <c:v>7.7079999999999996E-2</c:v>
                </c:pt>
                <c:pt idx="127">
                  <c:v>7.4569999999999997E-2</c:v>
                </c:pt>
                <c:pt idx="128">
                  <c:v>7.0029999999999995E-2</c:v>
                </c:pt>
                <c:pt idx="129">
                  <c:v>6.6009999999999999E-2</c:v>
                </c:pt>
                <c:pt idx="130">
                  <c:v>6.2429999999999999E-2</c:v>
                </c:pt>
                <c:pt idx="131">
                  <c:v>6.0319999999999999E-2</c:v>
                </c:pt>
                <c:pt idx="132">
                  <c:v>5.8220000000000001E-2</c:v>
                </c:pt>
                <c:pt idx="133">
                  <c:v>5.6279999999999997E-2</c:v>
                </c:pt>
                <c:pt idx="134">
                  <c:v>5.4469999999999998E-2</c:v>
                </c:pt>
                <c:pt idx="135">
                  <c:v>5.2780000000000001E-2</c:v>
                </c:pt>
                <c:pt idx="136">
                  <c:v>5.1209999999999999E-2</c:v>
                </c:pt>
                <c:pt idx="137">
                  <c:v>4.9739999999999999E-2</c:v>
                </c:pt>
                <c:pt idx="138">
                  <c:v>4.8370000000000003E-2</c:v>
                </c:pt>
                <c:pt idx="139">
                  <c:v>4.589E-2</c:v>
                </c:pt>
                <c:pt idx="140">
                  <c:v>4.3200000000000002E-2</c:v>
                </c:pt>
                <c:pt idx="141">
                  <c:v>4.0869999999999997E-2</c:v>
                </c:pt>
                <c:pt idx="142">
                  <c:v>3.8830000000000003E-2</c:v>
                </c:pt>
                <c:pt idx="143">
                  <c:v>3.703E-2</c:v>
                </c:pt>
                <c:pt idx="144">
                  <c:v>3.542E-2</c:v>
                </c:pt>
                <c:pt idx="145">
                  <c:v>3.3980000000000003E-2</c:v>
                </c:pt>
                <c:pt idx="146">
                  <c:v>3.2680000000000001E-2</c:v>
                </c:pt>
                <c:pt idx="147">
                  <c:v>3.1489999999999997E-2</c:v>
                </c:pt>
                <c:pt idx="148">
                  <c:v>2.9399999999999999E-2</c:v>
                </c:pt>
                <c:pt idx="149">
                  <c:v>2.7629999999999998E-2</c:v>
                </c:pt>
                <c:pt idx="150">
                  <c:v>2.6089999999999999E-2</c:v>
                </c:pt>
                <c:pt idx="151">
                  <c:v>2.4750000000000001E-2</c:v>
                </c:pt>
                <c:pt idx="152">
                  <c:v>2.3560000000000001E-2</c:v>
                </c:pt>
                <c:pt idx="153">
                  <c:v>2.2499999999999999E-2</c:v>
                </c:pt>
                <c:pt idx="154">
                  <c:v>2.068E-2</c:v>
                </c:pt>
                <c:pt idx="155">
                  <c:v>1.9179999999999999E-2</c:v>
                </c:pt>
                <c:pt idx="156">
                  <c:v>1.7919999999999998E-2</c:v>
                </c:pt>
                <c:pt idx="157">
                  <c:v>1.6830000000000001E-2</c:v>
                </c:pt>
                <c:pt idx="158">
                  <c:v>1.5890000000000001E-2</c:v>
                </c:pt>
                <c:pt idx="159">
                  <c:v>1.507E-2</c:v>
                </c:pt>
                <c:pt idx="160">
                  <c:v>1.434E-2</c:v>
                </c:pt>
                <c:pt idx="161">
                  <c:v>1.3679999999999999E-2</c:v>
                </c:pt>
                <c:pt idx="162">
                  <c:v>1.3100000000000001E-2</c:v>
                </c:pt>
                <c:pt idx="163">
                  <c:v>1.256E-2</c:v>
                </c:pt>
                <c:pt idx="164">
                  <c:v>1.208E-2</c:v>
                </c:pt>
                <c:pt idx="165">
                  <c:v>1.123E-2</c:v>
                </c:pt>
                <c:pt idx="166">
                  <c:v>1.035E-2</c:v>
                </c:pt>
                <c:pt idx="167">
                  <c:v>9.613E-3</c:v>
                </c:pt>
                <c:pt idx="168">
                  <c:v>8.9899999999999997E-3</c:v>
                </c:pt>
                <c:pt idx="169">
                  <c:v>8.4539999999999997E-3</c:v>
                </c:pt>
                <c:pt idx="170">
                  <c:v>7.9880000000000003E-3</c:v>
                </c:pt>
                <c:pt idx="171">
                  <c:v>7.5779999999999997E-3</c:v>
                </c:pt>
                <c:pt idx="172">
                  <c:v>7.2150000000000001E-3</c:v>
                </c:pt>
                <c:pt idx="173">
                  <c:v>6.8910000000000004E-3</c:v>
                </c:pt>
                <c:pt idx="174">
                  <c:v>6.3369999999999998E-3</c:v>
                </c:pt>
                <c:pt idx="175">
                  <c:v>5.8780000000000004E-3</c:v>
                </c:pt>
                <c:pt idx="176">
                  <c:v>5.4929999999999996E-3</c:v>
                </c:pt>
                <c:pt idx="177">
                  <c:v>5.1640000000000002E-3</c:v>
                </c:pt>
                <c:pt idx="178">
                  <c:v>4.8789999999999997E-3</c:v>
                </c:pt>
                <c:pt idx="179">
                  <c:v>4.6309999999999997E-3</c:v>
                </c:pt>
                <c:pt idx="180">
                  <c:v>4.2170000000000003E-3</c:v>
                </c:pt>
                <c:pt idx="181">
                  <c:v>3.885E-3</c:v>
                </c:pt>
                <c:pt idx="182">
                  <c:v>3.614E-3</c:v>
                </c:pt>
                <c:pt idx="183">
                  <c:v>3.3869999999999998E-3</c:v>
                </c:pt>
                <c:pt idx="184">
                  <c:v>3.1949999999999999E-3</c:v>
                </c:pt>
                <c:pt idx="185">
                  <c:v>3.0300000000000001E-3</c:v>
                </c:pt>
                <c:pt idx="186">
                  <c:v>2.8860000000000001E-3</c:v>
                </c:pt>
                <c:pt idx="187">
                  <c:v>2.7599999999999999E-3</c:v>
                </c:pt>
                <c:pt idx="188">
                  <c:v>2.6489999999999999E-3</c:v>
                </c:pt>
                <c:pt idx="189">
                  <c:v>2.5490000000000001E-3</c:v>
                </c:pt>
                <c:pt idx="190">
                  <c:v>2.4610000000000001E-3</c:v>
                </c:pt>
                <c:pt idx="191">
                  <c:v>2.3080000000000002E-3</c:v>
                </c:pt>
                <c:pt idx="192">
                  <c:v>2.153E-3</c:v>
                </c:pt>
                <c:pt idx="193">
                  <c:v>2.0279999999999999E-3</c:v>
                </c:pt>
                <c:pt idx="194">
                  <c:v>1.9250000000000001E-3</c:v>
                </c:pt>
                <c:pt idx="195">
                  <c:v>1.8389999999999999E-3</c:v>
                </c:pt>
                <c:pt idx="196">
                  <c:v>1.7650000000000001E-3</c:v>
                </c:pt>
                <c:pt idx="197">
                  <c:v>1.702E-3</c:v>
                </c:pt>
                <c:pt idx="198">
                  <c:v>1.6479999999999999E-3</c:v>
                </c:pt>
                <c:pt idx="199">
                  <c:v>1.6000000000000001E-3</c:v>
                </c:pt>
                <c:pt idx="200">
                  <c:v>1.521E-3</c:v>
                </c:pt>
                <c:pt idx="201">
                  <c:v>1.4580000000000001E-3</c:v>
                </c:pt>
                <c:pt idx="202">
                  <c:v>1.408E-3</c:v>
                </c:pt>
                <c:pt idx="203">
                  <c:v>1.366E-3</c:v>
                </c:pt>
                <c:pt idx="204">
                  <c:v>1.3320000000000001E-3</c:v>
                </c:pt>
                <c:pt idx="205">
                  <c:v>1.3029999999999999E-3</c:v>
                </c:pt>
                <c:pt idx="206">
                  <c:v>1.258E-3</c:v>
                </c:pt>
                <c:pt idx="207">
                  <c:v>1.225E-3</c:v>
                </c:pt>
                <c:pt idx="208">
                  <c:v>1.1999999999999999E-3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srim1H_Au!$D$20:$D$228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srim1H_Au!$F$20:$F$228</c:f>
              <c:numCache>
                <c:formatCode>0.000E+00</c:formatCode>
                <c:ptCount val="209"/>
                <c:pt idx="0">
                  <c:v>1.618E-4</c:v>
                </c:pt>
                <c:pt idx="1">
                  <c:v>1.7019999999999999E-4</c:v>
                </c:pt>
                <c:pt idx="2">
                  <c:v>1.7809999999999999E-4</c:v>
                </c:pt>
                <c:pt idx="3">
                  <c:v>1.8569999999999999E-4</c:v>
                </c:pt>
                <c:pt idx="4">
                  <c:v>1.929E-4</c:v>
                </c:pt>
                <c:pt idx="5">
                  <c:v>1.9990000000000001E-4</c:v>
                </c:pt>
                <c:pt idx="6">
                  <c:v>2.065E-4</c:v>
                </c:pt>
                <c:pt idx="7">
                  <c:v>2.13E-4</c:v>
                </c:pt>
                <c:pt idx="8">
                  <c:v>2.1919999999999999E-4</c:v>
                </c:pt>
                <c:pt idx="9">
                  <c:v>2.31E-4</c:v>
                </c:pt>
                <c:pt idx="10">
                  <c:v>2.4469999999999998E-4</c:v>
                </c:pt>
                <c:pt idx="11">
                  <c:v>2.5759999999999997E-4</c:v>
                </c:pt>
                <c:pt idx="12">
                  <c:v>2.6959999999999999E-4</c:v>
                </c:pt>
                <c:pt idx="13">
                  <c:v>2.809E-4</c:v>
                </c:pt>
                <c:pt idx="14">
                  <c:v>2.9159999999999999E-4</c:v>
                </c:pt>
                <c:pt idx="15">
                  <c:v>3.0180000000000002E-4</c:v>
                </c:pt>
                <c:pt idx="16">
                  <c:v>3.1149999999999998E-4</c:v>
                </c:pt>
                <c:pt idx="17">
                  <c:v>3.2069999999999999E-4</c:v>
                </c:pt>
                <c:pt idx="18">
                  <c:v>3.3809999999999998E-4</c:v>
                </c:pt>
                <c:pt idx="19">
                  <c:v>3.5409999999999999E-4</c:v>
                </c:pt>
                <c:pt idx="20">
                  <c:v>3.6900000000000002E-4</c:v>
                </c:pt>
                <c:pt idx="21">
                  <c:v>3.8289999999999998E-4</c:v>
                </c:pt>
                <c:pt idx="22">
                  <c:v>3.9599999999999998E-4</c:v>
                </c:pt>
                <c:pt idx="23">
                  <c:v>4.0840000000000001E-4</c:v>
                </c:pt>
                <c:pt idx="24">
                  <c:v>4.3110000000000002E-4</c:v>
                </c:pt>
                <c:pt idx="25">
                  <c:v>4.5179999999999998E-4</c:v>
                </c:pt>
                <c:pt idx="26">
                  <c:v>4.706E-4</c:v>
                </c:pt>
                <c:pt idx="27">
                  <c:v>4.8799999999999999E-4</c:v>
                </c:pt>
                <c:pt idx="28">
                  <c:v>5.04E-4</c:v>
                </c:pt>
                <c:pt idx="29">
                  <c:v>5.1900000000000004E-4</c:v>
                </c:pt>
                <c:pt idx="30">
                  <c:v>5.3300000000000005E-4</c:v>
                </c:pt>
                <c:pt idx="31">
                  <c:v>5.4609999999999999E-4</c:v>
                </c:pt>
                <c:pt idx="32">
                  <c:v>5.5849999999999997E-4</c:v>
                </c:pt>
                <c:pt idx="33">
                  <c:v>5.7010000000000003E-4</c:v>
                </c:pt>
                <c:pt idx="34">
                  <c:v>5.8120000000000003E-4</c:v>
                </c:pt>
                <c:pt idx="35">
                  <c:v>6.0170000000000004E-4</c:v>
                </c:pt>
                <c:pt idx="36">
                  <c:v>6.2480000000000001E-4</c:v>
                </c:pt>
                <c:pt idx="37">
                  <c:v>6.4539999999999997E-4</c:v>
                </c:pt>
                <c:pt idx="38">
                  <c:v>6.6410000000000004E-4</c:v>
                </c:pt>
                <c:pt idx="39">
                  <c:v>6.8110000000000002E-4</c:v>
                </c:pt>
                <c:pt idx="40">
                  <c:v>6.9669999999999997E-4</c:v>
                </c:pt>
                <c:pt idx="41">
                  <c:v>7.1109999999999999E-4</c:v>
                </c:pt>
                <c:pt idx="42">
                  <c:v>7.2429999999999999E-4</c:v>
                </c:pt>
                <c:pt idx="43">
                  <c:v>7.3660000000000002E-4</c:v>
                </c:pt>
                <c:pt idx="44">
                  <c:v>7.5880000000000001E-4</c:v>
                </c:pt>
                <c:pt idx="45">
                  <c:v>7.783E-4</c:v>
                </c:pt>
                <c:pt idx="46">
                  <c:v>7.9560000000000004E-4</c:v>
                </c:pt>
                <c:pt idx="47">
                  <c:v>8.1099999999999998E-4</c:v>
                </c:pt>
                <c:pt idx="48">
                  <c:v>8.2479999999999999E-4</c:v>
                </c:pt>
                <c:pt idx="49">
                  <c:v>8.3719999999999997E-4</c:v>
                </c:pt>
                <c:pt idx="50">
                  <c:v>8.5879999999999995E-4</c:v>
                </c:pt>
                <c:pt idx="51">
                  <c:v>8.7679999999999995E-4</c:v>
                </c:pt>
                <c:pt idx="52">
                  <c:v>8.92E-4</c:v>
                </c:pt>
                <c:pt idx="53">
                  <c:v>9.0490000000000004E-4</c:v>
                </c:pt>
                <c:pt idx="54">
                  <c:v>9.1589999999999998E-4</c:v>
                </c:pt>
                <c:pt idx="55">
                  <c:v>9.2529999999999999E-4</c:v>
                </c:pt>
                <c:pt idx="56">
                  <c:v>9.3349999999999998E-4</c:v>
                </c:pt>
                <c:pt idx="57">
                  <c:v>9.4050000000000004E-4</c:v>
                </c:pt>
                <c:pt idx="58">
                  <c:v>9.4649999999999997E-4</c:v>
                </c:pt>
                <c:pt idx="59">
                  <c:v>9.5180000000000004E-4</c:v>
                </c:pt>
                <c:pt idx="60">
                  <c:v>9.5629999999999999E-4</c:v>
                </c:pt>
                <c:pt idx="61">
                  <c:v>9.634E-4</c:v>
                </c:pt>
                <c:pt idx="62">
                  <c:v>9.6949999999999998E-4</c:v>
                </c:pt>
                <c:pt idx="63">
                  <c:v>9.7329999999999997E-4</c:v>
                </c:pt>
                <c:pt idx="64">
                  <c:v>9.7519999999999996E-4</c:v>
                </c:pt>
                <c:pt idx="65">
                  <c:v>9.7579999999999997E-4</c:v>
                </c:pt>
                <c:pt idx="66">
                  <c:v>9.7519999999999996E-4</c:v>
                </c:pt>
                <c:pt idx="67">
                  <c:v>9.7360000000000003E-4</c:v>
                </c:pt>
                <c:pt idx="68">
                  <c:v>9.7139999999999998E-4</c:v>
                </c:pt>
                <c:pt idx="69">
                  <c:v>9.6860000000000002E-4</c:v>
                </c:pt>
                <c:pt idx="70">
                  <c:v>9.6159999999999995E-4</c:v>
                </c:pt>
                <c:pt idx="71">
                  <c:v>9.5330000000000002E-4</c:v>
                </c:pt>
                <c:pt idx="72">
                  <c:v>9.4419999999999997E-4</c:v>
                </c:pt>
                <c:pt idx="73">
                  <c:v>9.345E-4</c:v>
                </c:pt>
                <c:pt idx="74">
                  <c:v>9.2449999999999997E-4</c:v>
                </c:pt>
                <c:pt idx="75">
                  <c:v>9.1430000000000005E-4</c:v>
                </c:pt>
                <c:pt idx="76">
                  <c:v>8.9369999999999998E-4</c:v>
                </c:pt>
                <c:pt idx="77">
                  <c:v>8.7330000000000003E-4</c:v>
                </c:pt>
                <c:pt idx="78">
                  <c:v>8.5349999999999998E-4</c:v>
                </c:pt>
                <c:pt idx="79">
                  <c:v>8.3429999999999995E-4</c:v>
                </c:pt>
                <c:pt idx="80">
                  <c:v>8.1579999999999999E-4</c:v>
                </c:pt>
                <c:pt idx="81">
                  <c:v>7.9819999999999999E-4</c:v>
                </c:pt>
                <c:pt idx="82">
                  <c:v>7.8120000000000002E-4</c:v>
                </c:pt>
                <c:pt idx="83">
                  <c:v>7.6499999999999995E-4</c:v>
                </c:pt>
                <c:pt idx="84">
                  <c:v>7.4949999999999995E-4</c:v>
                </c:pt>
                <c:pt idx="85">
                  <c:v>7.3470000000000002E-4</c:v>
                </c:pt>
                <c:pt idx="86">
                  <c:v>7.205E-4</c:v>
                </c:pt>
                <c:pt idx="87">
                  <c:v>6.9390000000000001E-4</c:v>
                </c:pt>
                <c:pt idx="88">
                  <c:v>6.6370000000000003E-4</c:v>
                </c:pt>
                <c:pt idx="89">
                  <c:v>6.3639999999999996E-4</c:v>
                </c:pt>
                <c:pt idx="90">
                  <c:v>6.1160000000000001E-4</c:v>
                </c:pt>
                <c:pt idx="91">
                  <c:v>5.8900000000000001E-4</c:v>
                </c:pt>
                <c:pt idx="92">
                  <c:v>5.6820000000000004E-4</c:v>
                </c:pt>
                <c:pt idx="93">
                  <c:v>5.4909999999999996E-4</c:v>
                </c:pt>
                <c:pt idx="94">
                  <c:v>5.3149999999999996E-4</c:v>
                </c:pt>
                <c:pt idx="95">
                  <c:v>5.151E-4</c:v>
                </c:pt>
                <c:pt idx="96">
                  <c:v>4.8569999999999999E-4</c:v>
                </c:pt>
                <c:pt idx="97">
                  <c:v>4.6000000000000001E-4</c:v>
                </c:pt>
                <c:pt idx="98">
                  <c:v>4.373E-4</c:v>
                </c:pt>
                <c:pt idx="99">
                  <c:v>4.171E-4</c:v>
                </c:pt>
                <c:pt idx="100">
                  <c:v>3.9899999999999999E-4</c:v>
                </c:pt>
                <c:pt idx="101">
                  <c:v>3.8259999999999998E-4</c:v>
                </c:pt>
                <c:pt idx="102">
                  <c:v>3.5409999999999999E-4</c:v>
                </c:pt>
                <c:pt idx="103">
                  <c:v>3.301E-4</c:v>
                </c:pt>
                <c:pt idx="104">
                  <c:v>3.0959999999999999E-4</c:v>
                </c:pt>
                <c:pt idx="105">
                  <c:v>2.9179999999999999E-4</c:v>
                </c:pt>
                <c:pt idx="106">
                  <c:v>2.7629999999999999E-4</c:v>
                </c:pt>
                <c:pt idx="107">
                  <c:v>2.6249999999999998E-4</c:v>
                </c:pt>
                <c:pt idx="108">
                  <c:v>2.5020000000000001E-4</c:v>
                </c:pt>
                <c:pt idx="109">
                  <c:v>2.3910000000000001E-4</c:v>
                </c:pt>
                <c:pt idx="110">
                  <c:v>2.2919999999999999E-4</c:v>
                </c:pt>
                <c:pt idx="111">
                  <c:v>2.2010000000000001E-4</c:v>
                </c:pt>
                <c:pt idx="112">
                  <c:v>2.118E-4</c:v>
                </c:pt>
                <c:pt idx="113">
                  <c:v>1.972E-4</c:v>
                </c:pt>
                <c:pt idx="114">
                  <c:v>1.818E-4</c:v>
                </c:pt>
                <c:pt idx="115">
                  <c:v>1.6890000000000001E-4</c:v>
                </c:pt>
                <c:pt idx="116">
                  <c:v>1.5789999999999999E-4</c:v>
                </c:pt>
                <c:pt idx="117">
                  <c:v>1.484E-4</c:v>
                </c:pt>
                <c:pt idx="118">
                  <c:v>1.4009999999999999E-4</c:v>
                </c:pt>
                <c:pt idx="119">
                  <c:v>1.328E-4</c:v>
                </c:pt>
                <c:pt idx="120">
                  <c:v>1.2630000000000001E-4</c:v>
                </c:pt>
                <c:pt idx="121">
                  <c:v>1.204E-4</c:v>
                </c:pt>
                <c:pt idx="122">
                  <c:v>1.104E-4</c:v>
                </c:pt>
                <c:pt idx="123">
                  <c:v>1.02E-4</c:v>
                </c:pt>
                <c:pt idx="124">
                  <c:v>9.4980000000000002E-5</c:v>
                </c:pt>
                <c:pt idx="125">
                  <c:v>8.8919999999999996E-5</c:v>
                </c:pt>
                <c:pt idx="126">
                  <c:v>8.3659999999999995E-5</c:v>
                </c:pt>
                <c:pt idx="127">
                  <c:v>7.9040000000000002E-5</c:v>
                </c:pt>
                <c:pt idx="128">
                  <c:v>7.1299999999999998E-5</c:v>
                </c:pt>
                <c:pt idx="129">
                  <c:v>6.5060000000000004E-5</c:v>
                </c:pt>
                <c:pt idx="130">
                  <c:v>5.9910000000000001E-5</c:v>
                </c:pt>
                <c:pt idx="131">
                  <c:v>5.558E-5</c:v>
                </c:pt>
                <c:pt idx="132">
                  <c:v>5.1879999999999998E-5</c:v>
                </c:pt>
                <c:pt idx="133">
                  <c:v>4.8680000000000001E-5</c:v>
                </c:pt>
                <c:pt idx="134">
                  <c:v>4.5880000000000001E-5</c:v>
                </c:pt>
                <c:pt idx="135">
                  <c:v>4.3409999999999999E-5</c:v>
                </c:pt>
                <c:pt idx="136">
                  <c:v>4.1220000000000002E-5</c:v>
                </c:pt>
                <c:pt idx="137">
                  <c:v>3.9249999999999999E-5</c:v>
                </c:pt>
                <c:pt idx="138">
                  <c:v>3.748E-5</c:v>
                </c:pt>
                <c:pt idx="139">
                  <c:v>3.4409999999999998E-5</c:v>
                </c:pt>
                <c:pt idx="140">
                  <c:v>3.1260000000000002E-5</c:v>
                </c:pt>
                <c:pt idx="141">
                  <c:v>2.868E-5</c:v>
                </c:pt>
                <c:pt idx="142">
                  <c:v>2.652E-5</c:v>
                </c:pt>
                <c:pt idx="143">
                  <c:v>2.4680000000000001E-5</c:v>
                </c:pt>
                <c:pt idx="144">
                  <c:v>2.3099999999999999E-5</c:v>
                </c:pt>
                <c:pt idx="145">
                  <c:v>2.1719999999999999E-5</c:v>
                </c:pt>
                <c:pt idx="146">
                  <c:v>2.0509999999999998E-5</c:v>
                </c:pt>
                <c:pt idx="147">
                  <c:v>1.9429999999999999E-5</c:v>
                </c:pt>
                <c:pt idx="148">
                  <c:v>1.7609999999999999E-5</c:v>
                </c:pt>
                <c:pt idx="149">
                  <c:v>1.6120000000000002E-5</c:v>
                </c:pt>
                <c:pt idx="150">
                  <c:v>1.488E-5</c:v>
                </c:pt>
                <c:pt idx="151">
                  <c:v>1.382E-5</c:v>
                </c:pt>
                <c:pt idx="152">
                  <c:v>1.292E-5</c:v>
                </c:pt>
                <c:pt idx="153">
                  <c:v>1.2130000000000001E-5</c:v>
                </c:pt>
                <c:pt idx="154">
                  <c:v>1.083E-5</c:v>
                </c:pt>
                <c:pt idx="155">
                  <c:v>9.7929999999999992E-6</c:v>
                </c:pt>
                <c:pt idx="156">
                  <c:v>8.9490000000000002E-6</c:v>
                </c:pt>
                <c:pt idx="157">
                  <c:v>8.2460000000000003E-6</c:v>
                </c:pt>
                <c:pt idx="158">
                  <c:v>7.6520000000000006E-6</c:v>
                </c:pt>
                <c:pt idx="159">
                  <c:v>7.1420000000000004E-6</c:v>
                </c:pt>
                <c:pt idx="160">
                  <c:v>6.7000000000000002E-6</c:v>
                </c:pt>
                <c:pt idx="161">
                  <c:v>6.3119999999999999E-6</c:v>
                </c:pt>
                <c:pt idx="162">
                  <c:v>5.9689999999999999E-6</c:v>
                </c:pt>
                <c:pt idx="163">
                  <c:v>5.6629999999999998E-6</c:v>
                </c:pt>
                <c:pt idx="164">
                  <c:v>5.3890000000000004E-6</c:v>
                </c:pt>
                <c:pt idx="165">
                  <c:v>4.9180000000000002E-6</c:v>
                </c:pt>
                <c:pt idx="166">
                  <c:v>4.4379999999999997E-6</c:v>
                </c:pt>
                <c:pt idx="167">
                  <c:v>4.048E-6</c:v>
                </c:pt>
                <c:pt idx="168">
                  <c:v>3.7239999999999998E-6</c:v>
                </c:pt>
                <c:pt idx="169">
                  <c:v>3.4510000000000001E-6</c:v>
                </c:pt>
                <c:pt idx="170">
                  <c:v>3.2169999999999999E-6</c:v>
                </c:pt>
                <c:pt idx="171">
                  <c:v>3.0139999999999999E-6</c:v>
                </c:pt>
                <c:pt idx="172">
                  <c:v>2.8370000000000001E-6</c:v>
                </c:pt>
                <c:pt idx="173">
                  <c:v>2.6800000000000002E-6</c:v>
                </c:pt>
                <c:pt idx="174">
                  <c:v>2.4150000000000002E-6</c:v>
                </c:pt>
                <c:pt idx="175">
                  <c:v>2.2010000000000002E-6</c:v>
                </c:pt>
                <c:pt idx="176">
                  <c:v>2.0229999999999999E-6</c:v>
                </c:pt>
                <c:pt idx="177">
                  <c:v>1.8729999999999999E-6</c:v>
                </c:pt>
                <c:pt idx="178">
                  <c:v>1.7439999999999999E-6</c:v>
                </c:pt>
                <c:pt idx="179">
                  <c:v>1.6330000000000001E-6</c:v>
                </c:pt>
                <c:pt idx="180">
                  <c:v>1.4500000000000001E-6</c:v>
                </c:pt>
                <c:pt idx="181">
                  <c:v>1.3060000000000001E-6</c:v>
                </c:pt>
                <c:pt idx="182">
                  <c:v>1.189E-6</c:v>
                </c:pt>
                <c:pt idx="183">
                  <c:v>1.0920000000000001E-6</c:v>
                </c:pt>
                <c:pt idx="184">
                  <c:v>1.0100000000000001E-6</c:v>
                </c:pt>
                <c:pt idx="185">
                  <c:v>9.3989999999999999E-7</c:v>
                </c:pt>
                <c:pt idx="186">
                  <c:v>8.7950000000000001E-7</c:v>
                </c:pt>
                <c:pt idx="187">
                  <c:v>8.2669999999999996E-7</c:v>
                </c:pt>
                <c:pt idx="188">
                  <c:v>7.8019999999999996E-7</c:v>
                </c:pt>
                <c:pt idx="189">
                  <c:v>7.3880000000000002E-7</c:v>
                </c:pt>
                <c:pt idx="190">
                  <c:v>7.018E-7</c:v>
                </c:pt>
                <c:pt idx="191">
                  <c:v>6.3829999999999999E-7</c:v>
                </c:pt>
                <c:pt idx="192">
                  <c:v>5.7400000000000003E-7</c:v>
                </c:pt>
                <c:pt idx="193">
                  <c:v>5.2200000000000004E-7</c:v>
                </c:pt>
                <c:pt idx="194">
                  <c:v>4.7889999999999998E-7</c:v>
                </c:pt>
                <c:pt idx="195">
                  <c:v>4.4270000000000001E-7</c:v>
                </c:pt>
                <c:pt idx="196">
                  <c:v>4.1170000000000001E-7</c:v>
                </c:pt>
                <c:pt idx="197">
                  <c:v>3.8500000000000002E-7</c:v>
                </c:pt>
                <c:pt idx="198">
                  <c:v>3.6170000000000002E-7</c:v>
                </c:pt>
                <c:pt idx="199">
                  <c:v>3.411E-7</c:v>
                </c:pt>
                <c:pt idx="200">
                  <c:v>3.065E-7</c:v>
                </c:pt>
                <c:pt idx="201">
                  <c:v>2.7860000000000002E-7</c:v>
                </c:pt>
                <c:pt idx="202">
                  <c:v>2.5540000000000002E-7</c:v>
                </c:pt>
                <c:pt idx="203">
                  <c:v>2.36E-7</c:v>
                </c:pt>
                <c:pt idx="204">
                  <c:v>2.1939999999999999E-7</c:v>
                </c:pt>
                <c:pt idx="205">
                  <c:v>2.051E-7</c:v>
                </c:pt>
                <c:pt idx="206">
                  <c:v>1.815E-7</c:v>
                </c:pt>
                <c:pt idx="207">
                  <c:v>1.6299999999999999E-7</c:v>
                </c:pt>
                <c:pt idx="208">
                  <c:v>1.4810000000000001E-7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srim1H_Au!$D$20:$D$228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srim1H_Au!$G$20:$G$228</c:f>
              <c:numCache>
                <c:formatCode>0.000E+00</c:formatCode>
                <c:ptCount val="209"/>
                <c:pt idx="0">
                  <c:v>1.8147999999999999E-3</c:v>
                </c:pt>
                <c:pt idx="1">
                  <c:v>1.9042E-3</c:v>
                </c:pt>
                <c:pt idx="2">
                  <c:v>1.9890999999999997E-3</c:v>
                </c:pt>
                <c:pt idx="3">
                  <c:v>2.0707E-3</c:v>
                </c:pt>
                <c:pt idx="4">
                  <c:v>2.1489E-3</c:v>
                </c:pt>
                <c:pt idx="5">
                  <c:v>2.2248999999999997E-3</c:v>
                </c:pt>
                <c:pt idx="6">
                  <c:v>2.2975000000000001E-3</c:v>
                </c:pt>
                <c:pt idx="7">
                  <c:v>2.369E-3</c:v>
                </c:pt>
                <c:pt idx="8">
                  <c:v>2.4372E-3</c:v>
                </c:pt>
                <c:pt idx="9">
                  <c:v>2.5689999999999997E-3</c:v>
                </c:pt>
                <c:pt idx="10">
                  <c:v>2.7247E-3</c:v>
                </c:pt>
                <c:pt idx="11">
                  <c:v>2.8716000000000002E-3</c:v>
                </c:pt>
                <c:pt idx="12">
                  <c:v>3.0116000000000001E-3</c:v>
                </c:pt>
                <c:pt idx="13">
                  <c:v>3.1449E-3</c:v>
                </c:pt>
                <c:pt idx="14">
                  <c:v>3.2726000000000001E-3</c:v>
                </c:pt>
                <c:pt idx="15">
                  <c:v>3.3947999999999999E-3</c:v>
                </c:pt>
                <c:pt idx="16">
                  <c:v>3.5135000000000001E-3</c:v>
                </c:pt>
                <c:pt idx="17">
                  <c:v>3.6277000000000002E-3</c:v>
                </c:pt>
                <c:pt idx="18">
                  <c:v>3.8451000000000002E-3</c:v>
                </c:pt>
                <c:pt idx="19">
                  <c:v>4.0511000000000002E-3</c:v>
                </c:pt>
                <c:pt idx="20">
                  <c:v>4.2459999999999998E-3</c:v>
                </c:pt>
                <c:pt idx="21">
                  <c:v>4.4329E-3</c:v>
                </c:pt>
                <c:pt idx="22">
                  <c:v>4.6109999999999996E-3</c:v>
                </c:pt>
                <c:pt idx="23">
                  <c:v>4.7824E-3</c:v>
                </c:pt>
                <c:pt idx="24">
                  <c:v>5.1070999999999998E-3</c:v>
                </c:pt>
                <c:pt idx="25">
                  <c:v>5.4117999999999996E-3</c:v>
                </c:pt>
                <c:pt idx="26">
                  <c:v>5.6985999999999998E-3</c:v>
                </c:pt>
                <c:pt idx="27">
                  <c:v>5.9719999999999999E-3</c:v>
                </c:pt>
                <c:pt idx="28">
                  <c:v>6.2310000000000004E-3</c:v>
                </c:pt>
                <c:pt idx="29">
                  <c:v>6.4800000000000005E-3</c:v>
                </c:pt>
                <c:pt idx="30">
                  <c:v>6.7189999999999993E-3</c:v>
                </c:pt>
                <c:pt idx="31">
                  <c:v>6.9490999999999997E-3</c:v>
                </c:pt>
                <c:pt idx="32">
                  <c:v>7.1714999999999999E-3</c:v>
                </c:pt>
                <c:pt idx="33">
                  <c:v>7.3871000000000006E-3</c:v>
                </c:pt>
                <c:pt idx="34">
                  <c:v>7.5962000000000009E-3</c:v>
                </c:pt>
                <c:pt idx="35">
                  <c:v>7.9956999999999997E-3</c:v>
                </c:pt>
                <c:pt idx="36">
                  <c:v>8.4677999999999993E-3</c:v>
                </c:pt>
                <c:pt idx="37">
                  <c:v>8.9124000000000009E-3</c:v>
                </c:pt>
                <c:pt idx="38">
                  <c:v>9.3341000000000014E-3</c:v>
                </c:pt>
                <c:pt idx="39">
                  <c:v>9.7371000000000003E-3</c:v>
                </c:pt>
                <c:pt idx="40">
                  <c:v>1.01227E-2</c:v>
                </c:pt>
                <c:pt idx="41">
                  <c:v>1.0492099999999999E-2</c:v>
                </c:pt>
                <c:pt idx="42">
                  <c:v>1.0844300000000001E-2</c:v>
                </c:pt>
                <c:pt idx="43">
                  <c:v>1.1196600000000001E-2</c:v>
                </c:pt>
                <c:pt idx="44">
                  <c:v>1.18488E-2</c:v>
                </c:pt>
                <c:pt idx="45">
                  <c:v>1.2468300000000002E-2</c:v>
                </c:pt>
                <c:pt idx="46">
                  <c:v>1.3055600000000001E-2</c:v>
                </c:pt>
                <c:pt idx="47">
                  <c:v>1.3620999999999999E-2</c:v>
                </c:pt>
                <c:pt idx="48">
                  <c:v>1.41548E-2</c:v>
                </c:pt>
                <c:pt idx="49">
                  <c:v>1.46672E-2</c:v>
                </c:pt>
                <c:pt idx="50">
                  <c:v>1.5648800000000001E-2</c:v>
                </c:pt>
                <c:pt idx="51">
                  <c:v>1.65668E-2</c:v>
                </c:pt>
                <c:pt idx="52">
                  <c:v>1.7422E-2</c:v>
                </c:pt>
                <c:pt idx="53">
                  <c:v>1.8244900000000001E-2</c:v>
                </c:pt>
                <c:pt idx="54">
                  <c:v>1.9025900000000002E-2</c:v>
                </c:pt>
                <c:pt idx="55">
                  <c:v>1.9775299999999999E-2</c:v>
                </c:pt>
                <c:pt idx="56">
                  <c:v>2.0493500000000001E-2</c:v>
                </c:pt>
                <c:pt idx="57">
                  <c:v>2.1190500000000001E-2</c:v>
                </c:pt>
                <c:pt idx="58">
                  <c:v>2.1856500000000001E-2</c:v>
                </c:pt>
                <c:pt idx="59">
                  <c:v>2.2511799999999998E-2</c:v>
                </c:pt>
                <c:pt idx="60">
                  <c:v>2.3136299999999999E-2</c:v>
                </c:pt>
                <c:pt idx="61">
                  <c:v>2.4343400000000001E-2</c:v>
                </c:pt>
                <c:pt idx="62">
                  <c:v>2.5539500000000003E-2</c:v>
                </c:pt>
                <c:pt idx="63">
                  <c:v>2.6653300000000001E-2</c:v>
                </c:pt>
                <c:pt idx="64">
                  <c:v>2.7705199999999999E-2</c:v>
                </c:pt>
                <c:pt idx="65">
                  <c:v>2.87058E-2</c:v>
                </c:pt>
                <c:pt idx="66">
                  <c:v>2.96552E-2</c:v>
                </c:pt>
                <c:pt idx="67">
                  <c:v>3.0563600000000003E-2</c:v>
                </c:pt>
                <c:pt idx="68">
                  <c:v>3.1441400000000001E-2</c:v>
                </c:pt>
                <c:pt idx="69">
                  <c:v>3.2278599999999998E-2</c:v>
                </c:pt>
                <c:pt idx="70">
                  <c:v>3.3871600000000002E-2</c:v>
                </c:pt>
                <c:pt idx="71">
                  <c:v>3.5373299999999996E-2</c:v>
                </c:pt>
                <c:pt idx="72">
                  <c:v>3.6784199999999996E-2</c:v>
                </c:pt>
                <c:pt idx="73">
                  <c:v>3.8124499999999999E-2</c:v>
                </c:pt>
                <c:pt idx="74">
                  <c:v>3.9404500000000002E-2</c:v>
                </c:pt>
                <c:pt idx="75">
                  <c:v>4.0624300000000002E-2</c:v>
                </c:pt>
                <c:pt idx="76">
                  <c:v>4.2923699999999995E-2</c:v>
                </c:pt>
                <c:pt idx="77">
                  <c:v>4.5063300000000001E-2</c:v>
                </c:pt>
                <c:pt idx="78">
                  <c:v>4.7063500000000001E-2</c:v>
                </c:pt>
                <c:pt idx="79">
                  <c:v>4.8964300000000002E-2</c:v>
                </c:pt>
                <c:pt idx="80">
                  <c:v>5.0755799999999997E-2</c:v>
                </c:pt>
                <c:pt idx="81">
                  <c:v>5.2458199999999996E-2</c:v>
                </c:pt>
                <c:pt idx="82">
                  <c:v>5.4091200000000006E-2</c:v>
                </c:pt>
                <c:pt idx="83">
                  <c:v>5.5655000000000003E-2</c:v>
                </c:pt>
                <c:pt idx="84">
                  <c:v>5.7159500000000002E-2</c:v>
                </c:pt>
                <c:pt idx="85">
                  <c:v>5.8604699999999996E-2</c:v>
                </c:pt>
                <c:pt idx="86">
                  <c:v>5.9990500000000002E-2</c:v>
                </c:pt>
                <c:pt idx="87">
                  <c:v>6.2643900000000002E-2</c:v>
                </c:pt>
                <c:pt idx="88">
                  <c:v>6.5733700000000006E-2</c:v>
                </c:pt>
                <c:pt idx="89">
                  <c:v>6.8606399999999998E-2</c:v>
                </c:pt>
                <c:pt idx="90">
                  <c:v>7.1291600000000011E-2</c:v>
                </c:pt>
                <c:pt idx="91">
                  <c:v>7.381900000000001E-2</c:v>
                </c:pt>
                <c:pt idx="92">
                  <c:v>7.6188200000000011E-2</c:v>
                </c:pt>
                <c:pt idx="93">
                  <c:v>7.8439099999999998E-2</c:v>
                </c:pt>
                <c:pt idx="94">
                  <c:v>8.0561500000000008E-2</c:v>
                </c:pt>
                <c:pt idx="95">
                  <c:v>8.2575099999999999E-2</c:v>
                </c:pt>
                <c:pt idx="96">
                  <c:v>8.6295700000000003E-2</c:v>
                </c:pt>
                <c:pt idx="97">
                  <c:v>8.9660000000000004E-2</c:v>
                </c:pt>
                <c:pt idx="98">
                  <c:v>9.2697299999999996E-2</c:v>
                </c:pt>
                <c:pt idx="99">
                  <c:v>9.5437099999999997E-2</c:v>
                </c:pt>
                <c:pt idx="100">
                  <c:v>9.7918999999999992E-2</c:v>
                </c:pt>
                <c:pt idx="101">
                  <c:v>0.10015259999999999</c:v>
                </c:pt>
                <c:pt idx="102">
                  <c:v>0.10395409999999999</c:v>
                </c:pt>
                <c:pt idx="103">
                  <c:v>0.1069301</c:v>
                </c:pt>
                <c:pt idx="104">
                  <c:v>0.10930959999999999</c:v>
                </c:pt>
                <c:pt idx="105">
                  <c:v>0.1109918</c:v>
                </c:pt>
                <c:pt idx="106">
                  <c:v>0.1122763</c:v>
                </c:pt>
                <c:pt idx="107">
                  <c:v>0.1130625</c:v>
                </c:pt>
                <c:pt idx="108">
                  <c:v>0.1134502</c:v>
                </c:pt>
                <c:pt idx="109">
                  <c:v>0.1135391</c:v>
                </c:pt>
                <c:pt idx="110">
                  <c:v>0.11342919999999999</c:v>
                </c:pt>
                <c:pt idx="111">
                  <c:v>0.1131201</c:v>
                </c:pt>
                <c:pt idx="112">
                  <c:v>0.1126118</c:v>
                </c:pt>
                <c:pt idx="113">
                  <c:v>0.1111972</c:v>
                </c:pt>
                <c:pt idx="114">
                  <c:v>0.10898179999999999</c:v>
                </c:pt>
                <c:pt idx="115">
                  <c:v>0.1066689</c:v>
                </c:pt>
                <c:pt idx="116">
                  <c:v>0.1042579</c:v>
                </c:pt>
                <c:pt idx="117">
                  <c:v>0.10184840000000001</c:v>
                </c:pt>
                <c:pt idx="118">
                  <c:v>9.9480100000000002E-2</c:v>
                </c:pt>
                <c:pt idx="119">
                  <c:v>9.72528E-2</c:v>
                </c:pt>
                <c:pt idx="120">
                  <c:v>9.5126299999999997E-2</c:v>
                </c:pt>
                <c:pt idx="121">
                  <c:v>9.311040000000001E-2</c:v>
                </c:pt>
                <c:pt idx="122">
                  <c:v>8.93404E-2</c:v>
                </c:pt>
                <c:pt idx="123">
                  <c:v>8.5912000000000002E-2</c:v>
                </c:pt>
                <c:pt idx="124">
                  <c:v>8.2764979999999988E-2</c:v>
                </c:pt>
                <c:pt idx="125">
                  <c:v>7.985892E-2</c:v>
                </c:pt>
                <c:pt idx="126">
                  <c:v>7.7163659999999995E-2</c:v>
                </c:pt>
                <c:pt idx="127">
                  <c:v>7.464904E-2</c:v>
                </c:pt>
                <c:pt idx="128">
                  <c:v>7.0101299999999991E-2</c:v>
                </c:pt>
                <c:pt idx="129">
                  <c:v>6.6075060000000005E-2</c:v>
                </c:pt>
                <c:pt idx="130">
                  <c:v>6.2489910000000003E-2</c:v>
                </c:pt>
                <c:pt idx="131">
                  <c:v>6.0375579999999998E-2</c:v>
                </c:pt>
                <c:pt idx="132">
                  <c:v>5.8271879999999998E-2</c:v>
                </c:pt>
                <c:pt idx="133">
                  <c:v>5.6328679999999999E-2</c:v>
                </c:pt>
                <c:pt idx="134">
                  <c:v>5.4515879999999996E-2</c:v>
                </c:pt>
                <c:pt idx="135">
                  <c:v>5.2823410000000001E-2</c:v>
                </c:pt>
                <c:pt idx="136">
                  <c:v>5.125122E-2</c:v>
                </c:pt>
                <c:pt idx="137">
                  <c:v>4.9779249999999997E-2</c:v>
                </c:pt>
                <c:pt idx="138">
                  <c:v>4.8407480000000003E-2</c:v>
                </c:pt>
                <c:pt idx="139">
                  <c:v>4.5924409999999999E-2</c:v>
                </c:pt>
                <c:pt idx="140">
                  <c:v>4.3231260000000001E-2</c:v>
                </c:pt>
                <c:pt idx="141">
                  <c:v>4.089868E-2</c:v>
                </c:pt>
                <c:pt idx="142">
                  <c:v>3.8856520000000005E-2</c:v>
                </c:pt>
                <c:pt idx="143">
                  <c:v>3.705468E-2</c:v>
                </c:pt>
                <c:pt idx="144">
                  <c:v>3.5443099999999998E-2</c:v>
                </c:pt>
                <c:pt idx="145">
                  <c:v>3.4001720000000006E-2</c:v>
                </c:pt>
                <c:pt idx="146">
                  <c:v>3.2700510000000002E-2</c:v>
                </c:pt>
                <c:pt idx="147">
                  <c:v>3.1509429999999998E-2</c:v>
                </c:pt>
                <c:pt idx="148">
                  <c:v>2.941761E-2</c:v>
                </c:pt>
                <c:pt idx="149">
                  <c:v>2.764612E-2</c:v>
                </c:pt>
                <c:pt idx="150">
                  <c:v>2.6104879999999997E-2</c:v>
                </c:pt>
                <c:pt idx="151">
                  <c:v>2.4763820000000002E-2</c:v>
                </c:pt>
                <c:pt idx="152">
                  <c:v>2.3572920000000001E-2</c:v>
                </c:pt>
                <c:pt idx="153">
                  <c:v>2.2512129999999998E-2</c:v>
                </c:pt>
                <c:pt idx="154">
                  <c:v>2.069083E-2</c:v>
                </c:pt>
                <c:pt idx="155">
                  <c:v>1.9189793E-2</c:v>
                </c:pt>
                <c:pt idx="156">
                  <c:v>1.7928949E-2</c:v>
                </c:pt>
                <c:pt idx="157">
                  <c:v>1.6838246000000001E-2</c:v>
                </c:pt>
                <c:pt idx="158">
                  <c:v>1.5897652000000002E-2</c:v>
                </c:pt>
                <c:pt idx="159">
                  <c:v>1.5077142E-2</c:v>
                </c:pt>
                <c:pt idx="160">
                  <c:v>1.43467E-2</c:v>
                </c:pt>
                <c:pt idx="161">
                  <c:v>1.3686311999999999E-2</c:v>
                </c:pt>
                <c:pt idx="162">
                  <c:v>1.3105969E-2</c:v>
                </c:pt>
                <c:pt idx="163">
                  <c:v>1.2565662999999999E-2</c:v>
                </c:pt>
                <c:pt idx="164">
                  <c:v>1.2085389E-2</c:v>
                </c:pt>
                <c:pt idx="165">
                  <c:v>1.1234918E-2</c:v>
                </c:pt>
                <c:pt idx="166">
                  <c:v>1.0354438000000001E-2</c:v>
                </c:pt>
                <c:pt idx="167">
                  <c:v>9.6170479999999996E-3</c:v>
                </c:pt>
                <c:pt idx="168">
                  <c:v>8.9937239999999998E-3</c:v>
                </c:pt>
                <c:pt idx="169">
                  <c:v>8.4574509999999995E-3</c:v>
                </c:pt>
                <c:pt idx="170">
                  <c:v>7.9912170000000001E-3</c:v>
                </c:pt>
                <c:pt idx="171">
                  <c:v>7.5810139999999996E-3</c:v>
                </c:pt>
                <c:pt idx="172">
                  <c:v>7.2178370000000004E-3</c:v>
                </c:pt>
                <c:pt idx="173">
                  <c:v>6.8936800000000001E-3</c:v>
                </c:pt>
                <c:pt idx="174">
                  <c:v>6.3394150000000002E-3</c:v>
                </c:pt>
                <c:pt idx="175">
                  <c:v>5.8802010000000007E-3</c:v>
                </c:pt>
                <c:pt idx="176">
                  <c:v>5.4950229999999999E-3</c:v>
                </c:pt>
                <c:pt idx="177">
                  <c:v>5.1658730000000005E-3</c:v>
                </c:pt>
                <c:pt idx="178">
                  <c:v>4.8807439999999994E-3</c:v>
                </c:pt>
                <c:pt idx="179">
                  <c:v>4.6326329999999997E-3</c:v>
                </c:pt>
                <c:pt idx="180">
                  <c:v>4.2184500000000003E-3</c:v>
                </c:pt>
                <c:pt idx="181">
                  <c:v>3.886306E-3</c:v>
                </c:pt>
                <c:pt idx="182">
                  <c:v>3.615189E-3</c:v>
                </c:pt>
                <c:pt idx="183">
                  <c:v>3.3880919999999997E-3</c:v>
                </c:pt>
                <c:pt idx="184">
                  <c:v>3.19601E-3</c:v>
                </c:pt>
                <c:pt idx="185">
                  <c:v>3.0309399000000002E-3</c:v>
                </c:pt>
                <c:pt idx="186">
                  <c:v>2.8868794999999999E-3</c:v>
                </c:pt>
                <c:pt idx="187">
                  <c:v>2.7608266999999999E-3</c:v>
                </c:pt>
                <c:pt idx="188">
                  <c:v>2.6497802000000001E-3</c:v>
                </c:pt>
                <c:pt idx="189">
                  <c:v>2.5497388E-3</c:v>
                </c:pt>
                <c:pt idx="190">
                  <c:v>2.4617018E-3</c:v>
                </c:pt>
                <c:pt idx="191">
                  <c:v>2.3086383000000001E-3</c:v>
                </c:pt>
                <c:pt idx="192">
                  <c:v>2.1535740000000001E-3</c:v>
                </c:pt>
                <c:pt idx="193">
                  <c:v>2.0285220000000001E-3</c:v>
                </c:pt>
                <c:pt idx="194">
                  <c:v>1.9254789000000001E-3</c:v>
                </c:pt>
                <c:pt idx="195">
                  <c:v>1.8394427E-3</c:v>
                </c:pt>
                <c:pt idx="196">
                  <c:v>1.7654117000000002E-3</c:v>
                </c:pt>
                <c:pt idx="197">
                  <c:v>1.7023850000000001E-3</c:v>
                </c:pt>
                <c:pt idx="198">
                  <c:v>1.6483616999999999E-3</c:v>
                </c:pt>
                <c:pt idx="199">
                  <c:v>1.6003411000000002E-3</c:v>
                </c:pt>
                <c:pt idx="200">
                  <c:v>1.5213065E-3</c:v>
                </c:pt>
                <c:pt idx="201">
                  <c:v>1.4582786000000001E-3</c:v>
                </c:pt>
                <c:pt idx="202">
                  <c:v>1.4082553999999999E-3</c:v>
                </c:pt>
                <c:pt idx="203">
                  <c:v>1.3662360000000001E-3</c:v>
                </c:pt>
                <c:pt idx="204">
                  <c:v>1.3322194000000001E-3</c:v>
                </c:pt>
                <c:pt idx="205">
                  <c:v>1.3032050999999998E-3</c:v>
                </c:pt>
                <c:pt idx="206">
                  <c:v>1.2581815000000001E-3</c:v>
                </c:pt>
                <c:pt idx="207">
                  <c:v>1.225163E-3</c:v>
                </c:pt>
                <c:pt idx="208">
                  <c:v>1.2001480999999999E-3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7336"/>
        <c:axId val="477618120"/>
      </c:scatterChart>
      <c:valAx>
        <c:axId val="4776173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8120"/>
        <c:crosses val="autoZero"/>
        <c:crossBetween val="midCat"/>
        <c:majorUnit val="10"/>
      </c:valAx>
      <c:valAx>
        <c:axId val="477618120"/>
        <c:scaling>
          <c:logBase val="10"/>
          <c:orientation val="minMax"/>
          <c:min val="1.0000000000000003E-4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73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10856781559625317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srim1H_Au!$P$5</c:f>
          <c:strCache>
            <c:ptCount val="1"/>
            <c:pt idx="0">
              <c:v>srim1H_Au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srim1H_Au!$D$20:$D$228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srim1H_Au!$J$20:$J$228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5.0000000000000001E-4</c:v>
                </c:pt>
                <c:pt idx="11">
                  <c:v>5.0000000000000001E-4</c:v>
                </c:pt>
                <c:pt idx="12">
                  <c:v>5.0000000000000001E-4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6.0000000000000006E-4</c:v>
                </c:pt>
                <c:pt idx="16">
                  <c:v>6.0000000000000006E-4</c:v>
                </c:pt>
                <c:pt idx="17">
                  <c:v>6.0000000000000006E-4</c:v>
                </c:pt>
                <c:pt idx="18">
                  <c:v>6.9999999999999999E-4</c:v>
                </c:pt>
                <c:pt idx="19">
                  <c:v>6.9999999999999999E-4</c:v>
                </c:pt>
                <c:pt idx="20">
                  <c:v>6.9999999999999999E-4</c:v>
                </c:pt>
                <c:pt idx="21">
                  <c:v>8.0000000000000004E-4</c:v>
                </c:pt>
                <c:pt idx="22">
                  <c:v>8.0000000000000004E-4</c:v>
                </c:pt>
                <c:pt idx="23">
                  <c:v>8.0000000000000004E-4</c:v>
                </c:pt>
                <c:pt idx="24">
                  <c:v>8.9999999999999998E-4</c:v>
                </c:pt>
                <c:pt idx="25">
                  <c:v>1E-3</c:v>
                </c:pt>
                <c:pt idx="26">
                  <c:v>1E-3</c:v>
                </c:pt>
                <c:pt idx="27">
                  <c:v>1.0999999999999998E-3</c:v>
                </c:pt>
                <c:pt idx="28">
                  <c:v>1.2000000000000001E-3</c:v>
                </c:pt>
                <c:pt idx="29">
                  <c:v>1.2000000000000001E-3</c:v>
                </c:pt>
                <c:pt idx="30">
                  <c:v>1.2999999999999999E-3</c:v>
                </c:pt>
                <c:pt idx="31">
                  <c:v>1.2999999999999999E-3</c:v>
                </c:pt>
                <c:pt idx="32">
                  <c:v>1.4E-3</c:v>
                </c:pt>
                <c:pt idx="33">
                  <c:v>1.4E-3</c:v>
                </c:pt>
                <c:pt idx="34">
                  <c:v>1.5E-3</c:v>
                </c:pt>
                <c:pt idx="35">
                  <c:v>1.6000000000000001E-3</c:v>
                </c:pt>
                <c:pt idx="36">
                  <c:v>1.7000000000000001E-3</c:v>
                </c:pt>
                <c:pt idx="37">
                  <c:v>1.9E-3</c:v>
                </c:pt>
                <c:pt idx="38">
                  <c:v>2E-3</c:v>
                </c:pt>
                <c:pt idx="39">
                  <c:v>2.1000000000000003E-3</c:v>
                </c:pt>
                <c:pt idx="40">
                  <c:v>2.1999999999999997E-3</c:v>
                </c:pt>
                <c:pt idx="41">
                  <c:v>2.3E-3</c:v>
                </c:pt>
                <c:pt idx="42">
                  <c:v>2.5000000000000001E-3</c:v>
                </c:pt>
                <c:pt idx="43">
                  <c:v>2.5999999999999999E-3</c:v>
                </c:pt>
                <c:pt idx="44">
                  <c:v>2.8E-3</c:v>
                </c:pt>
                <c:pt idx="45">
                  <c:v>3.0000000000000001E-3</c:v>
                </c:pt>
                <c:pt idx="46">
                  <c:v>3.2000000000000002E-3</c:v>
                </c:pt>
                <c:pt idx="47">
                  <c:v>3.5000000000000005E-3</c:v>
                </c:pt>
                <c:pt idx="48">
                  <c:v>3.6999999999999997E-3</c:v>
                </c:pt>
                <c:pt idx="49">
                  <c:v>3.8999999999999998E-3</c:v>
                </c:pt>
                <c:pt idx="50">
                  <c:v>4.3E-3</c:v>
                </c:pt>
                <c:pt idx="51">
                  <c:v>4.7000000000000002E-3</c:v>
                </c:pt>
                <c:pt idx="52">
                  <c:v>5.0999999999999995E-3</c:v>
                </c:pt>
                <c:pt idx="53">
                  <c:v>5.4999999999999997E-3</c:v>
                </c:pt>
                <c:pt idx="54">
                  <c:v>5.8999999999999999E-3</c:v>
                </c:pt>
                <c:pt idx="55">
                  <c:v>6.3E-3</c:v>
                </c:pt>
                <c:pt idx="56">
                  <c:v>6.7000000000000002E-3</c:v>
                </c:pt>
                <c:pt idx="57">
                  <c:v>7.0999999999999995E-3</c:v>
                </c:pt>
                <c:pt idx="58">
                  <c:v>7.4999999999999997E-3</c:v>
                </c:pt>
                <c:pt idx="59">
                  <c:v>7.9000000000000008E-3</c:v>
                </c:pt>
                <c:pt idx="60">
                  <c:v>8.2000000000000007E-3</c:v>
                </c:pt>
                <c:pt idx="61">
                  <c:v>8.9999999999999993E-3</c:v>
                </c:pt>
                <c:pt idx="62">
                  <c:v>0.01</c:v>
                </c:pt>
                <c:pt idx="63">
                  <c:v>1.09E-2</c:v>
                </c:pt>
                <c:pt idx="64">
                  <c:v>1.1899999999999999E-2</c:v>
                </c:pt>
                <c:pt idx="65">
                  <c:v>1.2800000000000001E-2</c:v>
                </c:pt>
                <c:pt idx="66">
                  <c:v>1.3800000000000002E-2</c:v>
                </c:pt>
                <c:pt idx="67">
                  <c:v>1.47E-2</c:v>
                </c:pt>
                <c:pt idx="68">
                  <c:v>1.5699999999999999E-2</c:v>
                </c:pt>
                <c:pt idx="69">
                  <c:v>1.66E-2</c:v>
                </c:pt>
                <c:pt idx="70">
                  <c:v>1.8499999999999999E-2</c:v>
                </c:pt>
                <c:pt idx="71">
                  <c:v>2.0399999999999998E-2</c:v>
                </c:pt>
                <c:pt idx="72">
                  <c:v>2.24E-2</c:v>
                </c:pt>
                <c:pt idx="73">
                  <c:v>2.4299999999999999E-2</c:v>
                </c:pt>
                <c:pt idx="74">
                  <c:v>2.6200000000000001E-2</c:v>
                </c:pt>
                <c:pt idx="75">
                  <c:v>2.8199999999999996E-2</c:v>
                </c:pt>
                <c:pt idx="76">
                  <c:v>3.2000000000000001E-2</c:v>
                </c:pt>
                <c:pt idx="77">
                  <c:v>3.5900000000000001E-2</c:v>
                </c:pt>
                <c:pt idx="78">
                  <c:v>3.9900000000000005E-2</c:v>
                </c:pt>
                <c:pt idx="79">
                  <c:v>4.3799999999999999E-2</c:v>
                </c:pt>
                <c:pt idx="80">
                  <c:v>4.7699999999999999E-2</c:v>
                </c:pt>
                <c:pt idx="81">
                  <c:v>5.1700000000000003E-2</c:v>
                </c:pt>
                <c:pt idx="82">
                  <c:v>5.5600000000000004E-2</c:v>
                </c:pt>
                <c:pt idx="83">
                  <c:v>5.96E-2</c:v>
                </c:pt>
                <c:pt idx="84">
                  <c:v>6.3500000000000001E-2</c:v>
                </c:pt>
                <c:pt idx="85">
                  <c:v>6.7500000000000004E-2</c:v>
                </c:pt>
                <c:pt idx="86">
                  <c:v>7.1399999999999991E-2</c:v>
                </c:pt>
                <c:pt idx="87">
                  <c:v>7.9300000000000009E-2</c:v>
                </c:pt>
                <c:pt idx="88">
                  <c:v>8.9200000000000002E-2</c:v>
                </c:pt>
                <c:pt idx="89">
                  <c:v>9.9099999999999994E-2</c:v>
                </c:pt>
                <c:pt idx="90">
                  <c:v>0.1089</c:v>
                </c:pt>
                <c:pt idx="91">
                  <c:v>0.11879999999999999</c:v>
                </c:pt>
                <c:pt idx="92">
                  <c:v>0.1285</c:v>
                </c:pt>
                <c:pt idx="93">
                  <c:v>0.13830000000000001</c:v>
                </c:pt>
                <c:pt idx="94">
                  <c:v>0.14799999999999999</c:v>
                </c:pt>
                <c:pt idx="95">
                  <c:v>0.15760000000000002</c:v>
                </c:pt>
                <c:pt idx="96">
                  <c:v>0.1769</c:v>
                </c:pt>
                <c:pt idx="97">
                  <c:v>0.19600000000000001</c:v>
                </c:pt>
                <c:pt idx="98">
                  <c:v>0.21490000000000001</c:v>
                </c:pt>
                <c:pt idx="99">
                  <c:v>0.23380000000000001</c:v>
                </c:pt>
                <c:pt idx="100">
                  <c:v>0.2525</c:v>
                </c:pt>
                <c:pt idx="101">
                  <c:v>0.27110000000000001</c:v>
                </c:pt>
                <c:pt idx="102">
                  <c:v>0.30819999999999997</c:v>
                </c:pt>
                <c:pt idx="103" formatCode="0.00">
                  <c:v>0.34510000000000002</c:v>
                </c:pt>
                <c:pt idx="104" formatCode="0.00">
                  <c:v>0.38190000000000002</c:v>
                </c:pt>
                <c:pt idx="105" formatCode="0.00">
                  <c:v>0.41870000000000002</c:v>
                </c:pt>
                <c:pt idx="106" formatCode="0.00">
                  <c:v>0.4556</c:v>
                </c:pt>
                <c:pt idx="107" formatCode="0.00">
                  <c:v>0.49269999999999997</c:v>
                </c:pt>
                <c:pt idx="108" formatCode="0.00">
                  <c:v>0.53</c:v>
                </c:pt>
                <c:pt idx="109" formatCode="0.00">
                  <c:v>0.56759999999999999</c:v>
                </c:pt>
                <c:pt idx="110" formatCode="0.00">
                  <c:v>0.60560000000000003</c:v>
                </c:pt>
                <c:pt idx="111" formatCode="0.00">
                  <c:v>0.64390000000000003</c:v>
                </c:pt>
                <c:pt idx="112" formatCode="0.00">
                  <c:v>0.68269999999999997</c:v>
                </c:pt>
                <c:pt idx="113" formatCode="0.00">
                  <c:v>0.76170000000000004</c:v>
                </c:pt>
                <c:pt idx="114" formatCode="0.00">
                  <c:v>0.86319999999999997</c:v>
                </c:pt>
                <c:pt idx="115" formatCode="0.00">
                  <c:v>0.96789999999999998</c:v>
                </c:pt>
                <c:pt idx="116" formatCode="0.00">
                  <c:v>1.08</c:v>
                </c:pt>
                <c:pt idx="117" formatCode="0.00">
                  <c:v>1.19</c:v>
                </c:pt>
                <c:pt idx="118" formatCode="0.00">
                  <c:v>1.3</c:v>
                </c:pt>
                <c:pt idx="119" formatCode="0.00">
                  <c:v>1.42</c:v>
                </c:pt>
                <c:pt idx="120" formatCode="0.00">
                  <c:v>1.54</c:v>
                </c:pt>
                <c:pt idx="121" formatCode="0.00">
                  <c:v>1.67</c:v>
                </c:pt>
                <c:pt idx="122" formatCode="0.00">
                  <c:v>1.92</c:v>
                </c:pt>
                <c:pt idx="123" formatCode="0.00">
                  <c:v>2.19</c:v>
                </c:pt>
                <c:pt idx="124" formatCode="0.00">
                  <c:v>2.4700000000000002</c:v>
                </c:pt>
                <c:pt idx="125" formatCode="0.00">
                  <c:v>2.77</c:v>
                </c:pt>
                <c:pt idx="126" formatCode="0.00">
                  <c:v>3.07</c:v>
                </c:pt>
                <c:pt idx="127" formatCode="0.00">
                  <c:v>3.39</c:v>
                </c:pt>
                <c:pt idx="128" formatCode="0.00">
                  <c:v>4.0599999999999996</c:v>
                </c:pt>
                <c:pt idx="129" formatCode="0.00">
                  <c:v>4.7699999999999996</c:v>
                </c:pt>
                <c:pt idx="130" formatCode="0.00">
                  <c:v>5.52</c:v>
                </c:pt>
                <c:pt idx="131" formatCode="0.00">
                  <c:v>6.31</c:v>
                </c:pt>
                <c:pt idx="132" formatCode="0.00">
                  <c:v>7.13</c:v>
                </c:pt>
                <c:pt idx="133" formatCode="0.00">
                  <c:v>7.99</c:v>
                </c:pt>
                <c:pt idx="134" formatCode="0.00">
                  <c:v>8.8699999999999992</c:v>
                </c:pt>
                <c:pt idx="135" formatCode="0.00">
                  <c:v>9.7799999999999994</c:v>
                </c:pt>
                <c:pt idx="136" formatCode="0.00">
                  <c:v>10.72</c:v>
                </c:pt>
                <c:pt idx="137" formatCode="0.00">
                  <c:v>11.7</c:v>
                </c:pt>
                <c:pt idx="138" formatCode="0.00">
                  <c:v>12.7</c:v>
                </c:pt>
                <c:pt idx="139" formatCode="0.00">
                  <c:v>14.79</c:v>
                </c:pt>
                <c:pt idx="140" formatCode="0.00">
                  <c:v>17.559999999999999</c:v>
                </c:pt>
                <c:pt idx="141" formatCode="0.00">
                  <c:v>20.5</c:v>
                </c:pt>
                <c:pt idx="142" formatCode="0.00">
                  <c:v>23.6</c:v>
                </c:pt>
                <c:pt idx="143" formatCode="0.00">
                  <c:v>26.87</c:v>
                </c:pt>
                <c:pt idx="144" formatCode="0.00">
                  <c:v>30.3</c:v>
                </c:pt>
                <c:pt idx="145" formatCode="0.00">
                  <c:v>33.880000000000003</c:v>
                </c:pt>
                <c:pt idx="146" formatCode="0.00">
                  <c:v>37.61</c:v>
                </c:pt>
                <c:pt idx="147" formatCode="0.00">
                  <c:v>41.49</c:v>
                </c:pt>
                <c:pt idx="148" formatCode="0.00">
                  <c:v>49.68</c:v>
                </c:pt>
                <c:pt idx="149" formatCode="0.00">
                  <c:v>58.43</c:v>
                </c:pt>
                <c:pt idx="150" formatCode="0.00">
                  <c:v>67.73</c:v>
                </c:pt>
                <c:pt idx="151" formatCode="0.00">
                  <c:v>77.569999999999993</c:v>
                </c:pt>
                <c:pt idx="152" formatCode="0.00">
                  <c:v>87.94</c:v>
                </c:pt>
                <c:pt idx="153" formatCode="0.00">
                  <c:v>98.81</c:v>
                </c:pt>
                <c:pt idx="154" formatCode="0.00">
                  <c:v>122.06</c:v>
                </c:pt>
                <c:pt idx="155" formatCode="0.00">
                  <c:v>147.25</c:v>
                </c:pt>
                <c:pt idx="156" formatCode="0.00">
                  <c:v>174.35</c:v>
                </c:pt>
                <c:pt idx="157" formatCode="0.00">
                  <c:v>203.29</c:v>
                </c:pt>
                <c:pt idx="158" formatCode="0.00">
                  <c:v>234.05</c:v>
                </c:pt>
                <c:pt idx="159" formatCode="0.00">
                  <c:v>266.57</c:v>
                </c:pt>
                <c:pt idx="160" formatCode="0.00">
                  <c:v>300.83999999999997</c:v>
                </c:pt>
                <c:pt idx="161" formatCode="0.00">
                  <c:v>336.81</c:v>
                </c:pt>
                <c:pt idx="162" formatCode="0.00">
                  <c:v>374.46</c:v>
                </c:pt>
                <c:pt idx="163" formatCode="0.00">
                  <c:v>413.77</c:v>
                </c:pt>
                <c:pt idx="164" formatCode="0.00">
                  <c:v>454.7</c:v>
                </c:pt>
                <c:pt idx="165" formatCode="0.00">
                  <c:v>541.35</c:v>
                </c:pt>
                <c:pt idx="166" formatCode="0.00">
                  <c:v>658.45</c:v>
                </c:pt>
                <c:pt idx="167" formatCode="0.00">
                  <c:v>785.09</c:v>
                </c:pt>
                <c:pt idx="168" formatCode="0.00">
                  <c:v>921.04</c:v>
                </c:pt>
                <c:pt idx="169" formatCode="0.00">
                  <c:v>1070</c:v>
                </c:pt>
                <c:pt idx="170" formatCode="0.00">
                  <c:v>1220</c:v>
                </c:pt>
                <c:pt idx="171" formatCode="0.00">
                  <c:v>1380</c:v>
                </c:pt>
                <c:pt idx="172" formatCode="0.00">
                  <c:v>1550</c:v>
                </c:pt>
                <c:pt idx="173" formatCode="0.00">
                  <c:v>1730</c:v>
                </c:pt>
                <c:pt idx="174" formatCode="0.00">
                  <c:v>2120</c:v>
                </c:pt>
                <c:pt idx="175" formatCode="0.00">
                  <c:v>2530</c:v>
                </c:pt>
                <c:pt idx="176" formatCode="0.00">
                  <c:v>2980</c:v>
                </c:pt>
                <c:pt idx="177" formatCode="0.00">
                  <c:v>3450</c:v>
                </c:pt>
                <c:pt idx="178" formatCode="0.00">
                  <c:v>3960</c:v>
                </c:pt>
                <c:pt idx="179" formatCode="0.00">
                  <c:v>4490</c:v>
                </c:pt>
                <c:pt idx="180" formatCode="0.00">
                  <c:v>5640</c:v>
                </c:pt>
                <c:pt idx="181" formatCode="0.00">
                  <c:v>6900</c:v>
                </c:pt>
                <c:pt idx="182" formatCode="0.0">
                  <c:v>8250</c:v>
                </c:pt>
                <c:pt idx="183" formatCode="0.0">
                  <c:v>9710</c:v>
                </c:pt>
                <c:pt idx="184" formatCode="0.0">
                  <c:v>11250</c:v>
                </c:pt>
                <c:pt idx="185" formatCode="0.0">
                  <c:v>12890</c:v>
                </c:pt>
                <c:pt idx="186" formatCode="0.0">
                  <c:v>14610</c:v>
                </c:pt>
                <c:pt idx="187" formatCode="0.0">
                  <c:v>16410</c:v>
                </c:pt>
                <c:pt idx="188" formatCode="0.0">
                  <c:v>18290</c:v>
                </c:pt>
                <c:pt idx="189" formatCode="0.0">
                  <c:v>20250</c:v>
                </c:pt>
                <c:pt idx="190" formatCode="0.0">
                  <c:v>22290</c:v>
                </c:pt>
                <c:pt idx="191" formatCode="0.0">
                  <c:v>26560</c:v>
                </c:pt>
                <c:pt idx="192" formatCode="0.0">
                  <c:v>32280</c:v>
                </c:pt>
                <c:pt idx="193" formatCode="0.0">
                  <c:v>38380</c:v>
                </c:pt>
                <c:pt idx="194" formatCode="0.0">
                  <c:v>44840</c:v>
                </c:pt>
                <c:pt idx="195" formatCode="0.0">
                  <c:v>51620</c:v>
                </c:pt>
                <c:pt idx="196" formatCode="0.0">
                  <c:v>58700</c:v>
                </c:pt>
                <c:pt idx="197" formatCode="0.0">
                  <c:v>66070</c:v>
                </c:pt>
                <c:pt idx="198" formatCode="0.0">
                  <c:v>73690</c:v>
                </c:pt>
                <c:pt idx="199" formatCode="0.0">
                  <c:v>81560</c:v>
                </c:pt>
                <c:pt idx="200" formatCode="0.0">
                  <c:v>97940</c:v>
                </c:pt>
                <c:pt idx="201" formatCode="0.0">
                  <c:v>115120</c:v>
                </c:pt>
                <c:pt idx="202" formatCode="0.0">
                  <c:v>132970</c:v>
                </c:pt>
                <c:pt idx="203" formatCode="0.0">
                  <c:v>151430</c:v>
                </c:pt>
                <c:pt idx="204" formatCode="0.0">
                  <c:v>170410</c:v>
                </c:pt>
                <c:pt idx="205" formatCode="0.0">
                  <c:v>189860</c:v>
                </c:pt>
                <c:pt idx="206" formatCode="0.0">
                  <c:v>229900</c:v>
                </c:pt>
                <c:pt idx="207" formatCode="0.0">
                  <c:v>271220</c:v>
                </c:pt>
                <c:pt idx="208" formatCode="0.0">
                  <c:v>313550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srim1H_Au!$D$20:$D$228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srim1H_Au!$M$20:$M$228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2.5999999999999999E-3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3.2000000000000002E-3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3.5999999999999999E-3</c:v>
                </c:pt>
                <c:pt idx="32">
                  <c:v>3.6999999999999997E-3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4.4999999999999997E-3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5.7000000000000002E-3</c:v>
                </c:pt>
                <c:pt idx="42">
                  <c:v>5.8999999999999999E-3</c:v>
                </c:pt>
                <c:pt idx="43">
                  <c:v>6.0999999999999995E-3</c:v>
                </c:pt>
                <c:pt idx="44">
                  <c:v>6.5000000000000006E-3</c:v>
                </c:pt>
                <c:pt idx="45">
                  <c:v>6.9000000000000008E-3</c:v>
                </c:pt>
                <c:pt idx="46">
                  <c:v>7.2999999999999992E-3</c:v>
                </c:pt>
                <c:pt idx="47">
                  <c:v>7.7000000000000002E-3</c:v>
                </c:pt>
                <c:pt idx="48">
                  <c:v>8.0999999999999996E-3</c:v>
                </c:pt>
                <c:pt idx="49">
                  <c:v>8.4000000000000012E-3</c:v>
                </c:pt>
                <c:pt idx="50">
                  <c:v>9.1000000000000004E-3</c:v>
                </c:pt>
                <c:pt idx="51">
                  <c:v>9.7000000000000003E-3</c:v>
                </c:pt>
                <c:pt idx="52">
                  <c:v>1.04E-2</c:v>
                </c:pt>
                <c:pt idx="53">
                  <c:v>1.0999999999999999E-2</c:v>
                </c:pt>
                <c:pt idx="54">
                  <c:v>1.1600000000000001E-2</c:v>
                </c:pt>
                <c:pt idx="55">
                  <c:v>1.21E-2</c:v>
                </c:pt>
                <c:pt idx="56">
                  <c:v>1.2699999999999999E-2</c:v>
                </c:pt>
                <c:pt idx="57">
                  <c:v>1.32E-2</c:v>
                </c:pt>
                <c:pt idx="58">
                  <c:v>1.37E-2</c:v>
                </c:pt>
                <c:pt idx="59">
                  <c:v>1.4199999999999999E-2</c:v>
                </c:pt>
                <c:pt idx="60">
                  <c:v>1.47E-2</c:v>
                </c:pt>
                <c:pt idx="61">
                  <c:v>1.5699999999999999E-2</c:v>
                </c:pt>
                <c:pt idx="62">
                  <c:v>1.6900000000000002E-2</c:v>
                </c:pt>
                <c:pt idx="63">
                  <c:v>1.7999999999999999E-2</c:v>
                </c:pt>
                <c:pt idx="64">
                  <c:v>1.9099999999999999E-2</c:v>
                </c:pt>
                <c:pt idx="65">
                  <c:v>2.0200000000000003E-2</c:v>
                </c:pt>
                <c:pt idx="66">
                  <c:v>2.12E-2</c:v>
                </c:pt>
                <c:pt idx="67">
                  <c:v>2.23E-2</c:v>
                </c:pt>
                <c:pt idx="68">
                  <c:v>2.3300000000000001E-2</c:v>
                </c:pt>
                <c:pt idx="69">
                  <c:v>2.4299999999999999E-2</c:v>
                </c:pt>
                <c:pt idx="70">
                  <c:v>2.6200000000000001E-2</c:v>
                </c:pt>
                <c:pt idx="71">
                  <c:v>2.8000000000000004E-2</c:v>
                </c:pt>
                <c:pt idx="72">
                  <c:v>2.98E-2</c:v>
                </c:pt>
                <c:pt idx="73">
                  <c:v>3.15E-2</c:v>
                </c:pt>
                <c:pt idx="74">
                  <c:v>3.32E-2</c:v>
                </c:pt>
                <c:pt idx="75">
                  <c:v>3.49E-2</c:v>
                </c:pt>
                <c:pt idx="76">
                  <c:v>3.7999999999999999E-2</c:v>
                </c:pt>
                <c:pt idx="77">
                  <c:v>4.0999999999999995E-2</c:v>
                </c:pt>
                <c:pt idx="78">
                  <c:v>4.3900000000000002E-2</c:v>
                </c:pt>
                <c:pt idx="79">
                  <c:v>4.6700000000000005E-2</c:v>
                </c:pt>
                <c:pt idx="80">
                  <c:v>4.9399999999999999E-2</c:v>
                </c:pt>
                <c:pt idx="81">
                  <c:v>5.2000000000000005E-2</c:v>
                </c:pt>
                <c:pt idx="82">
                  <c:v>5.4500000000000007E-2</c:v>
                </c:pt>
                <c:pt idx="83">
                  <c:v>5.6899999999999992E-2</c:v>
                </c:pt>
                <c:pt idx="84">
                  <c:v>5.9299999999999999E-2</c:v>
                </c:pt>
                <c:pt idx="85">
                  <c:v>6.1600000000000002E-2</c:v>
                </c:pt>
                <c:pt idx="86">
                  <c:v>6.3799999999999996E-2</c:v>
                </c:pt>
                <c:pt idx="87">
                  <c:v>6.8000000000000005E-2</c:v>
                </c:pt>
                <c:pt idx="88">
                  <c:v>7.2999999999999995E-2</c:v>
                </c:pt>
                <c:pt idx="89">
                  <c:v>7.7700000000000005E-2</c:v>
                </c:pt>
                <c:pt idx="90">
                  <c:v>8.2199999999999995E-2</c:v>
                </c:pt>
                <c:pt idx="91">
                  <c:v>8.6400000000000005E-2</c:v>
                </c:pt>
                <c:pt idx="92">
                  <c:v>9.0499999999999997E-2</c:v>
                </c:pt>
                <c:pt idx="93">
                  <c:v>9.4299999999999995E-2</c:v>
                </c:pt>
                <c:pt idx="94">
                  <c:v>9.8000000000000004E-2</c:v>
                </c:pt>
                <c:pt idx="95">
                  <c:v>0.10149999999999999</c:v>
                </c:pt>
                <c:pt idx="96">
                  <c:v>0.1082</c:v>
                </c:pt>
                <c:pt idx="97">
                  <c:v>0.1143</c:v>
                </c:pt>
                <c:pt idx="98">
                  <c:v>0.12010000000000001</c:v>
                </c:pt>
                <c:pt idx="99">
                  <c:v>0.1255</c:v>
                </c:pt>
                <c:pt idx="100">
                  <c:v>0.13069999999999998</c:v>
                </c:pt>
                <c:pt idx="101">
                  <c:v>0.1356</c:v>
                </c:pt>
                <c:pt idx="102">
                  <c:v>0.14460000000000001</c:v>
                </c:pt>
                <c:pt idx="103">
                  <c:v>0.153</c:v>
                </c:pt>
                <c:pt idx="104">
                  <c:v>0.1608</c:v>
                </c:pt>
                <c:pt idx="105">
                  <c:v>0.1681</c:v>
                </c:pt>
                <c:pt idx="106">
                  <c:v>0.17509999999999998</c:v>
                </c:pt>
                <c:pt idx="107">
                  <c:v>0.18180000000000002</c:v>
                </c:pt>
                <c:pt idx="108">
                  <c:v>0.18819999999999998</c:v>
                </c:pt>
                <c:pt idx="109">
                  <c:v>0.19439999999999999</c:v>
                </c:pt>
                <c:pt idx="110">
                  <c:v>0.20039999999999999</c:v>
                </c:pt>
                <c:pt idx="111">
                  <c:v>0.20630000000000001</c:v>
                </c:pt>
                <c:pt idx="112">
                  <c:v>0.21210000000000001</c:v>
                </c:pt>
                <c:pt idx="113">
                  <c:v>0.22339999999999999</c:v>
                </c:pt>
                <c:pt idx="114">
                  <c:v>0.23730000000000001</c:v>
                </c:pt>
                <c:pt idx="115">
                  <c:v>0.25090000000000001</c:v>
                </c:pt>
                <c:pt idx="116">
                  <c:v>0.26429999999999998</c:v>
                </c:pt>
                <c:pt idx="117">
                  <c:v>0.2777</c:v>
                </c:pt>
                <c:pt idx="118">
                  <c:v>0.29110000000000003</c:v>
                </c:pt>
                <c:pt idx="119">
                  <c:v>0.3044</c:v>
                </c:pt>
                <c:pt idx="120">
                  <c:v>0.31779999999999997</c:v>
                </c:pt>
                <c:pt idx="121">
                  <c:v>0.33130000000000004</c:v>
                </c:pt>
                <c:pt idx="122">
                  <c:v>0.35899999999999999</c:v>
                </c:pt>
                <c:pt idx="123">
                  <c:v>0.38719999999999999</c:v>
                </c:pt>
                <c:pt idx="124">
                  <c:v>0.41570000000000001</c:v>
                </c:pt>
                <c:pt idx="125">
                  <c:v>0.4446</c:v>
                </c:pt>
                <c:pt idx="126">
                  <c:v>0.47400000000000003</c:v>
                </c:pt>
                <c:pt idx="127">
                  <c:v>0.50390000000000001</c:v>
                </c:pt>
                <c:pt idx="128">
                  <c:v>0.56850000000000001</c:v>
                </c:pt>
                <c:pt idx="129">
                  <c:v>0.63500000000000001</c:v>
                </c:pt>
                <c:pt idx="130">
                  <c:v>0.7036</c:v>
                </c:pt>
                <c:pt idx="131">
                  <c:v>0.77380000000000004</c:v>
                </c:pt>
                <c:pt idx="132">
                  <c:v>0.8446999999999999</c:v>
                </c:pt>
                <c:pt idx="133">
                  <c:v>0.91669999999999996</c:v>
                </c:pt>
                <c:pt idx="134">
                  <c:v>0.98970000000000002</c:v>
                </c:pt>
                <c:pt idx="135">
                  <c:v>1.06</c:v>
                </c:pt>
                <c:pt idx="136">
                  <c:v>1.1399999999999999</c:v>
                </c:pt>
                <c:pt idx="137">
                  <c:v>1.21</c:v>
                </c:pt>
                <c:pt idx="138">
                  <c:v>1.29</c:v>
                </c:pt>
                <c:pt idx="139">
                  <c:v>1.46</c:v>
                </c:pt>
                <c:pt idx="140">
                  <c:v>1.69</c:v>
                </c:pt>
                <c:pt idx="141">
                  <c:v>1.92</c:v>
                </c:pt>
                <c:pt idx="142">
                  <c:v>2.15</c:v>
                </c:pt>
                <c:pt idx="143">
                  <c:v>2.39</c:v>
                </c:pt>
                <c:pt idx="144">
                  <c:v>2.63</c:v>
                </c:pt>
                <c:pt idx="145">
                  <c:v>2.88</c:v>
                </c:pt>
                <c:pt idx="146">
                  <c:v>3.13</c:v>
                </c:pt>
                <c:pt idx="147">
                  <c:v>3.39</c:v>
                </c:pt>
                <c:pt idx="148">
                  <c:v>3.99</c:v>
                </c:pt>
                <c:pt idx="149">
                  <c:v>4.6100000000000003</c:v>
                </c:pt>
                <c:pt idx="150">
                  <c:v>5.24</c:v>
                </c:pt>
                <c:pt idx="151">
                  <c:v>5.88</c:v>
                </c:pt>
                <c:pt idx="152" formatCode="0.00">
                  <c:v>6.54</c:v>
                </c:pt>
                <c:pt idx="153" formatCode="0.00">
                  <c:v>7.21</c:v>
                </c:pt>
                <c:pt idx="154" formatCode="0.00">
                  <c:v>8.89</c:v>
                </c:pt>
                <c:pt idx="155" formatCode="0.00">
                  <c:v>10.59</c:v>
                </c:pt>
                <c:pt idx="156" formatCode="0.00">
                  <c:v>12.32</c:v>
                </c:pt>
                <c:pt idx="157" formatCode="0.00">
                  <c:v>14.09</c:v>
                </c:pt>
                <c:pt idx="158" formatCode="0.00">
                  <c:v>15.92</c:v>
                </c:pt>
                <c:pt idx="159" formatCode="0.00">
                  <c:v>17.79</c:v>
                </c:pt>
                <c:pt idx="160" formatCode="0.00">
                  <c:v>19.72</c:v>
                </c:pt>
                <c:pt idx="161" formatCode="0.00">
                  <c:v>21.7</c:v>
                </c:pt>
                <c:pt idx="162" formatCode="0.00">
                  <c:v>23.73</c:v>
                </c:pt>
                <c:pt idx="163" formatCode="0.00">
                  <c:v>25.82</c:v>
                </c:pt>
                <c:pt idx="164" formatCode="0.00">
                  <c:v>27.95</c:v>
                </c:pt>
                <c:pt idx="165" formatCode="0.00">
                  <c:v>33.46</c:v>
                </c:pt>
                <c:pt idx="166" formatCode="0.00">
                  <c:v>41.04</c:v>
                </c:pt>
                <c:pt idx="167" formatCode="0.00">
                  <c:v>48.69</c:v>
                </c:pt>
                <c:pt idx="168" formatCode="0.00">
                  <c:v>56.48</c:v>
                </c:pt>
                <c:pt idx="169" formatCode="0.00">
                  <c:v>64.44</c:v>
                </c:pt>
                <c:pt idx="170" formatCode="0.00">
                  <c:v>72.62</c:v>
                </c:pt>
                <c:pt idx="171" formatCode="0.00">
                  <c:v>81.010000000000005</c:v>
                </c:pt>
                <c:pt idx="172" formatCode="0.00">
                  <c:v>89.62</c:v>
                </c:pt>
                <c:pt idx="173" formatCode="0.00">
                  <c:v>98.46</c:v>
                </c:pt>
                <c:pt idx="174" formatCode="0.00">
                  <c:v>122.64</c:v>
                </c:pt>
                <c:pt idx="175" formatCode="0.00">
                  <c:v>146.76</c:v>
                </c:pt>
                <c:pt idx="176" formatCode="0.00">
                  <c:v>171.16</c:v>
                </c:pt>
                <c:pt idx="177" formatCode="0.00">
                  <c:v>196.02</c:v>
                </c:pt>
                <c:pt idx="178" formatCode="0.00">
                  <c:v>221.41</c:v>
                </c:pt>
                <c:pt idx="179" formatCode="0.00">
                  <c:v>247.39</c:v>
                </c:pt>
                <c:pt idx="180" formatCode="0.00">
                  <c:v>321.37</c:v>
                </c:pt>
                <c:pt idx="181" formatCode="0.00">
                  <c:v>394</c:v>
                </c:pt>
                <c:pt idx="182" formatCode="0.00">
                  <c:v>466.85</c:v>
                </c:pt>
                <c:pt idx="183" formatCode="0.00">
                  <c:v>540.6</c:v>
                </c:pt>
                <c:pt idx="184" formatCode="0.00">
                  <c:v>615.55999999999995</c:v>
                </c:pt>
                <c:pt idx="185" formatCode="0.00">
                  <c:v>691.86</c:v>
                </c:pt>
                <c:pt idx="186" formatCode="0.00">
                  <c:v>769.55</c:v>
                </c:pt>
                <c:pt idx="187" formatCode="0.00">
                  <c:v>848.63</c:v>
                </c:pt>
                <c:pt idx="188" formatCode="0.00">
                  <c:v>929.07</c:v>
                </c:pt>
                <c:pt idx="189" formatCode="0.0">
                  <c:v>1010</c:v>
                </c:pt>
                <c:pt idx="190" formatCode="0.0">
                  <c:v>1090</c:v>
                </c:pt>
                <c:pt idx="191" formatCode="0.0">
                  <c:v>1330</c:v>
                </c:pt>
                <c:pt idx="192" formatCode="0.0">
                  <c:v>1660</c:v>
                </c:pt>
                <c:pt idx="193" formatCode="0.0">
                  <c:v>1970</c:v>
                </c:pt>
                <c:pt idx="194" formatCode="0.0">
                  <c:v>2280</c:v>
                </c:pt>
                <c:pt idx="195" formatCode="0.0">
                  <c:v>2580</c:v>
                </c:pt>
                <c:pt idx="196" formatCode="0.0">
                  <c:v>2890</c:v>
                </c:pt>
                <c:pt idx="197" formatCode="0.0">
                  <c:v>3190</c:v>
                </c:pt>
                <c:pt idx="198" formatCode="0.0">
                  <c:v>3490</c:v>
                </c:pt>
                <c:pt idx="199" formatCode="0.0">
                  <c:v>3790</c:v>
                </c:pt>
                <c:pt idx="200" formatCode="0.0">
                  <c:v>4670</c:v>
                </c:pt>
                <c:pt idx="201" formatCode="0.0">
                  <c:v>5490</c:v>
                </c:pt>
                <c:pt idx="202" formatCode="0.0">
                  <c:v>6280</c:v>
                </c:pt>
                <c:pt idx="203" formatCode="0.0">
                  <c:v>7030</c:v>
                </c:pt>
                <c:pt idx="204" formatCode="0.0">
                  <c:v>7760</c:v>
                </c:pt>
                <c:pt idx="205" formatCode="0.0">
                  <c:v>8470</c:v>
                </c:pt>
                <c:pt idx="206" formatCode="0.0">
                  <c:v>10600</c:v>
                </c:pt>
                <c:pt idx="207" formatCode="0.0">
                  <c:v>12510</c:v>
                </c:pt>
                <c:pt idx="208" formatCode="0.0">
                  <c:v>14250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srim1H_Au!$D$20:$D$228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srim1H_Au!$P$20:$P$228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1.5E-3</c:v>
                </c:pt>
                <c:pt idx="20">
                  <c:v>1.5E-3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1.7000000000000001E-3</c:v>
                </c:pt>
                <c:pt idx="24">
                  <c:v>1.8E-3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2.4000000000000002E-3</c:v>
                </c:pt>
                <c:pt idx="30">
                  <c:v>2.5000000000000001E-3</c:v>
                </c:pt>
                <c:pt idx="31">
                  <c:v>2.5999999999999999E-3</c:v>
                </c:pt>
                <c:pt idx="32">
                  <c:v>2.7000000000000001E-3</c:v>
                </c:pt>
                <c:pt idx="33">
                  <c:v>2.7000000000000001E-3</c:v>
                </c:pt>
                <c:pt idx="34">
                  <c:v>2.8E-3</c:v>
                </c:pt>
                <c:pt idx="35">
                  <c:v>3.0000000000000001E-3</c:v>
                </c:pt>
                <c:pt idx="36">
                  <c:v>3.2000000000000002E-3</c:v>
                </c:pt>
                <c:pt idx="37">
                  <c:v>3.4000000000000002E-3</c:v>
                </c:pt>
                <c:pt idx="38">
                  <c:v>3.5999999999999999E-3</c:v>
                </c:pt>
                <c:pt idx="39">
                  <c:v>3.6999999999999997E-3</c:v>
                </c:pt>
                <c:pt idx="40">
                  <c:v>3.8999999999999998E-3</c:v>
                </c:pt>
                <c:pt idx="41">
                  <c:v>4.1000000000000003E-3</c:v>
                </c:pt>
                <c:pt idx="42">
                  <c:v>4.2000000000000006E-3</c:v>
                </c:pt>
                <c:pt idx="43">
                  <c:v>4.3999999999999994E-3</c:v>
                </c:pt>
                <c:pt idx="44">
                  <c:v>4.7000000000000002E-3</c:v>
                </c:pt>
                <c:pt idx="45">
                  <c:v>5.0000000000000001E-3</c:v>
                </c:pt>
                <c:pt idx="46">
                  <c:v>5.3E-3</c:v>
                </c:pt>
                <c:pt idx="47">
                  <c:v>5.5999999999999999E-3</c:v>
                </c:pt>
                <c:pt idx="48">
                  <c:v>5.8000000000000005E-3</c:v>
                </c:pt>
                <c:pt idx="49">
                  <c:v>6.0999999999999995E-3</c:v>
                </c:pt>
                <c:pt idx="50">
                  <c:v>6.6E-3</c:v>
                </c:pt>
                <c:pt idx="51">
                  <c:v>7.0999999999999995E-3</c:v>
                </c:pt>
                <c:pt idx="52">
                  <c:v>7.4999999999999997E-3</c:v>
                </c:pt>
                <c:pt idx="53">
                  <c:v>8.0000000000000002E-3</c:v>
                </c:pt>
                <c:pt idx="54">
                  <c:v>8.4000000000000012E-3</c:v>
                </c:pt>
                <c:pt idx="55">
                  <c:v>8.7999999999999988E-3</c:v>
                </c:pt>
                <c:pt idx="56">
                  <c:v>9.1999999999999998E-3</c:v>
                </c:pt>
                <c:pt idx="57">
                  <c:v>9.6000000000000009E-3</c:v>
                </c:pt>
                <c:pt idx="58">
                  <c:v>0.01</c:v>
                </c:pt>
                <c:pt idx="59">
                  <c:v>1.04E-2</c:v>
                </c:pt>
                <c:pt idx="60">
                  <c:v>1.0800000000000001E-2</c:v>
                </c:pt>
                <c:pt idx="61">
                  <c:v>1.15E-2</c:v>
                </c:pt>
                <c:pt idx="62">
                  <c:v>1.24E-2</c:v>
                </c:pt>
                <c:pt idx="63">
                  <c:v>1.3300000000000001E-2</c:v>
                </c:pt>
                <c:pt idx="64">
                  <c:v>1.4099999999999998E-2</c:v>
                </c:pt>
                <c:pt idx="65">
                  <c:v>1.49E-2</c:v>
                </c:pt>
                <c:pt idx="66">
                  <c:v>1.5699999999999999E-2</c:v>
                </c:pt>
                <c:pt idx="67">
                  <c:v>1.6500000000000001E-2</c:v>
                </c:pt>
                <c:pt idx="68">
                  <c:v>1.7299999999999999E-2</c:v>
                </c:pt>
                <c:pt idx="69">
                  <c:v>1.7999999999999999E-2</c:v>
                </c:pt>
                <c:pt idx="70">
                  <c:v>1.95E-2</c:v>
                </c:pt>
                <c:pt idx="71">
                  <c:v>2.0999999999999998E-2</c:v>
                </c:pt>
                <c:pt idx="72">
                  <c:v>2.24E-2</c:v>
                </c:pt>
                <c:pt idx="73">
                  <c:v>2.3699999999999999E-2</c:v>
                </c:pt>
                <c:pt idx="74">
                  <c:v>2.5100000000000001E-2</c:v>
                </c:pt>
                <c:pt idx="75">
                  <c:v>2.64E-2</c:v>
                </c:pt>
                <c:pt idx="76">
                  <c:v>2.8899999999999999E-2</c:v>
                </c:pt>
                <c:pt idx="77">
                  <c:v>3.1399999999999997E-2</c:v>
                </c:pt>
                <c:pt idx="78">
                  <c:v>3.3800000000000004E-2</c:v>
                </c:pt>
                <c:pt idx="79">
                  <c:v>3.61E-2</c:v>
                </c:pt>
                <c:pt idx="80">
                  <c:v>3.8300000000000001E-2</c:v>
                </c:pt>
                <c:pt idx="81">
                  <c:v>4.0500000000000001E-2</c:v>
                </c:pt>
                <c:pt idx="82">
                  <c:v>4.2599999999999999E-2</c:v>
                </c:pt>
                <c:pt idx="83">
                  <c:v>4.4700000000000004E-2</c:v>
                </c:pt>
                <c:pt idx="84">
                  <c:v>4.6700000000000005E-2</c:v>
                </c:pt>
                <c:pt idx="85">
                  <c:v>4.87E-2</c:v>
                </c:pt>
                <c:pt idx="86">
                  <c:v>5.0599999999999999E-2</c:v>
                </c:pt>
                <c:pt idx="87">
                  <c:v>5.4400000000000004E-2</c:v>
                </c:pt>
                <c:pt idx="88">
                  <c:v>5.8899999999999994E-2</c:v>
                </c:pt>
                <c:pt idx="89">
                  <c:v>6.3299999999999995E-2</c:v>
                </c:pt>
                <c:pt idx="90">
                  <c:v>6.7500000000000004E-2</c:v>
                </c:pt>
                <c:pt idx="91">
                  <c:v>7.1499999999999994E-2</c:v>
                </c:pt>
                <c:pt idx="92">
                  <c:v>7.5300000000000006E-2</c:v>
                </c:pt>
                <c:pt idx="93">
                  <c:v>7.9100000000000004E-2</c:v>
                </c:pt>
                <c:pt idx="94">
                  <c:v>8.2699999999999996E-2</c:v>
                </c:pt>
                <c:pt idx="95">
                  <c:v>8.6300000000000002E-2</c:v>
                </c:pt>
                <c:pt idx="96">
                  <c:v>9.3100000000000002E-2</c:v>
                </c:pt>
                <c:pt idx="97">
                  <c:v>9.9500000000000005E-2</c:v>
                </c:pt>
                <c:pt idx="98">
                  <c:v>0.10569999999999999</c:v>
                </c:pt>
                <c:pt idx="99">
                  <c:v>0.1116</c:v>
                </c:pt>
                <c:pt idx="100">
                  <c:v>0.1173</c:v>
                </c:pt>
                <c:pt idx="101">
                  <c:v>0.12279999999999999</c:v>
                </c:pt>
                <c:pt idx="102">
                  <c:v>0.1333</c:v>
                </c:pt>
                <c:pt idx="103">
                  <c:v>0.14330000000000001</c:v>
                </c:pt>
                <c:pt idx="104">
                  <c:v>0.15279999999999999</c:v>
                </c:pt>
                <c:pt idx="105">
                  <c:v>0.16200000000000001</c:v>
                </c:pt>
                <c:pt idx="106">
                  <c:v>0.1709</c:v>
                </c:pt>
                <c:pt idx="107">
                  <c:v>0.17960000000000001</c:v>
                </c:pt>
                <c:pt idx="108">
                  <c:v>0.18809999999999999</c:v>
                </c:pt>
                <c:pt idx="109">
                  <c:v>0.19650000000000001</c:v>
                </c:pt>
                <c:pt idx="110">
                  <c:v>0.20480000000000001</c:v>
                </c:pt>
                <c:pt idx="111">
                  <c:v>0.21290000000000001</c:v>
                </c:pt>
                <c:pt idx="112">
                  <c:v>0.22109999999999999</c:v>
                </c:pt>
                <c:pt idx="113">
                  <c:v>0.23730000000000001</c:v>
                </c:pt>
                <c:pt idx="114">
                  <c:v>0.25750000000000001</c:v>
                </c:pt>
                <c:pt idx="115">
                  <c:v>0.2777</c:v>
                </c:pt>
                <c:pt idx="116">
                  <c:v>0.29809999999999998</c:v>
                </c:pt>
                <c:pt idx="117">
                  <c:v>0.31880000000000003</c:v>
                </c:pt>
                <c:pt idx="118">
                  <c:v>0.3397</c:v>
                </c:pt>
                <c:pt idx="119">
                  <c:v>0.36080000000000001</c:v>
                </c:pt>
                <c:pt idx="120">
                  <c:v>0.38229999999999997</c:v>
                </c:pt>
                <c:pt idx="121">
                  <c:v>0.40410000000000001</c:v>
                </c:pt>
                <c:pt idx="122">
                  <c:v>0.4486</c:v>
                </c:pt>
                <c:pt idx="123">
                  <c:v>0.49429999999999996</c:v>
                </c:pt>
                <c:pt idx="124">
                  <c:v>0.54139999999999999</c:v>
                </c:pt>
                <c:pt idx="125">
                  <c:v>0.5897</c:v>
                </c:pt>
                <c:pt idx="126">
                  <c:v>0.63929999999999998</c:v>
                </c:pt>
                <c:pt idx="127">
                  <c:v>0.69020000000000004</c:v>
                </c:pt>
                <c:pt idx="128">
                  <c:v>0.79600000000000004</c:v>
                </c:pt>
                <c:pt idx="129">
                  <c:v>0.90700000000000003</c:v>
                </c:pt>
                <c:pt idx="130">
                  <c:v>1.02</c:v>
                </c:pt>
                <c:pt idx="131">
                  <c:v>1.1399999999999999</c:v>
                </c:pt>
                <c:pt idx="132">
                  <c:v>1.27</c:v>
                </c:pt>
                <c:pt idx="133">
                  <c:v>1.39</c:v>
                </c:pt>
                <c:pt idx="134">
                  <c:v>1.52</c:v>
                </c:pt>
                <c:pt idx="135">
                  <c:v>1.66</c:v>
                </c:pt>
                <c:pt idx="136">
                  <c:v>1.79</c:v>
                </c:pt>
                <c:pt idx="137">
                  <c:v>1.93</c:v>
                </c:pt>
                <c:pt idx="138">
                  <c:v>2.0699999999999998</c:v>
                </c:pt>
                <c:pt idx="139">
                  <c:v>2.36</c:v>
                </c:pt>
                <c:pt idx="140">
                  <c:v>2.74</c:v>
                </c:pt>
                <c:pt idx="141">
                  <c:v>3.14</c:v>
                </c:pt>
                <c:pt idx="142">
                  <c:v>3.55</c:v>
                </c:pt>
                <c:pt idx="143">
                  <c:v>3.98</c:v>
                </c:pt>
                <c:pt idx="144">
                  <c:v>4.42</c:v>
                </c:pt>
                <c:pt idx="145">
                  <c:v>4.88</c:v>
                </c:pt>
                <c:pt idx="146">
                  <c:v>5.36</c:v>
                </c:pt>
                <c:pt idx="147">
                  <c:v>5.85</c:v>
                </c:pt>
                <c:pt idx="148">
                  <c:v>6.87</c:v>
                </c:pt>
                <c:pt idx="149">
                  <c:v>7.94</c:v>
                </c:pt>
                <c:pt idx="150">
                  <c:v>9.07</c:v>
                </c:pt>
                <c:pt idx="151" formatCode="0.00">
                  <c:v>10.25</c:v>
                </c:pt>
                <c:pt idx="152" formatCode="0.00">
                  <c:v>11.48</c:v>
                </c:pt>
                <c:pt idx="153" formatCode="0.00">
                  <c:v>12.75</c:v>
                </c:pt>
                <c:pt idx="154" formatCode="0.00">
                  <c:v>15.46</c:v>
                </c:pt>
                <c:pt idx="155" formatCode="0.00">
                  <c:v>18.350000000000001</c:v>
                </c:pt>
                <c:pt idx="156" formatCode="0.00">
                  <c:v>21.41</c:v>
                </c:pt>
                <c:pt idx="157" formatCode="0.00">
                  <c:v>24.66</c:v>
                </c:pt>
                <c:pt idx="158" formatCode="0.00">
                  <c:v>28.07</c:v>
                </c:pt>
                <c:pt idx="159" formatCode="0.00">
                  <c:v>31.65</c:v>
                </c:pt>
                <c:pt idx="160" formatCode="0.00">
                  <c:v>35.39</c:v>
                </c:pt>
                <c:pt idx="161" formatCode="0.00">
                  <c:v>39.29</c:v>
                </c:pt>
                <c:pt idx="162" formatCode="0.00">
                  <c:v>43.34</c:v>
                </c:pt>
                <c:pt idx="163" formatCode="0.00">
                  <c:v>47.55</c:v>
                </c:pt>
                <c:pt idx="164" formatCode="0.00">
                  <c:v>51.91</c:v>
                </c:pt>
                <c:pt idx="165" formatCode="0.00">
                  <c:v>61.07</c:v>
                </c:pt>
                <c:pt idx="166" formatCode="0.00">
                  <c:v>73.33</c:v>
                </c:pt>
                <c:pt idx="167" formatCode="0.00">
                  <c:v>86.46</c:v>
                </c:pt>
                <c:pt idx="168" formatCode="0.00">
                  <c:v>100.42</c:v>
                </c:pt>
                <c:pt idx="169" formatCode="0.00">
                  <c:v>115.2</c:v>
                </c:pt>
                <c:pt idx="170" formatCode="0.00">
                  <c:v>130.78</c:v>
                </c:pt>
                <c:pt idx="171" formatCode="0.00">
                  <c:v>147.12</c:v>
                </c:pt>
                <c:pt idx="172" formatCode="0.00">
                  <c:v>164.22</c:v>
                </c:pt>
                <c:pt idx="173" formatCode="0.00">
                  <c:v>182.05</c:v>
                </c:pt>
                <c:pt idx="174" formatCode="0.00">
                  <c:v>219.88</c:v>
                </c:pt>
                <c:pt idx="175" formatCode="0.00">
                  <c:v>260.47000000000003</c:v>
                </c:pt>
                <c:pt idx="176" formatCode="0.00">
                  <c:v>303.70999999999998</c:v>
                </c:pt>
                <c:pt idx="177" formatCode="0.00">
                  <c:v>349.5</c:v>
                </c:pt>
                <c:pt idx="178" formatCode="0.00">
                  <c:v>397.75</c:v>
                </c:pt>
                <c:pt idx="179" formatCode="0.00">
                  <c:v>448.38</c:v>
                </c:pt>
                <c:pt idx="180" formatCode="0.00">
                  <c:v>556.47</c:v>
                </c:pt>
                <c:pt idx="181" formatCode="0.00">
                  <c:v>673.18</c:v>
                </c:pt>
                <c:pt idx="182" formatCode="0.00">
                  <c:v>797.98</c:v>
                </c:pt>
                <c:pt idx="183" formatCode="0.00">
                  <c:v>930.4</c:v>
                </c:pt>
                <c:pt idx="184" formatCode="0.00">
                  <c:v>1070</c:v>
                </c:pt>
                <c:pt idx="185" formatCode="0.00">
                  <c:v>1220</c:v>
                </c:pt>
                <c:pt idx="186" formatCode="0.00">
                  <c:v>1370</c:v>
                </c:pt>
                <c:pt idx="187" formatCode="0.00">
                  <c:v>1530</c:v>
                </c:pt>
                <c:pt idx="188" formatCode="0.0">
                  <c:v>1690</c:v>
                </c:pt>
                <c:pt idx="189" formatCode="0.0">
                  <c:v>1860</c:v>
                </c:pt>
                <c:pt idx="190" formatCode="0.0">
                  <c:v>2040</c:v>
                </c:pt>
                <c:pt idx="191" formatCode="0.0">
                  <c:v>2400</c:v>
                </c:pt>
                <c:pt idx="192" formatCode="0.0">
                  <c:v>2880</c:v>
                </c:pt>
                <c:pt idx="193" formatCode="0.0">
                  <c:v>3390</c:v>
                </c:pt>
                <c:pt idx="194" formatCode="0.0">
                  <c:v>3920</c:v>
                </c:pt>
                <c:pt idx="195" formatCode="0.0">
                  <c:v>4460</c:v>
                </c:pt>
                <c:pt idx="196" formatCode="0.0">
                  <c:v>5020</c:v>
                </c:pt>
                <c:pt idx="197" formatCode="0.0">
                  <c:v>5600</c:v>
                </c:pt>
                <c:pt idx="198" formatCode="0.0">
                  <c:v>6190</c:v>
                </c:pt>
                <c:pt idx="199" formatCode="0.0">
                  <c:v>6790</c:v>
                </c:pt>
                <c:pt idx="200" formatCode="0.0">
                  <c:v>8020</c:v>
                </c:pt>
                <c:pt idx="201" formatCode="0.0">
                  <c:v>9270</c:v>
                </c:pt>
                <c:pt idx="202" formatCode="0.0">
                  <c:v>10550</c:v>
                </c:pt>
                <c:pt idx="203" formatCode="0.0">
                  <c:v>11840</c:v>
                </c:pt>
                <c:pt idx="204" formatCode="0.0">
                  <c:v>13140</c:v>
                </c:pt>
                <c:pt idx="205" formatCode="0.0">
                  <c:v>14450</c:v>
                </c:pt>
                <c:pt idx="206" formatCode="0.0">
                  <c:v>17060</c:v>
                </c:pt>
                <c:pt idx="207" formatCode="0.0">
                  <c:v>19660</c:v>
                </c:pt>
                <c:pt idx="208" formatCode="0.0">
                  <c:v>22220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7144"/>
        <c:axId val="477607536"/>
      </c:scatterChart>
      <c:valAx>
        <c:axId val="4776071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07536"/>
        <c:crosses val="autoZero"/>
        <c:crossBetween val="midCat"/>
        <c:majorUnit val="10"/>
      </c:valAx>
      <c:valAx>
        <c:axId val="4776075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71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srim1H_C!$P$5</c:f>
          <c:strCache>
            <c:ptCount val="1"/>
            <c:pt idx="0">
              <c:v>srim1H_C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srim1H_C!$D$20:$D$228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srim1H_C!$E$20:$E$228</c:f>
              <c:numCache>
                <c:formatCode>0.000E+00</c:formatCode>
                <c:ptCount val="209"/>
                <c:pt idx="0">
                  <c:v>1.397E-2</c:v>
                </c:pt>
                <c:pt idx="1">
                  <c:v>1.465E-2</c:v>
                </c:pt>
                <c:pt idx="2">
                  <c:v>1.5299999999999999E-2</c:v>
                </c:pt>
                <c:pt idx="3">
                  <c:v>1.592E-2</c:v>
                </c:pt>
                <c:pt idx="4">
                  <c:v>1.653E-2</c:v>
                </c:pt>
                <c:pt idx="5">
                  <c:v>1.711E-2</c:v>
                </c:pt>
                <c:pt idx="6">
                  <c:v>1.7670000000000002E-2</c:v>
                </c:pt>
                <c:pt idx="7">
                  <c:v>1.821E-2</c:v>
                </c:pt>
                <c:pt idx="8">
                  <c:v>1.874E-2</c:v>
                </c:pt>
                <c:pt idx="9">
                  <c:v>1.975E-2</c:v>
                </c:pt>
                <c:pt idx="10">
                  <c:v>2.095E-2</c:v>
                </c:pt>
                <c:pt idx="11">
                  <c:v>2.2079999999999999E-2</c:v>
                </c:pt>
                <c:pt idx="12">
                  <c:v>2.316E-2</c:v>
                </c:pt>
                <c:pt idx="13">
                  <c:v>2.419E-2</c:v>
                </c:pt>
                <c:pt idx="14">
                  <c:v>2.5180000000000001E-2</c:v>
                </c:pt>
                <c:pt idx="15">
                  <c:v>2.613E-2</c:v>
                </c:pt>
                <c:pt idx="16">
                  <c:v>2.7050000000000001E-2</c:v>
                </c:pt>
                <c:pt idx="17">
                  <c:v>2.793E-2</c:v>
                </c:pt>
                <c:pt idx="18">
                  <c:v>2.963E-2</c:v>
                </c:pt>
                <c:pt idx="19">
                  <c:v>3.1230000000000001E-2</c:v>
                </c:pt>
                <c:pt idx="20">
                  <c:v>3.2750000000000001E-2</c:v>
                </c:pt>
                <c:pt idx="21">
                  <c:v>3.4209999999999997E-2</c:v>
                </c:pt>
                <c:pt idx="22">
                  <c:v>3.5610000000000003E-2</c:v>
                </c:pt>
                <c:pt idx="23">
                  <c:v>3.6949999999999997E-2</c:v>
                </c:pt>
                <c:pt idx="24">
                  <c:v>3.95E-2</c:v>
                </c:pt>
                <c:pt idx="25">
                  <c:v>4.19E-2</c:v>
                </c:pt>
                <c:pt idx="26">
                  <c:v>4.4159999999999998E-2</c:v>
                </c:pt>
                <c:pt idx="27">
                  <c:v>4.632E-2</c:v>
                </c:pt>
                <c:pt idx="28">
                  <c:v>4.8379999999999999E-2</c:v>
                </c:pt>
                <c:pt idx="29">
                  <c:v>5.0360000000000002E-2</c:v>
                </c:pt>
                <c:pt idx="30">
                  <c:v>5.2260000000000001E-2</c:v>
                </c:pt>
                <c:pt idx="31">
                  <c:v>5.4089999999999999E-2</c:v>
                </c:pt>
                <c:pt idx="32">
                  <c:v>5.586E-2</c:v>
                </c:pt>
                <c:pt idx="33">
                  <c:v>5.7579999999999999E-2</c:v>
                </c:pt>
                <c:pt idx="34">
                  <c:v>5.9249999999999997E-2</c:v>
                </c:pt>
                <c:pt idx="35">
                  <c:v>6.2460000000000002E-2</c:v>
                </c:pt>
                <c:pt idx="36">
                  <c:v>6.6250000000000003E-2</c:v>
                </c:pt>
                <c:pt idx="37">
                  <c:v>6.9830000000000003E-2</c:v>
                </c:pt>
                <c:pt idx="38">
                  <c:v>7.324E-2</c:v>
                </c:pt>
                <c:pt idx="39">
                  <c:v>7.6499999999999999E-2</c:v>
                </c:pt>
                <c:pt idx="40">
                  <c:v>7.9619999999999996E-2</c:v>
                </c:pt>
                <c:pt idx="41">
                  <c:v>8.2629999999999995E-2</c:v>
                </c:pt>
                <c:pt idx="42">
                  <c:v>8.5529999999999995E-2</c:v>
                </c:pt>
                <c:pt idx="43">
                  <c:v>8.8330000000000006E-2</c:v>
                </c:pt>
                <c:pt idx="44">
                  <c:v>9.3689999999999996E-2</c:v>
                </c:pt>
                <c:pt idx="45">
                  <c:v>9.8760000000000001E-2</c:v>
                </c:pt>
                <c:pt idx="46">
                  <c:v>0.1036</c:v>
                </c:pt>
                <c:pt idx="47">
                  <c:v>0.1082</c:v>
                </c:pt>
                <c:pt idx="48">
                  <c:v>0.11260000000000001</c:v>
                </c:pt>
                <c:pt idx="49">
                  <c:v>0.1168</c:v>
                </c:pt>
                <c:pt idx="50">
                  <c:v>0.1249</c:v>
                </c:pt>
                <c:pt idx="51">
                  <c:v>0.13250000000000001</c:v>
                </c:pt>
                <c:pt idx="52">
                  <c:v>0.13969999999999999</c:v>
                </c:pt>
                <c:pt idx="53">
                  <c:v>0.14649999999999999</c:v>
                </c:pt>
                <c:pt idx="54">
                  <c:v>0.153</c:v>
                </c:pt>
                <c:pt idx="55">
                  <c:v>0.15920000000000001</c:v>
                </c:pt>
                <c:pt idx="56">
                  <c:v>0.1653</c:v>
                </c:pt>
                <c:pt idx="57">
                  <c:v>0.1711</c:v>
                </c:pt>
                <c:pt idx="58">
                  <c:v>0.1767</c:v>
                </c:pt>
                <c:pt idx="59">
                  <c:v>0.18210000000000001</c:v>
                </c:pt>
                <c:pt idx="60">
                  <c:v>0.18740000000000001</c:v>
                </c:pt>
                <c:pt idx="61">
                  <c:v>0.19750000000000001</c:v>
                </c:pt>
                <c:pt idx="62">
                  <c:v>0.20860000000000001</c:v>
                </c:pt>
                <c:pt idx="63">
                  <c:v>0.21909999999999999</c:v>
                </c:pt>
                <c:pt idx="64">
                  <c:v>0.22900000000000001</c:v>
                </c:pt>
                <c:pt idx="65">
                  <c:v>0.23849999999999999</c:v>
                </c:pt>
                <c:pt idx="66">
                  <c:v>0.24759999999999999</c:v>
                </c:pt>
                <c:pt idx="67">
                  <c:v>0.25629999999999997</c:v>
                </c:pt>
                <c:pt idx="68">
                  <c:v>0.26469999999999999</c:v>
                </c:pt>
                <c:pt idx="69">
                  <c:v>0.27279999999999999</c:v>
                </c:pt>
                <c:pt idx="70">
                  <c:v>0.28810000000000002</c:v>
                </c:pt>
                <c:pt idx="71">
                  <c:v>0.30259999999999998</c:v>
                </c:pt>
                <c:pt idx="72">
                  <c:v>0.31630000000000003</c:v>
                </c:pt>
                <c:pt idx="73">
                  <c:v>0.32919999999999999</c:v>
                </c:pt>
                <c:pt idx="74">
                  <c:v>0.34160000000000001</c:v>
                </c:pt>
                <c:pt idx="75">
                  <c:v>0.35339999999999999</c:v>
                </c:pt>
                <c:pt idx="76">
                  <c:v>0.3755</c:v>
                </c:pt>
                <c:pt idx="77">
                  <c:v>0.39589999999999997</c:v>
                </c:pt>
                <c:pt idx="78">
                  <c:v>0.4148</c:v>
                </c:pt>
                <c:pt idx="79">
                  <c:v>0.43240000000000001</c:v>
                </c:pt>
                <c:pt idx="80">
                  <c:v>0.44890000000000002</c:v>
                </c:pt>
                <c:pt idx="81">
                  <c:v>0.46439999999999998</c:v>
                </c:pt>
                <c:pt idx="82">
                  <c:v>0.47889999999999999</c:v>
                </c:pt>
                <c:pt idx="83">
                  <c:v>0.49259999999999998</c:v>
                </c:pt>
                <c:pt idx="84">
                  <c:v>0.50549999999999995</c:v>
                </c:pt>
                <c:pt idx="85">
                  <c:v>0.51759999999999995</c:v>
                </c:pt>
                <c:pt idx="86">
                  <c:v>0.52910000000000001</c:v>
                </c:pt>
                <c:pt idx="87">
                  <c:v>0.55030000000000001</c:v>
                </c:pt>
                <c:pt idx="88">
                  <c:v>0.57369999999999999</c:v>
                </c:pt>
                <c:pt idx="89">
                  <c:v>0.59430000000000005</c:v>
                </c:pt>
                <c:pt idx="90">
                  <c:v>0.61260000000000003</c:v>
                </c:pt>
                <c:pt idx="91">
                  <c:v>0.62880000000000003</c:v>
                </c:pt>
                <c:pt idx="92">
                  <c:v>0.64329999999999998</c:v>
                </c:pt>
                <c:pt idx="93">
                  <c:v>0.65629999999999999</c:v>
                </c:pt>
                <c:pt idx="94">
                  <c:v>0.66800000000000004</c:v>
                </c:pt>
                <c:pt idx="95">
                  <c:v>0.67859999999999998</c:v>
                </c:pt>
                <c:pt idx="96">
                  <c:v>0.69669999999999999</c:v>
                </c:pt>
                <c:pt idx="97">
                  <c:v>0.71130000000000004</c:v>
                </c:pt>
                <c:pt idx="98">
                  <c:v>0.72289999999999999</c:v>
                </c:pt>
                <c:pt idx="99">
                  <c:v>0.73170000000000002</c:v>
                </c:pt>
                <c:pt idx="100">
                  <c:v>0.73809999999999998</c:v>
                </c:pt>
                <c:pt idx="101">
                  <c:v>0.74229999999999996</c:v>
                </c:pt>
                <c:pt idx="102">
                  <c:v>0.74490000000000001</c:v>
                </c:pt>
                <c:pt idx="103">
                  <c:v>0.74139999999999995</c:v>
                </c:pt>
                <c:pt idx="104">
                  <c:v>0.73319999999999996</c:v>
                </c:pt>
                <c:pt idx="105">
                  <c:v>0.7218</c:v>
                </c:pt>
                <c:pt idx="106">
                  <c:v>0.70830000000000004</c:v>
                </c:pt>
                <c:pt idx="107">
                  <c:v>0.69350000000000001</c:v>
                </c:pt>
                <c:pt idx="108">
                  <c:v>0.67789999999999995</c:v>
                </c:pt>
                <c:pt idx="109">
                  <c:v>0.66210000000000002</c:v>
                </c:pt>
                <c:pt idx="110">
                  <c:v>0.64639999999999997</c:v>
                </c:pt>
                <c:pt idx="111">
                  <c:v>0.63100000000000001</c:v>
                </c:pt>
                <c:pt idx="112">
                  <c:v>0.6159</c:v>
                </c:pt>
                <c:pt idx="113">
                  <c:v>0.58740000000000003</c:v>
                </c:pt>
                <c:pt idx="114">
                  <c:v>0.55479999999999996</c:v>
                </c:pt>
                <c:pt idx="115">
                  <c:v>0.52569999999999995</c:v>
                </c:pt>
                <c:pt idx="116">
                  <c:v>0.49959999999999999</c:v>
                </c:pt>
                <c:pt idx="117">
                  <c:v>0.4763</c:v>
                </c:pt>
                <c:pt idx="118">
                  <c:v>0.45540000000000003</c:v>
                </c:pt>
                <c:pt idx="119">
                  <c:v>0.4365</c:v>
                </c:pt>
                <c:pt idx="120">
                  <c:v>0.4194</c:v>
                </c:pt>
                <c:pt idx="121">
                  <c:v>0.40379999999999999</c:v>
                </c:pt>
                <c:pt idx="122">
                  <c:v>0.3765</c:v>
                </c:pt>
                <c:pt idx="123">
                  <c:v>0.35339999999999999</c:v>
                </c:pt>
                <c:pt idx="124">
                  <c:v>0.33339999999999997</c:v>
                </c:pt>
                <c:pt idx="125">
                  <c:v>0.316</c:v>
                </c:pt>
                <c:pt idx="126">
                  <c:v>0.30070000000000002</c:v>
                </c:pt>
                <c:pt idx="127">
                  <c:v>0.28720000000000001</c:v>
                </c:pt>
                <c:pt idx="128">
                  <c:v>0.26400000000000001</c:v>
                </c:pt>
                <c:pt idx="129">
                  <c:v>0.245</c:v>
                </c:pt>
                <c:pt idx="130">
                  <c:v>0.2291</c:v>
                </c:pt>
                <c:pt idx="131">
                  <c:v>0.21629999999999999</c:v>
                </c:pt>
                <c:pt idx="132">
                  <c:v>0.20349999999999999</c:v>
                </c:pt>
                <c:pt idx="133">
                  <c:v>0.1923</c:v>
                </c:pt>
                <c:pt idx="134">
                  <c:v>0.1825</c:v>
                </c:pt>
                <c:pt idx="135">
                  <c:v>0.17369999999999999</c:v>
                </c:pt>
                <c:pt idx="136">
                  <c:v>0.16589999999999999</c:v>
                </c:pt>
                <c:pt idx="137">
                  <c:v>0.1588</c:v>
                </c:pt>
                <c:pt idx="138">
                  <c:v>0.15240000000000001</c:v>
                </c:pt>
                <c:pt idx="139">
                  <c:v>0.14119999999999999</c:v>
                </c:pt>
                <c:pt idx="140">
                  <c:v>0.1295</c:v>
                </c:pt>
                <c:pt idx="141">
                  <c:v>0.1198</c:v>
                </c:pt>
                <c:pt idx="142">
                  <c:v>0.1116</c:v>
                </c:pt>
                <c:pt idx="143">
                  <c:v>0.1045</c:v>
                </c:pt>
                <c:pt idx="144">
                  <c:v>9.8390000000000005E-2</c:v>
                </c:pt>
                <c:pt idx="145">
                  <c:v>9.3009999999999995E-2</c:v>
                </c:pt>
                <c:pt idx="146">
                  <c:v>8.8230000000000003E-2</c:v>
                </c:pt>
                <c:pt idx="147">
                  <c:v>8.3970000000000003E-2</c:v>
                </c:pt>
                <c:pt idx="148">
                  <c:v>7.6679999999999998E-2</c:v>
                </c:pt>
                <c:pt idx="149">
                  <c:v>7.0650000000000004E-2</c:v>
                </c:pt>
                <c:pt idx="150">
                  <c:v>6.5579999999999999E-2</c:v>
                </c:pt>
                <c:pt idx="151">
                  <c:v>6.1240000000000003E-2</c:v>
                </c:pt>
                <c:pt idx="152">
                  <c:v>5.7500000000000002E-2</c:v>
                </c:pt>
                <c:pt idx="153">
                  <c:v>5.4219999999999997E-2</c:v>
                </c:pt>
                <c:pt idx="154">
                  <c:v>4.8759999999999998E-2</c:v>
                </c:pt>
                <c:pt idx="155">
                  <c:v>4.4380000000000003E-2</c:v>
                </c:pt>
                <c:pt idx="156">
                  <c:v>4.0779999999999997E-2</c:v>
                </c:pt>
                <c:pt idx="157">
                  <c:v>3.7769999999999998E-2</c:v>
                </c:pt>
                <c:pt idx="158">
                  <c:v>3.5209999999999998E-2</c:v>
                </c:pt>
                <c:pt idx="159">
                  <c:v>3.3000000000000002E-2</c:v>
                </c:pt>
                <c:pt idx="160">
                  <c:v>3.108E-2</c:v>
                </c:pt>
                <c:pt idx="161">
                  <c:v>2.9389999999999999E-2</c:v>
                </c:pt>
                <c:pt idx="162">
                  <c:v>2.7890000000000002E-2</c:v>
                </c:pt>
                <c:pt idx="163">
                  <c:v>2.6550000000000001E-2</c:v>
                </c:pt>
                <c:pt idx="164">
                  <c:v>2.5340000000000001E-2</c:v>
                </c:pt>
                <c:pt idx="165">
                  <c:v>2.3259999999999999E-2</c:v>
                </c:pt>
                <c:pt idx="166">
                  <c:v>2.1139999999999999E-2</c:v>
                </c:pt>
                <c:pt idx="167">
                  <c:v>1.9400000000000001E-2</c:v>
                </c:pt>
                <c:pt idx="168">
                  <c:v>1.796E-2</c:v>
                </c:pt>
                <c:pt idx="169">
                  <c:v>1.6740000000000001E-2</c:v>
                </c:pt>
                <c:pt idx="170">
                  <c:v>1.5689999999999999E-2</c:v>
                </c:pt>
                <c:pt idx="171">
                  <c:v>1.478E-2</c:v>
                </c:pt>
                <c:pt idx="172">
                  <c:v>1.3979999999999999E-2</c:v>
                </c:pt>
                <c:pt idx="173">
                  <c:v>1.3270000000000001E-2</c:v>
                </c:pt>
                <c:pt idx="174">
                  <c:v>1.208E-2</c:v>
                </c:pt>
                <c:pt idx="175">
                  <c:v>1.11E-2</c:v>
                </c:pt>
                <c:pt idx="176">
                  <c:v>1.03E-2</c:v>
                </c:pt>
                <c:pt idx="177">
                  <c:v>9.6139999999999993E-3</c:v>
                </c:pt>
                <c:pt idx="178">
                  <c:v>9.0310000000000008E-3</c:v>
                </c:pt>
                <c:pt idx="179">
                  <c:v>8.5249999999999996E-3</c:v>
                </c:pt>
                <c:pt idx="180">
                  <c:v>7.6920000000000001E-3</c:v>
                </c:pt>
                <c:pt idx="181">
                  <c:v>7.0330000000000002E-3</c:v>
                </c:pt>
                <c:pt idx="182">
                  <c:v>6.4989999999999996E-3</c:v>
                </c:pt>
                <c:pt idx="183">
                  <c:v>6.0569999999999999E-3</c:v>
                </c:pt>
                <c:pt idx="184">
                  <c:v>5.6849999999999999E-3</c:v>
                </c:pt>
                <c:pt idx="185">
                  <c:v>5.3670000000000002E-3</c:v>
                </c:pt>
                <c:pt idx="186">
                  <c:v>5.0930000000000003E-3</c:v>
                </c:pt>
                <c:pt idx="187">
                  <c:v>4.8529999999999997E-3</c:v>
                </c:pt>
                <c:pt idx="188">
                  <c:v>4.6420000000000003E-3</c:v>
                </c:pt>
                <c:pt idx="189">
                  <c:v>4.4549999999999998E-3</c:v>
                </c:pt>
                <c:pt idx="190">
                  <c:v>4.2880000000000001E-3</c:v>
                </c:pt>
                <c:pt idx="191">
                  <c:v>4.0020000000000003E-3</c:v>
                </c:pt>
                <c:pt idx="192">
                  <c:v>3.7139999999999999E-3</c:v>
                </c:pt>
                <c:pt idx="193">
                  <c:v>3.4819999999999999E-3</c:v>
                </c:pt>
                <c:pt idx="194">
                  <c:v>3.2910000000000001E-3</c:v>
                </c:pt>
                <c:pt idx="195">
                  <c:v>3.1319999999999998E-3</c:v>
                </c:pt>
                <c:pt idx="196">
                  <c:v>2.9970000000000001E-3</c:v>
                </c:pt>
                <c:pt idx="197">
                  <c:v>2.8809999999999999E-3</c:v>
                </c:pt>
                <c:pt idx="198">
                  <c:v>2.7810000000000001E-3</c:v>
                </c:pt>
                <c:pt idx="199">
                  <c:v>2.6940000000000002E-3</c:v>
                </c:pt>
                <c:pt idx="200">
                  <c:v>2.5479999999999999E-3</c:v>
                </c:pt>
                <c:pt idx="201">
                  <c:v>2.4329999999999998E-3</c:v>
                </c:pt>
                <c:pt idx="202">
                  <c:v>2.3389999999999999E-3</c:v>
                </c:pt>
                <c:pt idx="203">
                  <c:v>2.2620000000000001E-3</c:v>
                </c:pt>
                <c:pt idx="204">
                  <c:v>2.1979999999999999E-3</c:v>
                </c:pt>
                <c:pt idx="205">
                  <c:v>2.1440000000000001E-3</c:v>
                </c:pt>
                <c:pt idx="206">
                  <c:v>2.0579999999999999E-3</c:v>
                </c:pt>
                <c:pt idx="207">
                  <c:v>1.9940000000000001E-3</c:v>
                </c:pt>
                <c:pt idx="208">
                  <c:v>1.944E-3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srim1H_C!$D$20:$D$228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srim1H_C!$F$20:$F$228</c:f>
              <c:numCache>
                <c:formatCode>0.000E+00</c:formatCode>
                <c:ptCount val="209"/>
                <c:pt idx="0">
                  <c:v>1.643E-2</c:v>
                </c:pt>
                <c:pt idx="1">
                  <c:v>1.695E-2</c:v>
                </c:pt>
                <c:pt idx="2">
                  <c:v>1.7430000000000001E-2</c:v>
                </c:pt>
                <c:pt idx="3">
                  <c:v>1.787E-2</c:v>
                </c:pt>
                <c:pt idx="4">
                  <c:v>1.8280000000000001E-2</c:v>
                </c:pt>
                <c:pt idx="5">
                  <c:v>1.866E-2</c:v>
                </c:pt>
                <c:pt idx="6">
                  <c:v>1.9019999999999999E-2</c:v>
                </c:pt>
                <c:pt idx="7">
                  <c:v>1.9349999999999999E-2</c:v>
                </c:pt>
                <c:pt idx="8">
                  <c:v>1.966E-2</c:v>
                </c:pt>
                <c:pt idx="9">
                  <c:v>2.0240000000000001E-2</c:v>
                </c:pt>
                <c:pt idx="10">
                  <c:v>2.087E-2</c:v>
                </c:pt>
                <c:pt idx="11">
                  <c:v>2.1430000000000001E-2</c:v>
                </c:pt>
                <c:pt idx="12">
                  <c:v>2.1919999999999999E-2</c:v>
                </c:pt>
                <c:pt idx="13">
                  <c:v>2.2370000000000001E-2</c:v>
                </c:pt>
                <c:pt idx="14">
                  <c:v>2.2769999999999999E-2</c:v>
                </c:pt>
                <c:pt idx="15">
                  <c:v>2.3130000000000001E-2</c:v>
                </c:pt>
                <c:pt idx="16">
                  <c:v>2.3460000000000002E-2</c:v>
                </c:pt>
                <c:pt idx="17">
                  <c:v>2.376E-2</c:v>
                </c:pt>
                <c:pt idx="18">
                  <c:v>2.4289999999999999E-2</c:v>
                </c:pt>
                <c:pt idx="19">
                  <c:v>2.4740000000000002E-2</c:v>
                </c:pt>
                <c:pt idx="20">
                  <c:v>2.513E-2</c:v>
                </c:pt>
                <c:pt idx="21">
                  <c:v>2.546E-2</c:v>
                </c:pt>
                <c:pt idx="22">
                  <c:v>2.5749999999999999E-2</c:v>
                </c:pt>
                <c:pt idx="23">
                  <c:v>2.5999999999999999E-2</c:v>
                </c:pt>
                <c:pt idx="24">
                  <c:v>2.6409999999999999E-2</c:v>
                </c:pt>
                <c:pt idx="25">
                  <c:v>2.6720000000000001E-2</c:v>
                </c:pt>
                <c:pt idx="26">
                  <c:v>2.6960000000000001E-2</c:v>
                </c:pt>
                <c:pt idx="27">
                  <c:v>2.7140000000000001E-2</c:v>
                </c:pt>
                <c:pt idx="28">
                  <c:v>2.7279999999999999E-2</c:v>
                </c:pt>
                <c:pt idx="29">
                  <c:v>2.7369999999999998E-2</c:v>
                </c:pt>
                <c:pt idx="30">
                  <c:v>2.7439999999999999E-2</c:v>
                </c:pt>
                <c:pt idx="31">
                  <c:v>2.7480000000000001E-2</c:v>
                </c:pt>
                <c:pt idx="32">
                  <c:v>2.7490000000000001E-2</c:v>
                </c:pt>
                <c:pt idx="33">
                  <c:v>2.7490000000000001E-2</c:v>
                </c:pt>
                <c:pt idx="34">
                  <c:v>2.7470000000000001E-2</c:v>
                </c:pt>
                <c:pt idx="35">
                  <c:v>2.7400000000000001E-2</c:v>
                </c:pt>
                <c:pt idx="36">
                  <c:v>2.726E-2</c:v>
                </c:pt>
                <c:pt idx="37">
                  <c:v>2.708E-2</c:v>
                </c:pt>
                <c:pt idx="38">
                  <c:v>2.6859999999999998E-2</c:v>
                </c:pt>
                <c:pt idx="39">
                  <c:v>2.6630000000000001E-2</c:v>
                </c:pt>
                <c:pt idx="40">
                  <c:v>2.6380000000000001E-2</c:v>
                </c:pt>
                <c:pt idx="41">
                  <c:v>2.613E-2</c:v>
                </c:pt>
                <c:pt idx="42">
                  <c:v>2.5870000000000001E-2</c:v>
                </c:pt>
                <c:pt idx="43">
                  <c:v>2.5610000000000001E-2</c:v>
                </c:pt>
                <c:pt idx="44">
                  <c:v>2.5080000000000002E-2</c:v>
                </c:pt>
                <c:pt idx="45">
                  <c:v>2.4559999999999998E-2</c:v>
                </c:pt>
                <c:pt idx="46">
                  <c:v>2.4049999999999998E-2</c:v>
                </c:pt>
                <c:pt idx="47">
                  <c:v>2.3560000000000001E-2</c:v>
                </c:pt>
                <c:pt idx="48">
                  <c:v>2.3089999999999999E-2</c:v>
                </c:pt>
                <c:pt idx="49">
                  <c:v>2.2630000000000001E-2</c:v>
                </c:pt>
                <c:pt idx="50">
                  <c:v>2.1770000000000001E-2</c:v>
                </c:pt>
                <c:pt idx="51">
                  <c:v>2.0969999999999999E-2</c:v>
                </c:pt>
                <c:pt idx="52">
                  <c:v>2.0240000000000001E-2</c:v>
                </c:pt>
                <c:pt idx="53">
                  <c:v>1.9560000000000001E-2</c:v>
                </c:pt>
                <c:pt idx="54">
                  <c:v>1.8929999999999999E-2</c:v>
                </c:pt>
                <c:pt idx="55">
                  <c:v>1.8350000000000002E-2</c:v>
                </c:pt>
                <c:pt idx="56">
                  <c:v>1.7809999999999999E-2</c:v>
                </c:pt>
                <c:pt idx="57">
                  <c:v>1.7299999999999999E-2</c:v>
                </c:pt>
                <c:pt idx="58">
                  <c:v>1.6830000000000001E-2</c:v>
                </c:pt>
                <c:pt idx="59">
                  <c:v>1.6379999999999999E-2</c:v>
                </c:pt>
                <c:pt idx="60">
                  <c:v>1.5970000000000002E-2</c:v>
                </c:pt>
                <c:pt idx="61">
                  <c:v>1.52E-2</c:v>
                </c:pt>
                <c:pt idx="62">
                  <c:v>1.436E-2</c:v>
                </c:pt>
                <c:pt idx="63">
                  <c:v>1.362E-2</c:v>
                </c:pt>
                <c:pt idx="64">
                  <c:v>1.2970000000000001E-2</c:v>
                </c:pt>
                <c:pt idx="65">
                  <c:v>1.238E-2</c:v>
                </c:pt>
                <c:pt idx="66">
                  <c:v>1.1860000000000001E-2</c:v>
                </c:pt>
                <c:pt idx="67">
                  <c:v>1.1379999999999999E-2</c:v>
                </c:pt>
                <c:pt idx="68">
                  <c:v>1.095E-2</c:v>
                </c:pt>
                <c:pt idx="69">
                  <c:v>1.055E-2</c:v>
                </c:pt>
                <c:pt idx="70">
                  <c:v>9.8519999999999996E-3</c:v>
                </c:pt>
                <c:pt idx="71">
                  <c:v>9.2510000000000005E-3</c:v>
                </c:pt>
                <c:pt idx="72">
                  <c:v>8.7290000000000006E-3</c:v>
                </c:pt>
                <c:pt idx="73">
                  <c:v>8.2710000000000006E-3</c:v>
                </c:pt>
                <c:pt idx="74">
                  <c:v>7.8650000000000005E-3</c:v>
                </c:pt>
                <c:pt idx="75">
                  <c:v>7.502E-3</c:v>
                </c:pt>
                <c:pt idx="76">
                  <c:v>6.8799999999999998E-3</c:v>
                </c:pt>
                <c:pt idx="77">
                  <c:v>6.365E-3</c:v>
                </c:pt>
                <c:pt idx="78">
                  <c:v>5.9309999999999996E-3</c:v>
                </c:pt>
                <c:pt idx="79">
                  <c:v>5.5589999999999997E-3</c:v>
                </c:pt>
                <c:pt idx="80">
                  <c:v>5.2360000000000002E-3</c:v>
                </c:pt>
                <c:pt idx="81">
                  <c:v>4.9529999999999999E-3</c:v>
                </c:pt>
                <c:pt idx="82">
                  <c:v>4.7019999999999996E-3</c:v>
                </c:pt>
                <c:pt idx="83">
                  <c:v>4.4790000000000003E-3</c:v>
                </c:pt>
                <c:pt idx="84">
                  <c:v>4.2779999999999997E-3</c:v>
                </c:pt>
                <c:pt idx="85">
                  <c:v>4.0959999999999998E-3</c:v>
                </c:pt>
                <c:pt idx="86">
                  <c:v>3.9309999999999996E-3</c:v>
                </c:pt>
                <c:pt idx="87">
                  <c:v>3.6419999999999998E-3</c:v>
                </c:pt>
                <c:pt idx="88">
                  <c:v>3.3400000000000001E-3</c:v>
                </c:pt>
                <c:pt idx="89">
                  <c:v>3.0890000000000002E-3</c:v>
                </c:pt>
                <c:pt idx="90">
                  <c:v>2.8770000000000002E-3</c:v>
                </c:pt>
                <c:pt idx="91">
                  <c:v>2.6949999999999999E-3</c:v>
                </c:pt>
                <c:pt idx="92">
                  <c:v>2.5370000000000002E-3</c:v>
                </c:pt>
                <c:pt idx="93">
                  <c:v>2.3969999999999998E-3</c:v>
                </c:pt>
                <c:pt idx="94">
                  <c:v>2.274E-3</c:v>
                </c:pt>
                <c:pt idx="95">
                  <c:v>2.1640000000000001E-3</c:v>
                </c:pt>
                <c:pt idx="96">
                  <c:v>1.9759999999999999E-3</c:v>
                </c:pt>
                <c:pt idx="97">
                  <c:v>1.82E-3</c:v>
                </c:pt>
                <c:pt idx="98">
                  <c:v>1.689E-3</c:v>
                </c:pt>
                <c:pt idx="99">
                  <c:v>1.5770000000000001E-3</c:v>
                </c:pt>
                <c:pt idx="100">
                  <c:v>1.4809999999999999E-3</c:v>
                </c:pt>
                <c:pt idx="101">
                  <c:v>1.3960000000000001E-3</c:v>
                </c:pt>
                <c:pt idx="102">
                  <c:v>1.255E-3</c:v>
                </c:pt>
                <c:pt idx="103">
                  <c:v>1.142E-3</c:v>
                </c:pt>
                <c:pt idx="104">
                  <c:v>1.0480000000000001E-3</c:v>
                </c:pt>
                <c:pt idx="105">
                  <c:v>9.7039999999999995E-4</c:v>
                </c:pt>
                <c:pt idx="106">
                  <c:v>9.0399999999999996E-4</c:v>
                </c:pt>
                <c:pt idx="107">
                  <c:v>8.4679999999999998E-4</c:v>
                </c:pt>
                <c:pt idx="108">
                  <c:v>7.9679999999999996E-4</c:v>
                </c:pt>
                <c:pt idx="109">
                  <c:v>7.5290000000000003E-4</c:v>
                </c:pt>
                <c:pt idx="110">
                  <c:v>7.1389999999999995E-4</c:v>
                </c:pt>
                <c:pt idx="111">
                  <c:v>6.7900000000000002E-4</c:v>
                </c:pt>
                <c:pt idx="112">
                  <c:v>6.4760000000000002E-4</c:v>
                </c:pt>
                <c:pt idx="113">
                  <c:v>5.9329999999999995E-4</c:v>
                </c:pt>
                <c:pt idx="114">
                  <c:v>5.3790000000000001E-4</c:v>
                </c:pt>
                <c:pt idx="115">
                  <c:v>4.9249999999999999E-4</c:v>
                </c:pt>
                <c:pt idx="116">
                  <c:v>4.5459999999999999E-4</c:v>
                </c:pt>
                <c:pt idx="117">
                  <c:v>4.2250000000000002E-4</c:v>
                </c:pt>
                <c:pt idx="118">
                  <c:v>3.949E-4</c:v>
                </c:pt>
                <c:pt idx="119">
                  <c:v>3.7090000000000002E-4</c:v>
                </c:pt>
                <c:pt idx="120">
                  <c:v>3.4979999999999999E-4</c:v>
                </c:pt>
                <c:pt idx="121">
                  <c:v>3.3119999999999997E-4</c:v>
                </c:pt>
                <c:pt idx="122">
                  <c:v>2.9960000000000002E-4</c:v>
                </c:pt>
                <c:pt idx="123">
                  <c:v>2.7379999999999999E-4</c:v>
                </c:pt>
                <c:pt idx="124">
                  <c:v>2.5240000000000001E-4</c:v>
                </c:pt>
                <c:pt idx="125">
                  <c:v>2.342E-4</c:v>
                </c:pt>
                <c:pt idx="126">
                  <c:v>2.186E-4</c:v>
                </c:pt>
                <c:pt idx="127">
                  <c:v>2.051E-4</c:v>
                </c:pt>
                <c:pt idx="128">
                  <c:v>1.828E-4</c:v>
                </c:pt>
                <c:pt idx="129">
                  <c:v>1.651E-4</c:v>
                </c:pt>
                <c:pt idx="130">
                  <c:v>1.507E-4</c:v>
                </c:pt>
                <c:pt idx="131">
                  <c:v>1.3870000000000001E-4</c:v>
                </c:pt>
                <c:pt idx="132">
                  <c:v>1.2860000000000001E-4</c:v>
                </c:pt>
                <c:pt idx="133">
                  <c:v>1.199E-4</c:v>
                </c:pt>
                <c:pt idx="134">
                  <c:v>1.1239999999999999E-4</c:v>
                </c:pt>
                <c:pt idx="135">
                  <c:v>1.058E-4</c:v>
                </c:pt>
                <c:pt idx="136">
                  <c:v>9.9980000000000002E-5</c:v>
                </c:pt>
                <c:pt idx="137">
                  <c:v>9.4809999999999995E-5</c:v>
                </c:pt>
                <c:pt idx="138">
                  <c:v>9.0169999999999999E-5</c:v>
                </c:pt>
                <c:pt idx="139">
                  <c:v>8.2189999999999997E-5</c:v>
                </c:pt>
                <c:pt idx="140">
                  <c:v>7.4090000000000004E-5</c:v>
                </c:pt>
                <c:pt idx="141">
                  <c:v>6.7520000000000004E-5</c:v>
                </c:pt>
                <c:pt idx="142">
                  <c:v>6.2069999999999994E-5</c:v>
                </c:pt>
                <c:pt idx="143">
                  <c:v>5.7469999999999997E-5</c:v>
                </c:pt>
                <c:pt idx="144">
                  <c:v>5.3529999999999997E-5</c:v>
                </c:pt>
                <c:pt idx="145">
                  <c:v>5.0130000000000003E-5</c:v>
                </c:pt>
                <c:pt idx="146">
                  <c:v>4.7150000000000001E-5</c:v>
                </c:pt>
                <c:pt idx="147">
                  <c:v>4.4520000000000001E-5</c:v>
                </c:pt>
                <c:pt idx="148">
                  <c:v>4.0089999999999997E-5</c:v>
                </c:pt>
                <c:pt idx="149">
                  <c:v>3.65E-5</c:v>
                </c:pt>
                <c:pt idx="150">
                  <c:v>3.3519999999999998E-5</c:v>
                </c:pt>
                <c:pt idx="151">
                  <c:v>3.1010000000000003E-5</c:v>
                </c:pt>
                <c:pt idx="152">
                  <c:v>2.887E-5</c:v>
                </c:pt>
                <c:pt idx="153">
                  <c:v>2.7019999999999999E-5</c:v>
                </c:pt>
                <c:pt idx="154">
                  <c:v>2.3969999999999999E-5</c:v>
                </c:pt>
                <c:pt idx="155">
                  <c:v>2.156E-5</c:v>
                </c:pt>
                <c:pt idx="156">
                  <c:v>1.961E-5</c:v>
                </c:pt>
                <c:pt idx="157">
                  <c:v>1.8E-5</c:v>
                </c:pt>
                <c:pt idx="158">
                  <c:v>1.664E-5</c:v>
                </c:pt>
                <c:pt idx="159">
                  <c:v>1.5480000000000001E-5</c:v>
                </c:pt>
                <c:pt idx="160">
                  <c:v>1.448E-5</c:v>
                </c:pt>
                <c:pt idx="161">
                  <c:v>1.361E-5</c:v>
                </c:pt>
                <c:pt idx="162">
                  <c:v>1.2840000000000001E-5</c:v>
                </c:pt>
                <c:pt idx="163">
                  <c:v>1.2150000000000001E-5</c:v>
                </c:pt>
                <c:pt idx="164">
                  <c:v>1.154E-5</c:v>
                </c:pt>
                <c:pt idx="165">
                  <c:v>1.049E-5</c:v>
                </c:pt>
                <c:pt idx="166">
                  <c:v>9.4259999999999992E-6</c:v>
                </c:pt>
                <c:pt idx="167">
                  <c:v>8.5669999999999995E-6</c:v>
                </c:pt>
                <c:pt idx="168">
                  <c:v>7.8560000000000007E-6</c:v>
                </c:pt>
                <c:pt idx="169">
                  <c:v>7.2579999999999998E-6</c:v>
                </c:pt>
                <c:pt idx="170">
                  <c:v>6.7479999999999996E-6</c:v>
                </c:pt>
                <c:pt idx="171">
                  <c:v>6.3080000000000004E-6</c:v>
                </c:pt>
                <c:pt idx="172">
                  <c:v>5.9240000000000004E-6</c:v>
                </c:pt>
                <c:pt idx="173">
                  <c:v>5.5849999999999999E-6</c:v>
                </c:pt>
                <c:pt idx="174">
                  <c:v>5.0159999999999999E-6</c:v>
                </c:pt>
                <c:pt idx="175">
                  <c:v>4.5560000000000001E-6</c:v>
                </c:pt>
                <c:pt idx="176">
                  <c:v>4.1760000000000003E-6</c:v>
                </c:pt>
                <c:pt idx="177">
                  <c:v>3.856E-6</c:v>
                </c:pt>
                <c:pt idx="178">
                  <c:v>3.5839999999999999E-6</c:v>
                </c:pt>
                <c:pt idx="179">
                  <c:v>3.348E-6</c:v>
                </c:pt>
                <c:pt idx="180">
                  <c:v>2.9629999999999998E-6</c:v>
                </c:pt>
                <c:pt idx="181">
                  <c:v>2.6589999999999999E-6</c:v>
                </c:pt>
                <c:pt idx="182">
                  <c:v>2.4140000000000001E-6</c:v>
                </c:pt>
                <c:pt idx="183">
                  <c:v>2.2110000000000001E-6</c:v>
                </c:pt>
                <c:pt idx="184">
                  <c:v>2.041E-6</c:v>
                </c:pt>
                <c:pt idx="185">
                  <c:v>1.8959999999999999E-6</c:v>
                </c:pt>
                <c:pt idx="186">
                  <c:v>1.7710000000000001E-6</c:v>
                </c:pt>
                <c:pt idx="187">
                  <c:v>1.6619999999999999E-6</c:v>
                </c:pt>
                <c:pt idx="188">
                  <c:v>1.5659999999999999E-6</c:v>
                </c:pt>
                <c:pt idx="189">
                  <c:v>1.4810000000000001E-6</c:v>
                </c:pt>
                <c:pt idx="190">
                  <c:v>1.4050000000000001E-6</c:v>
                </c:pt>
                <c:pt idx="191">
                  <c:v>1.2750000000000001E-6</c:v>
                </c:pt>
                <c:pt idx="192">
                  <c:v>1.144E-6</c:v>
                </c:pt>
                <c:pt idx="193">
                  <c:v>1.037E-6</c:v>
                </c:pt>
                <c:pt idx="194">
                  <c:v>9.5000000000000001E-7</c:v>
                </c:pt>
                <c:pt idx="195">
                  <c:v>8.7649999999999999E-7</c:v>
                </c:pt>
                <c:pt idx="196">
                  <c:v>8.1389999999999995E-7</c:v>
                </c:pt>
                <c:pt idx="197">
                  <c:v>7.5990000000000002E-7</c:v>
                </c:pt>
                <c:pt idx="198">
                  <c:v>7.1289999999999998E-7</c:v>
                </c:pt>
                <c:pt idx="199">
                  <c:v>6.7150000000000005E-7</c:v>
                </c:pt>
                <c:pt idx="200">
                  <c:v>6.0200000000000002E-7</c:v>
                </c:pt>
                <c:pt idx="201">
                  <c:v>5.4590000000000004E-7</c:v>
                </c:pt>
                <c:pt idx="202">
                  <c:v>4.9969999999999995E-7</c:v>
                </c:pt>
                <c:pt idx="203">
                  <c:v>4.609E-7</c:v>
                </c:pt>
                <c:pt idx="204">
                  <c:v>4.2790000000000001E-7</c:v>
                </c:pt>
                <c:pt idx="205">
                  <c:v>3.9939999999999999E-7</c:v>
                </c:pt>
                <c:pt idx="206">
                  <c:v>3.5269999999999998E-7</c:v>
                </c:pt>
                <c:pt idx="207">
                  <c:v>3.1609999999999998E-7</c:v>
                </c:pt>
                <c:pt idx="208">
                  <c:v>2.8649999999999998E-7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srim1H_C!$D$20:$D$228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srim1H_C!$G$20:$G$228</c:f>
              <c:numCache>
                <c:formatCode>0.000E+00</c:formatCode>
                <c:ptCount val="209"/>
                <c:pt idx="0">
                  <c:v>3.04E-2</c:v>
                </c:pt>
                <c:pt idx="1">
                  <c:v>3.1600000000000003E-2</c:v>
                </c:pt>
                <c:pt idx="2">
                  <c:v>3.2730000000000002E-2</c:v>
                </c:pt>
                <c:pt idx="3">
                  <c:v>3.3790000000000001E-2</c:v>
                </c:pt>
                <c:pt idx="4">
                  <c:v>3.4810000000000001E-2</c:v>
                </c:pt>
                <c:pt idx="5">
                  <c:v>3.5769999999999996E-2</c:v>
                </c:pt>
                <c:pt idx="6">
                  <c:v>3.669E-2</c:v>
                </c:pt>
                <c:pt idx="7">
                  <c:v>3.7559999999999996E-2</c:v>
                </c:pt>
                <c:pt idx="8">
                  <c:v>3.8400000000000004E-2</c:v>
                </c:pt>
                <c:pt idx="9">
                  <c:v>3.9989999999999998E-2</c:v>
                </c:pt>
                <c:pt idx="10">
                  <c:v>4.1819999999999996E-2</c:v>
                </c:pt>
                <c:pt idx="11">
                  <c:v>4.351E-2</c:v>
                </c:pt>
                <c:pt idx="12">
                  <c:v>4.5079999999999995E-2</c:v>
                </c:pt>
                <c:pt idx="13">
                  <c:v>4.6560000000000004E-2</c:v>
                </c:pt>
                <c:pt idx="14">
                  <c:v>4.795E-2</c:v>
                </c:pt>
                <c:pt idx="15">
                  <c:v>4.9259999999999998E-2</c:v>
                </c:pt>
                <c:pt idx="16">
                  <c:v>5.0509999999999999E-2</c:v>
                </c:pt>
                <c:pt idx="17">
                  <c:v>5.169E-2</c:v>
                </c:pt>
                <c:pt idx="18">
                  <c:v>5.3919999999999996E-2</c:v>
                </c:pt>
                <c:pt idx="19">
                  <c:v>5.5970000000000006E-2</c:v>
                </c:pt>
                <c:pt idx="20">
                  <c:v>5.7880000000000001E-2</c:v>
                </c:pt>
                <c:pt idx="21">
                  <c:v>5.9670000000000001E-2</c:v>
                </c:pt>
                <c:pt idx="22">
                  <c:v>6.1359999999999998E-2</c:v>
                </c:pt>
                <c:pt idx="23">
                  <c:v>6.2949999999999992E-2</c:v>
                </c:pt>
                <c:pt idx="24">
                  <c:v>6.5909999999999996E-2</c:v>
                </c:pt>
                <c:pt idx="25">
                  <c:v>6.862E-2</c:v>
                </c:pt>
                <c:pt idx="26">
                  <c:v>7.1120000000000003E-2</c:v>
                </c:pt>
                <c:pt idx="27">
                  <c:v>7.3459999999999998E-2</c:v>
                </c:pt>
                <c:pt idx="28">
                  <c:v>7.5660000000000005E-2</c:v>
                </c:pt>
                <c:pt idx="29">
                  <c:v>7.7729999999999994E-2</c:v>
                </c:pt>
                <c:pt idx="30">
                  <c:v>7.9699999999999993E-2</c:v>
                </c:pt>
                <c:pt idx="31">
                  <c:v>8.1570000000000004E-2</c:v>
                </c:pt>
                <c:pt idx="32">
                  <c:v>8.3350000000000007E-2</c:v>
                </c:pt>
                <c:pt idx="33">
                  <c:v>8.5070000000000007E-2</c:v>
                </c:pt>
                <c:pt idx="34">
                  <c:v>8.6719999999999992E-2</c:v>
                </c:pt>
                <c:pt idx="35">
                  <c:v>8.9859999999999995E-2</c:v>
                </c:pt>
                <c:pt idx="36">
                  <c:v>9.351000000000001E-2</c:v>
                </c:pt>
                <c:pt idx="37">
                  <c:v>9.6909999999999996E-2</c:v>
                </c:pt>
                <c:pt idx="38">
                  <c:v>0.10009999999999999</c:v>
                </c:pt>
                <c:pt idx="39">
                  <c:v>0.10313</c:v>
                </c:pt>
                <c:pt idx="40">
                  <c:v>0.106</c:v>
                </c:pt>
                <c:pt idx="41">
                  <c:v>0.10876</c:v>
                </c:pt>
                <c:pt idx="42">
                  <c:v>0.1114</c:v>
                </c:pt>
                <c:pt idx="43">
                  <c:v>0.11394000000000001</c:v>
                </c:pt>
                <c:pt idx="44">
                  <c:v>0.11877</c:v>
                </c:pt>
                <c:pt idx="45">
                  <c:v>0.12332</c:v>
                </c:pt>
                <c:pt idx="46">
                  <c:v>0.12764999999999999</c:v>
                </c:pt>
                <c:pt idx="47">
                  <c:v>0.13176000000000002</c:v>
                </c:pt>
                <c:pt idx="48">
                  <c:v>0.13569000000000001</c:v>
                </c:pt>
                <c:pt idx="49">
                  <c:v>0.13943</c:v>
                </c:pt>
                <c:pt idx="50">
                  <c:v>0.14666999999999999</c:v>
                </c:pt>
                <c:pt idx="51">
                  <c:v>0.15347</c:v>
                </c:pt>
                <c:pt idx="52">
                  <c:v>0.15994</c:v>
                </c:pt>
                <c:pt idx="53">
                  <c:v>0.16605999999999999</c:v>
                </c:pt>
                <c:pt idx="54">
                  <c:v>0.17193</c:v>
                </c:pt>
                <c:pt idx="55">
                  <c:v>0.17755000000000001</c:v>
                </c:pt>
                <c:pt idx="56">
                  <c:v>0.18310999999999999</c:v>
                </c:pt>
                <c:pt idx="57">
                  <c:v>0.18840000000000001</c:v>
                </c:pt>
                <c:pt idx="58">
                  <c:v>0.19353000000000001</c:v>
                </c:pt>
                <c:pt idx="59">
                  <c:v>0.19848000000000002</c:v>
                </c:pt>
                <c:pt idx="60">
                  <c:v>0.20337000000000002</c:v>
                </c:pt>
                <c:pt idx="61">
                  <c:v>0.2127</c:v>
                </c:pt>
                <c:pt idx="62">
                  <c:v>0.22296000000000002</c:v>
                </c:pt>
                <c:pt idx="63">
                  <c:v>0.23271999999999998</c:v>
                </c:pt>
                <c:pt idx="64">
                  <c:v>0.24197000000000002</c:v>
                </c:pt>
                <c:pt idx="65">
                  <c:v>0.25087999999999999</c:v>
                </c:pt>
                <c:pt idx="66">
                  <c:v>0.25945999999999997</c:v>
                </c:pt>
                <c:pt idx="67">
                  <c:v>0.26767999999999997</c:v>
                </c:pt>
                <c:pt idx="68">
                  <c:v>0.27565000000000001</c:v>
                </c:pt>
                <c:pt idx="69">
                  <c:v>0.28334999999999999</c:v>
                </c:pt>
                <c:pt idx="70">
                  <c:v>0.29795199999999999</c:v>
                </c:pt>
                <c:pt idx="71">
                  <c:v>0.31185099999999999</c:v>
                </c:pt>
                <c:pt idx="72">
                  <c:v>0.32502900000000001</c:v>
                </c:pt>
                <c:pt idx="73">
                  <c:v>0.33747099999999997</c:v>
                </c:pt>
                <c:pt idx="74">
                  <c:v>0.34946500000000003</c:v>
                </c:pt>
                <c:pt idx="75">
                  <c:v>0.360902</c:v>
                </c:pt>
                <c:pt idx="76">
                  <c:v>0.38238</c:v>
                </c:pt>
                <c:pt idx="77">
                  <c:v>0.40226499999999998</c:v>
                </c:pt>
                <c:pt idx="78">
                  <c:v>0.42073100000000002</c:v>
                </c:pt>
                <c:pt idx="79">
                  <c:v>0.43795899999999999</c:v>
                </c:pt>
                <c:pt idx="80">
                  <c:v>0.45413600000000004</c:v>
                </c:pt>
                <c:pt idx="81">
                  <c:v>0.46935299999999996</c:v>
                </c:pt>
                <c:pt idx="82">
                  <c:v>0.48360199999999998</c:v>
                </c:pt>
                <c:pt idx="83">
                  <c:v>0.49707899999999999</c:v>
                </c:pt>
                <c:pt idx="84">
                  <c:v>0.50977799999999995</c:v>
                </c:pt>
                <c:pt idx="85">
                  <c:v>0.52169599999999994</c:v>
                </c:pt>
                <c:pt idx="86">
                  <c:v>0.53303100000000003</c:v>
                </c:pt>
                <c:pt idx="87">
                  <c:v>0.55394200000000005</c:v>
                </c:pt>
                <c:pt idx="88">
                  <c:v>0.57704</c:v>
                </c:pt>
                <c:pt idx="89">
                  <c:v>0.59738900000000006</c:v>
                </c:pt>
                <c:pt idx="90">
                  <c:v>0.61547700000000005</c:v>
                </c:pt>
                <c:pt idx="91">
                  <c:v>0.63149500000000003</c:v>
                </c:pt>
                <c:pt idx="92">
                  <c:v>0.64583699999999999</c:v>
                </c:pt>
                <c:pt idx="93">
                  <c:v>0.65869699999999998</c:v>
                </c:pt>
                <c:pt idx="94">
                  <c:v>0.67027400000000004</c:v>
                </c:pt>
                <c:pt idx="95">
                  <c:v>0.68076400000000004</c:v>
                </c:pt>
                <c:pt idx="96">
                  <c:v>0.69867599999999996</c:v>
                </c:pt>
                <c:pt idx="97">
                  <c:v>0.71312000000000009</c:v>
                </c:pt>
                <c:pt idx="98">
                  <c:v>0.72458900000000004</c:v>
                </c:pt>
                <c:pt idx="99">
                  <c:v>0.73327700000000007</c:v>
                </c:pt>
                <c:pt idx="100">
                  <c:v>0.73958099999999993</c:v>
                </c:pt>
                <c:pt idx="101">
                  <c:v>0.74369599999999991</c:v>
                </c:pt>
                <c:pt idx="102">
                  <c:v>0.74615500000000001</c:v>
                </c:pt>
                <c:pt idx="103">
                  <c:v>0.74254199999999992</c:v>
                </c:pt>
                <c:pt idx="104">
                  <c:v>0.73424800000000001</c:v>
                </c:pt>
                <c:pt idx="105">
                  <c:v>0.72277040000000004</c:v>
                </c:pt>
                <c:pt idx="106">
                  <c:v>0.70920400000000006</c:v>
                </c:pt>
                <c:pt idx="107">
                  <c:v>0.69434680000000004</c:v>
                </c:pt>
                <c:pt idx="108">
                  <c:v>0.67869679999999999</c:v>
                </c:pt>
                <c:pt idx="109">
                  <c:v>0.66285289999999997</c:v>
                </c:pt>
                <c:pt idx="110">
                  <c:v>0.64711390000000002</c:v>
                </c:pt>
                <c:pt idx="111">
                  <c:v>0.63167899999999999</c:v>
                </c:pt>
                <c:pt idx="112">
                  <c:v>0.61654759999999997</c:v>
                </c:pt>
                <c:pt idx="113">
                  <c:v>0.58799330000000005</c:v>
                </c:pt>
                <c:pt idx="114">
                  <c:v>0.55533789999999994</c:v>
                </c:pt>
                <c:pt idx="115">
                  <c:v>0.52619249999999995</c:v>
                </c:pt>
                <c:pt idx="116">
                  <c:v>0.50005460000000002</c:v>
                </c:pt>
                <c:pt idx="117">
                  <c:v>0.47672249999999999</c:v>
                </c:pt>
                <c:pt idx="118">
                  <c:v>0.4557949</c:v>
                </c:pt>
                <c:pt idx="119">
                  <c:v>0.43687090000000001</c:v>
                </c:pt>
                <c:pt idx="120">
                  <c:v>0.41974980000000001</c:v>
                </c:pt>
                <c:pt idx="121">
                  <c:v>0.40413119999999997</c:v>
                </c:pt>
                <c:pt idx="122">
                  <c:v>0.37679960000000001</c:v>
                </c:pt>
                <c:pt idx="123">
                  <c:v>0.35367379999999998</c:v>
                </c:pt>
                <c:pt idx="124">
                  <c:v>0.33365239999999996</c:v>
                </c:pt>
                <c:pt idx="125">
                  <c:v>0.31623420000000002</c:v>
                </c:pt>
                <c:pt idx="126">
                  <c:v>0.30091860000000004</c:v>
                </c:pt>
                <c:pt idx="127">
                  <c:v>0.28740510000000002</c:v>
                </c:pt>
                <c:pt idx="128">
                  <c:v>0.2641828</c:v>
                </c:pt>
                <c:pt idx="129">
                  <c:v>0.2451651</c:v>
                </c:pt>
                <c:pt idx="130">
                  <c:v>0.2292507</c:v>
                </c:pt>
                <c:pt idx="131">
                  <c:v>0.21643869999999998</c:v>
                </c:pt>
                <c:pt idx="132">
                  <c:v>0.20362859999999999</c:v>
                </c:pt>
                <c:pt idx="133">
                  <c:v>0.1924199</c:v>
                </c:pt>
                <c:pt idx="134">
                  <c:v>0.18261240000000001</c:v>
                </c:pt>
                <c:pt idx="135">
                  <c:v>0.17380579999999998</c:v>
                </c:pt>
                <c:pt idx="136">
                  <c:v>0.16599997999999999</c:v>
                </c:pt>
                <c:pt idx="137">
                  <c:v>0.15889481</c:v>
                </c:pt>
                <c:pt idx="138">
                  <c:v>0.15249017000000001</c:v>
                </c:pt>
                <c:pt idx="139">
                  <c:v>0.14128219</c:v>
                </c:pt>
                <c:pt idx="140">
                  <c:v>0.12957409</c:v>
                </c:pt>
                <c:pt idx="141">
                  <c:v>0.11986752000000001</c:v>
                </c:pt>
                <c:pt idx="142">
                  <c:v>0.11166207</c:v>
                </c:pt>
                <c:pt idx="143">
                  <c:v>0.10455747</c:v>
                </c:pt>
                <c:pt idx="144">
                  <c:v>9.8443530000000001E-2</c:v>
                </c:pt>
                <c:pt idx="145">
                  <c:v>9.3060129999999991E-2</c:v>
                </c:pt>
                <c:pt idx="146">
                  <c:v>8.8277149999999999E-2</c:v>
                </c:pt>
                <c:pt idx="147">
                  <c:v>8.4014520000000009E-2</c:v>
                </c:pt>
                <c:pt idx="148">
                  <c:v>7.6720090000000005E-2</c:v>
                </c:pt>
                <c:pt idx="149">
                  <c:v>7.0686499999999999E-2</c:v>
                </c:pt>
                <c:pt idx="150">
                  <c:v>6.5613519999999995E-2</c:v>
                </c:pt>
                <c:pt idx="151">
                  <c:v>6.1271010000000001E-2</c:v>
                </c:pt>
                <c:pt idx="152">
                  <c:v>5.7528870000000003E-2</c:v>
                </c:pt>
                <c:pt idx="153">
                  <c:v>5.424702E-2</c:v>
                </c:pt>
                <c:pt idx="154">
                  <c:v>4.8783969999999996E-2</c:v>
                </c:pt>
                <c:pt idx="155">
                  <c:v>4.440156E-2</c:v>
                </c:pt>
                <c:pt idx="156">
                  <c:v>4.079961E-2</c:v>
                </c:pt>
                <c:pt idx="157">
                  <c:v>3.7787999999999995E-2</c:v>
                </c:pt>
                <c:pt idx="158">
                  <c:v>3.5226639999999997E-2</c:v>
                </c:pt>
                <c:pt idx="159">
                  <c:v>3.301548E-2</c:v>
                </c:pt>
                <c:pt idx="160">
                  <c:v>3.1094480000000001E-2</c:v>
                </c:pt>
                <c:pt idx="161">
                  <c:v>2.940361E-2</c:v>
                </c:pt>
                <c:pt idx="162">
                  <c:v>2.7902840000000002E-2</c:v>
                </c:pt>
                <c:pt idx="163">
                  <c:v>2.656215E-2</c:v>
                </c:pt>
                <c:pt idx="164">
                  <c:v>2.5351540000000002E-2</c:v>
                </c:pt>
                <c:pt idx="165">
                  <c:v>2.3270489999999998E-2</c:v>
                </c:pt>
                <c:pt idx="166">
                  <c:v>2.1149425999999999E-2</c:v>
                </c:pt>
                <c:pt idx="167">
                  <c:v>1.9408567000000002E-2</c:v>
                </c:pt>
                <c:pt idx="168">
                  <c:v>1.7967856000000001E-2</c:v>
                </c:pt>
                <c:pt idx="169">
                  <c:v>1.6747258000000001E-2</c:v>
                </c:pt>
                <c:pt idx="170">
                  <c:v>1.5696748E-2</c:v>
                </c:pt>
                <c:pt idx="171">
                  <c:v>1.4786308E-2</c:v>
                </c:pt>
                <c:pt idx="172">
                  <c:v>1.3985923999999999E-2</c:v>
                </c:pt>
                <c:pt idx="173">
                  <c:v>1.3275585000000001E-2</c:v>
                </c:pt>
                <c:pt idx="174">
                  <c:v>1.2085016000000001E-2</c:v>
                </c:pt>
                <c:pt idx="175">
                  <c:v>1.1104556E-2</c:v>
                </c:pt>
                <c:pt idx="176">
                  <c:v>1.0304176E-2</c:v>
                </c:pt>
                <c:pt idx="177">
                  <c:v>9.6178559999999993E-3</c:v>
                </c:pt>
                <c:pt idx="178">
                  <c:v>9.034584E-3</c:v>
                </c:pt>
                <c:pt idx="179">
                  <c:v>8.5283479999999998E-3</c:v>
                </c:pt>
                <c:pt idx="180">
                  <c:v>7.694963E-3</c:v>
                </c:pt>
                <c:pt idx="181">
                  <c:v>7.0356590000000005E-3</c:v>
                </c:pt>
                <c:pt idx="182">
                  <c:v>6.5014139999999996E-3</c:v>
                </c:pt>
                <c:pt idx="183">
                  <c:v>6.0592110000000001E-3</c:v>
                </c:pt>
                <c:pt idx="184">
                  <c:v>5.6870410000000003E-3</c:v>
                </c:pt>
                <c:pt idx="185">
                  <c:v>5.3688960000000006E-3</c:v>
                </c:pt>
                <c:pt idx="186">
                  <c:v>5.0947710000000005E-3</c:v>
                </c:pt>
                <c:pt idx="187">
                  <c:v>4.854662E-3</c:v>
                </c:pt>
                <c:pt idx="188">
                  <c:v>4.643566E-3</c:v>
                </c:pt>
                <c:pt idx="189">
                  <c:v>4.456481E-3</c:v>
                </c:pt>
                <c:pt idx="190">
                  <c:v>4.2894050000000005E-3</c:v>
                </c:pt>
                <c:pt idx="191">
                  <c:v>4.0032750000000006E-3</c:v>
                </c:pt>
                <c:pt idx="192">
                  <c:v>3.7151439999999997E-3</c:v>
                </c:pt>
                <c:pt idx="193">
                  <c:v>3.483037E-3</c:v>
                </c:pt>
                <c:pt idx="194">
                  <c:v>3.2919500000000001E-3</c:v>
                </c:pt>
                <c:pt idx="195">
                  <c:v>3.1328764999999999E-3</c:v>
                </c:pt>
                <c:pt idx="196">
                  <c:v>2.9978139000000001E-3</c:v>
                </c:pt>
                <c:pt idx="197">
                  <c:v>2.8817598999999997E-3</c:v>
                </c:pt>
                <c:pt idx="198">
                  <c:v>2.7817128999999999E-3</c:v>
                </c:pt>
                <c:pt idx="199">
                  <c:v>2.6946715000000002E-3</c:v>
                </c:pt>
                <c:pt idx="200">
                  <c:v>2.5486020000000001E-3</c:v>
                </c:pt>
                <c:pt idx="201">
                  <c:v>2.4335458999999999E-3</c:v>
                </c:pt>
                <c:pt idx="202">
                  <c:v>2.3394996999999999E-3</c:v>
                </c:pt>
                <c:pt idx="203">
                  <c:v>2.2624609000000003E-3</c:v>
                </c:pt>
                <c:pt idx="204">
                  <c:v>2.1984279000000001E-3</c:v>
                </c:pt>
                <c:pt idx="205">
                  <c:v>2.1443994000000001E-3</c:v>
                </c:pt>
                <c:pt idx="206">
                  <c:v>2.0583527000000001E-3</c:v>
                </c:pt>
                <c:pt idx="207">
                  <c:v>1.9943160999999999E-3</c:v>
                </c:pt>
                <c:pt idx="208">
                  <c:v>1.9442864999999999E-3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9888"/>
        <c:axId val="477612240"/>
      </c:scatterChart>
      <c:valAx>
        <c:axId val="477609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2240"/>
        <c:crosses val="autoZero"/>
        <c:crossBetween val="midCat"/>
        <c:majorUnit val="10"/>
      </c:valAx>
      <c:valAx>
        <c:axId val="47761224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9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7313395110762"/>
          <c:y val="0.12371946918502867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srim1H_C!$P$5</c:f>
          <c:strCache>
            <c:ptCount val="1"/>
            <c:pt idx="0">
              <c:v>srim1H_C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srim1H_C!$D$20:$D$228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srim1H_C!$J$20:$J$228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4.0000000000000002E-4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5.0000000000000001E-4</c:v>
                </c:pt>
                <c:pt idx="7">
                  <c:v>5.0000000000000001E-4</c:v>
                </c:pt>
                <c:pt idx="8">
                  <c:v>6.0000000000000006E-4</c:v>
                </c:pt>
                <c:pt idx="9">
                  <c:v>6.0000000000000006E-4</c:v>
                </c:pt>
                <c:pt idx="10">
                  <c:v>6.9999999999999999E-4</c:v>
                </c:pt>
                <c:pt idx="11">
                  <c:v>6.9999999999999999E-4</c:v>
                </c:pt>
                <c:pt idx="12">
                  <c:v>8.0000000000000004E-4</c:v>
                </c:pt>
                <c:pt idx="13">
                  <c:v>8.0000000000000004E-4</c:v>
                </c:pt>
                <c:pt idx="14">
                  <c:v>8.9999999999999998E-4</c:v>
                </c:pt>
                <c:pt idx="15">
                  <c:v>8.9999999999999998E-4</c:v>
                </c:pt>
                <c:pt idx="16">
                  <c:v>1E-3</c:v>
                </c:pt>
                <c:pt idx="17">
                  <c:v>1E-3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1.2999999999999999E-3</c:v>
                </c:pt>
                <c:pt idx="21">
                  <c:v>1.4E-3</c:v>
                </c:pt>
                <c:pt idx="22">
                  <c:v>1.5E-3</c:v>
                </c:pt>
                <c:pt idx="23">
                  <c:v>1.5E-3</c:v>
                </c:pt>
                <c:pt idx="24">
                  <c:v>1.7000000000000001E-3</c:v>
                </c:pt>
                <c:pt idx="25">
                  <c:v>1.9E-3</c:v>
                </c:pt>
                <c:pt idx="26">
                  <c:v>2.1000000000000003E-3</c:v>
                </c:pt>
                <c:pt idx="27">
                  <c:v>2.1999999999999997E-3</c:v>
                </c:pt>
                <c:pt idx="28">
                  <c:v>2.4000000000000002E-3</c:v>
                </c:pt>
                <c:pt idx="29">
                  <c:v>2.5999999999999999E-3</c:v>
                </c:pt>
                <c:pt idx="30">
                  <c:v>2.7000000000000001E-3</c:v>
                </c:pt>
                <c:pt idx="31">
                  <c:v>2.9000000000000002E-3</c:v>
                </c:pt>
                <c:pt idx="32">
                  <c:v>3.0999999999999999E-3</c:v>
                </c:pt>
                <c:pt idx="33">
                  <c:v>3.2000000000000002E-3</c:v>
                </c:pt>
                <c:pt idx="34">
                  <c:v>3.4000000000000002E-3</c:v>
                </c:pt>
                <c:pt idx="35">
                  <c:v>3.6999999999999997E-3</c:v>
                </c:pt>
                <c:pt idx="36">
                  <c:v>4.1000000000000003E-3</c:v>
                </c:pt>
                <c:pt idx="37">
                  <c:v>4.5999999999999999E-3</c:v>
                </c:pt>
                <c:pt idx="38">
                  <c:v>5.0000000000000001E-3</c:v>
                </c:pt>
                <c:pt idx="39">
                  <c:v>5.4000000000000003E-3</c:v>
                </c:pt>
                <c:pt idx="40">
                  <c:v>5.8000000000000005E-3</c:v>
                </c:pt>
                <c:pt idx="41">
                  <c:v>6.1999999999999998E-3</c:v>
                </c:pt>
                <c:pt idx="42">
                  <c:v>6.6E-3</c:v>
                </c:pt>
                <c:pt idx="43">
                  <c:v>7.000000000000001E-3</c:v>
                </c:pt>
                <c:pt idx="44">
                  <c:v>7.7999999999999996E-3</c:v>
                </c:pt>
                <c:pt idx="45">
                  <c:v>8.6E-3</c:v>
                </c:pt>
                <c:pt idx="46">
                  <c:v>9.4000000000000004E-3</c:v>
                </c:pt>
                <c:pt idx="47">
                  <c:v>1.0199999999999999E-2</c:v>
                </c:pt>
                <c:pt idx="48">
                  <c:v>1.0999999999999999E-2</c:v>
                </c:pt>
                <c:pt idx="49">
                  <c:v>1.18E-2</c:v>
                </c:pt>
                <c:pt idx="50">
                  <c:v>1.34E-2</c:v>
                </c:pt>
                <c:pt idx="51">
                  <c:v>1.4999999999999999E-2</c:v>
                </c:pt>
                <c:pt idx="52">
                  <c:v>1.66E-2</c:v>
                </c:pt>
                <c:pt idx="53">
                  <c:v>1.8099999999999998E-2</c:v>
                </c:pt>
                <c:pt idx="54">
                  <c:v>1.9700000000000002E-2</c:v>
                </c:pt>
                <c:pt idx="55">
                  <c:v>2.12E-2</c:v>
                </c:pt>
                <c:pt idx="56">
                  <c:v>2.2700000000000001E-2</c:v>
                </c:pt>
                <c:pt idx="57">
                  <c:v>2.4199999999999999E-2</c:v>
                </c:pt>
                <c:pt idx="58">
                  <c:v>2.5700000000000001E-2</c:v>
                </c:pt>
                <c:pt idx="59">
                  <c:v>2.7200000000000002E-2</c:v>
                </c:pt>
                <c:pt idx="60">
                  <c:v>2.8599999999999997E-2</c:v>
                </c:pt>
                <c:pt idx="61">
                  <c:v>3.15E-2</c:v>
                </c:pt>
                <c:pt idx="62">
                  <c:v>3.5099999999999999E-2</c:v>
                </c:pt>
                <c:pt idx="63">
                  <c:v>3.85E-2</c:v>
                </c:pt>
                <c:pt idx="64">
                  <c:v>4.1999999999999996E-2</c:v>
                </c:pt>
                <c:pt idx="65">
                  <c:v>4.53E-2</c:v>
                </c:pt>
                <c:pt idx="66">
                  <c:v>4.8599999999999997E-2</c:v>
                </c:pt>
                <c:pt idx="67">
                  <c:v>5.1900000000000002E-2</c:v>
                </c:pt>
                <c:pt idx="68">
                  <c:v>5.5100000000000003E-2</c:v>
                </c:pt>
                <c:pt idx="69">
                  <c:v>5.8199999999999995E-2</c:v>
                </c:pt>
                <c:pt idx="70">
                  <c:v>6.4399999999999999E-2</c:v>
                </c:pt>
                <c:pt idx="71">
                  <c:v>7.0300000000000001E-2</c:v>
                </c:pt>
                <c:pt idx="72">
                  <c:v>7.6100000000000001E-2</c:v>
                </c:pt>
                <c:pt idx="73">
                  <c:v>8.1799999999999998E-2</c:v>
                </c:pt>
                <c:pt idx="74">
                  <c:v>8.7300000000000003E-2</c:v>
                </c:pt>
                <c:pt idx="75">
                  <c:v>9.2700000000000005E-2</c:v>
                </c:pt>
                <c:pt idx="76">
                  <c:v>0.1032</c:v>
                </c:pt>
                <c:pt idx="77">
                  <c:v>0.1132</c:v>
                </c:pt>
                <c:pt idx="78">
                  <c:v>0.12290000000000001</c:v>
                </c:pt>
                <c:pt idx="79">
                  <c:v>0.1323</c:v>
                </c:pt>
                <c:pt idx="80">
                  <c:v>0.1414</c:v>
                </c:pt>
                <c:pt idx="81">
                  <c:v>0.1502</c:v>
                </c:pt>
                <c:pt idx="82">
                  <c:v>0.1588</c:v>
                </c:pt>
                <c:pt idx="83">
                  <c:v>0.1673</c:v>
                </c:pt>
                <c:pt idx="84">
                  <c:v>0.17549999999999999</c:v>
                </c:pt>
                <c:pt idx="85">
                  <c:v>0.18360000000000001</c:v>
                </c:pt>
                <c:pt idx="86">
                  <c:v>0.1915</c:v>
                </c:pt>
                <c:pt idx="87">
                  <c:v>0.20699999999999999</c:v>
                </c:pt>
                <c:pt idx="88">
                  <c:v>0.22570000000000001</c:v>
                </c:pt>
                <c:pt idx="89">
                  <c:v>0.24369999999999997</c:v>
                </c:pt>
                <c:pt idx="90" formatCode="0.00">
                  <c:v>0.26129999999999998</c:v>
                </c:pt>
                <c:pt idx="91" formatCode="0.00">
                  <c:v>0.27850000000000003</c:v>
                </c:pt>
                <c:pt idx="92" formatCode="0.00">
                  <c:v>0.29530000000000001</c:v>
                </c:pt>
                <c:pt idx="93" formatCode="0.00">
                  <c:v>0.31179999999999997</c:v>
                </c:pt>
                <c:pt idx="94" formatCode="0.00">
                  <c:v>0.3281</c:v>
                </c:pt>
                <c:pt idx="95" formatCode="0.00">
                  <c:v>0.34409999999999996</c:v>
                </c:pt>
                <c:pt idx="96" formatCode="0.00">
                  <c:v>0.3755</c:v>
                </c:pt>
                <c:pt idx="97" formatCode="0.00">
                  <c:v>0.40620000000000001</c:v>
                </c:pt>
                <c:pt idx="98" formatCode="0.00">
                  <c:v>0.4365</c:v>
                </c:pt>
                <c:pt idx="99" formatCode="0.00">
                  <c:v>0.46639999999999998</c:v>
                </c:pt>
                <c:pt idx="100" formatCode="0.00">
                  <c:v>0.49610000000000004</c:v>
                </c:pt>
                <c:pt idx="101" formatCode="0.00">
                  <c:v>0.52560000000000007</c:v>
                </c:pt>
                <c:pt idx="102" formatCode="0.00">
                  <c:v>0.58440000000000003</c:v>
                </c:pt>
                <c:pt idx="103" formatCode="0.00">
                  <c:v>0.64329999999999998</c:v>
                </c:pt>
                <c:pt idx="104" formatCode="0.00">
                  <c:v>0.70279999999999998</c:v>
                </c:pt>
                <c:pt idx="105" formatCode="0.00">
                  <c:v>0.76319999999999999</c:v>
                </c:pt>
                <c:pt idx="106" formatCode="0.00">
                  <c:v>0.82469999999999999</c:v>
                </c:pt>
                <c:pt idx="107" formatCode="0.00">
                  <c:v>0.88740000000000008</c:v>
                </c:pt>
                <c:pt idx="108" formatCode="0.00">
                  <c:v>0.9516</c:v>
                </c:pt>
                <c:pt idx="109" formatCode="0.00">
                  <c:v>1.02</c:v>
                </c:pt>
                <c:pt idx="110" formatCode="0.00">
                  <c:v>1.08</c:v>
                </c:pt>
                <c:pt idx="111" formatCode="0.00">
                  <c:v>1.1499999999999999</c:v>
                </c:pt>
                <c:pt idx="112" formatCode="0.00">
                  <c:v>1.22</c:v>
                </c:pt>
                <c:pt idx="113" formatCode="0.00">
                  <c:v>1.37</c:v>
                </c:pt>
                <c:pt idx="114" formatCode="0.00">
                  <c:v>1.56</c:v>
                </c:pt>
                <c:pt idx="115" formatCode="0.00">
                  <c:v>1.77</c:v>
                </c:pt>
                <c:pt idx="116" formatCode="0.00">
                  <c:v>1.98</c:v>
                </c:pt>
                <c:pt idx="117" formatCode="0.00">
                  <c:v>2.21</c:v>
                </c:pt>
                <c:pt idx="118" formatCode="0.00">
                  <c:v>2.4500000000000002</c:v>
                </c:pt>
                <c:pt idx="119" formatCode="0.00">
                  <c:v>2.7</c:v>
                </c:pt>
                <c:pt idx="120" formatCode="0.00">
                  <c:v>2.95</c:v>
                </c:pt>
                <c:pt idx="121" formatCode="0.00">
                  <c:v>3.22</c:v>
                </c:pt>
                <c:pt idx="122" formatCode="0.00">
                  <c:v>3.79</c:v>
                </c:pt>
                <c:pt idx="123" formatCode="0.00">
                  <c:v>4.4000000000000004</c:v>
                </c:pt>
                <c:pt idx="124" formatCode="0.00">
                  <c:v>5.04</c:v>
                </c:pt>
                <c:pt idx="125" formatCode="0.00">
                  <c:v>5.72</c:v>
                </c:pt>
                <c:pt idx="126" formatCode="0.00">
                  <c:v>6.44</c:v>
                </c:pt>
                <c:pt idx="127" formatCode="0.00">
                  <c:v>7.19</c:v>
                </c:pt>
                <c:pt idx="128" formatCode="0.00">
                  <c:v>8.8000000000000007</c:v>
                </c:pt>
                <c:pt idx="129" formatCode="0.00">
                  <c:v>10.54</c:v>
                </c:pt>
                <c:pt idx="130" formatCode="0.00">
                  <c:v>12.41</c:v>
                </c:pt>
                <c:pt idx="131" formatCode="0.00">
                  <c:v>14.4</c:v>
                </c:pt>
                <c:pt idx="132" formatCode="0.00">
                  <c:v>16.510000000000002</c:v>
                </c:pt>
                <c:pt idx="133" formatCode="0.00">
                  <c:v>18.739999999999998</c:v>
                </c:pt>
                <c:pt idx="134" formatCode="0.00">
                  <c:v>21.11</c:v>
                </c:pt>
                <c:pt idx="135" formatCode="0.00">
                  <c:v>23.59</c:v>
                </c:pt>
                <c:pt idx="136" formatCode="0.00">
                  <c:v>26.2</c:v>
                </c:pt>
                <c:pt idx="137" formatCode="0.00">
                  <c:v>28.93</c:v>
                </c:pt>
                <c:pt idx="138" formatCode="0.00">
                  <c:v>31.77</c:v>
                </c:pt>
                <c:pt idx="139" formatCode="0.00">
                  <c:v>37.81</c:v>
                </c:pt>
                <c:pt idx="140" formatCode="0.00">
                  <c:v>46</c:v>
                </c:pt>
                <c:pt idx="141" formatCode="0.00">
                  <c:v>54.89</c:v>
                </c:pt>
                <c:pt idx="142" formatCode="0.00">
                  <c:v>64.47</c:v>
                </c:pt>
                <c:pt idx="143" formatCode="0.00">
                  <c:v>74.73</c:v>
                </c:pt>
                <c:pt idx="144" formatCode="0.00">
                  <c:v>85.65</c:v>
                </c:pt>
                <c:pt idx="145" formatCode="0.00">
                  <c:v>97.22</c:v>
                </c:pt>
                <c:pt idx="146" formatCode="0.00">
                  <c:v>109.45</c:v>
                </c:pt>
                <c:pt idx="147" formatCode="0.00">
                  <c:v>122.31</c:v>
                </c:pt>
                <c:pt idx="148" formatCode="0.00">
                  <c:v>149.91999999999999</c:v>
                </c:pt>
                <c:pt idx="149" formatCode="0.00">
                  <c:v>180.02</c:v>
                </c:pt>
                <c:pt idx="150" formatCode="0.00">
                  <c:v>212.57</c:v>
                </c:pt>
                <c:pt idx="151" formatCode="0.00">
                  <c:v>247.53</c:v>
                </c:pt>
                <c:pt idx="152" formatCode="0.00">
                  <c:v>284.86</c:v>
                </c:pt>
                <c:pt idx="153" formatCode="0.00">
                  <c:v>324.54000000000002</c:v>
                </c:pt>
                <c:pt idx="154" formatCode="0.00">
                  <c:v>410.73</c:v>
                </c:pt>
                <c:pt idx="155" formatCode="0.00">
                  <c:v>506.01</c:v>
                </c:pt>
                <c:pt idx="156" formatCode="0.00">
                  <c:v>610.19000000000005</c:v>
                </c:pt>
                <c:pt idx="157" formatCode="0.00">
                  <c:v>723.11</c:v>
                </c:pt>
                <c:pt idx="158" formatCode="0.00">
                  <c:v>844.65</c:v>
                </c:pt>
                <c:pt idx="159" formatCode="0.00">
                  <c:v>974.67</c:v>
                </c:pt>
                <c:pt idx="160" formatCode="0.00">
                  <c:v>1110</c:v>
                </c:pt>
                <c:pt idx="161" formatCode="0.00">
                  <c:v>1260</c:v>
                </c:pt>
                <c:pt idx="162" formatCode="0.00">
                  <c:v>1410</c:v>
                </c:pt>
                <c:pt idx="163" formatCode="0.00">
                  <c:v>1580</c:v>
                </c:pt>
                <c:pt idx="164" formatCode="0.00">
                  <c:v>1750</c:v>
                </c:pt>
                <c:pt idx="165" formatCode="0.00">
                  <c:v>2110</c:v>
                </c:pt>
                <c:pt idx="166" formatCode="0.00">
                  <c:v>2610</c:v>
                </c:pt>
                <c:pt idx="167" formatCode="0.00">
                  <c:v>3160</c:v>
                </c:pt>
                <c:pt idx="168" formatCode="0.00">
                  <c:v>3750</c:v>
                </c:pt>
                <c:pt idx="169" formatCode="0.00">
                  <c:v>4390</c:v>
                </c:pt>
                <c:pt idx="170" formatCode="0.00">
                  <c:v>5080</c:v>
                </c:pt>
                <c:pt idx="171" formatCode="0.00">
                  <c:v>5800</c:v>
                </c:pt>
                <c:pt idx="172" formatCode="0.0">
                  <c:v>6580</c:v>
                </c:pt>
                <c:pt idx="173" formatCode="0.0">
                  <c:v>7390</c:v>
                </c:pt>
                <c:pt idx="174" formatCode="0.0">
                  <c:v>9140</c:v>
                </c:pt>
                <c:pt idx="175" formatCode="0.0">
                  <c:v>11050</c:v>
                </c:pt>
                <c:pt idx="176" formatCode="0.0">
                  <c:v>13130</c:v>
                </c:pt>
                <c:pt idx="177" formatCode="0.0">
                  <c:v>15360</c:v>
                </c:pt>
                <c:pt idx="178" formatCode="0.0">
                  <c:v>17730</c:v>
                </c:pt>
                <c:pt idx="179" formatCode="0.0">
                  <c:v>20260</c:v>
                </c:pt>
                <c:pt idx="180" formatCode="0.0">
                  <c:v>25740</c:v>
                </c:pt>
                <c:pt idx="181" formatCode="0.0">
                  <c:v>31760</c:v>
                </c:pt>
                <c:pt idx="182" formatCode="0.0">
                  <c:v>38320</c:v>
                </c:pt>
                <c:pt idx="183" formatCode="0.0">
                  <c:v>45390</c:v>
                </c:pt>
                <c:pt idx="184" formatCode="0.0">
                  <c:v>52940</c:v>
                </c:pt>
                <c:pt idx="185" formatCode="0.0">
                  <c:v>60970</c:v>
                </c:pt>
                <c:pt idx="186" formatCode="0.0">
                  <c:v>69450</c:v>
                </c:pt>
                <c:pt idx="187" formatCode="0.0">
                  <c:v>78370</c:v>
                </c:pt>
                <c:pt idx="188" formatCode="0">
                  <c:v>87710</c:v>
                </c:pt>
                <c:pt idx="189" formatCode="0">
                  <c:v>97450</c:v>
                </c:pt>
                <c:pt idx="190" formatCode="0">
                  <c:v>107600</c:v>
                </c:pt>
                <c:pt idx="191" formatCode="0">
                  <c:v>129009.99999999999</c:v>
                </c:pt>
                <c:pt idx="192" formatCode="0">
                  <c:v>157760</c:v>
                </c:pt>
                <c:pt idx="193" formatCode="0">
                  <c:v>188590</c:v>
                </c:pt>
                <c:pt idx="194" formatCode="0">
                  <c:v>221340</c:v>
                </c:pt>
                <c:pt idx="195" formatCode="0">
                  <c:v>255870</c:v>
                </c:pt>
                <c:pt idx="196" formatCode="0">
                  <c:v>292050</c:v>
                </c:pt>
                <c:pt idx="197" formatCode="0">
                  <c:v>329780</c:v>
                </c:pt>
                <c:pt idx="198" formatCode="0">
                  <c:v>368940</c:v>
                </c:pt>
                <c:pt idx="199" formatCode="0">
                  <c:v>409440</c:v>
                </c:pt>
                <c:pt idx="200" formatCode="0">
                  <c:v>494090</c:v>
                </c:pt>
                <c:pt idx="201" formatCode="0">
                  <c:v>583160</c:v>
                </c:pt>
                <c:pt idx="202" formatCode="0">
                  <c:v>676120</c:v>
                </c:pt>
                <c:pt idx="203" formatCode="0">
                  <c:v>772510</c:v>
                </c:pt>
                <c:pt idx="204" formatCode="0">
                  <c:v>871960</c:v>
                </c:pt>
                <c:pt idx="205" formatCode="0">
                  <c:v>974120</c:v>
                </c:pt>
                <c:pt idx="206" formatCode="0">
                  <c:v>1190000</c:v>
                </c:pt>
                <c:pt idx="207" formatCode="0">
                  <c:v>1400000</c:v>
                </c:pt>
                <c:pt idx="208" formatCode="0">
                  <c:v>1630000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srim1H_C!$D$20:$D$228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srim1H_C!$M$20:$M$228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1.0999999999999998E-3</c:v>
                </c:pt>
                <c:pt idx="12">
                  <c:v>1.0999999999999998E-3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1.4E-3</c:v>
                </c:pt>
                <c:pt idx="18">
                  <c:v>1.5E-3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2E-3</c:v>
                </c:pt>
                <c:pt idx="24">
                  <c:v>2.1999999999999997E-3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3.2000000000000002E-3</c:v>
                </c:pt>
                <c:pt idx="31">
                  <c:v>3.4000000000000002E-3</c:v>
                </c:pt>
                <c:pt idx="32">
                  <c:v>3.5000000000000005E-3</c:v>
                </c:pt>
                <c:pt idx="33">
                  <c:v>3.6999999999999997E-3</c:v>
                </c:pt>
                <c:pt idx="34">
                  <c:v>3.8E-3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4.8000000000000004E-3</c:v>
                </c:pt>
                <c:pt idx="38">
                  <c:v>5.0999999999999995E-3</c:v>
                </c:pt>
                <c:pt idx="39">
                  <c:v>5.4000000000000003E-3</c:v>
                </c:pt>
                <c:pt idx="40">
                  <c:v>5.7000000000000002E-3</c:v>
                </c:pt>
                <c:pt idx="41">
                  <c:v>6.0000000000000001E-3</c:v>
                </c:pt>
                <c:pt idx="42">
                  <c:v>6.3E-3</c:v>
                </c:pt>
                <c:pt idx="43">
                  <c:v>6.5000000000000006E-3</c:v>
                </c:pt>
                <c:pt idx="44">
                  <c:v>7.0999999999999995E-3</c:v>
                </c:pt>
                <c:pt idx="45">
                  <c:v>7.6E-3</c:v>
                </c:pt>
                <c:pt idx="46">
                  <c:v>8.0999999999999996E-3</c:v>
                </c:pt>
                <c:pt idx="47">
                  <c:v>8.5000000000000006E-3</c:v>
                </c:pt>
                <c:pt idx="48">
                  <c:v>8.9999999999999993E-3</c:v>
                </c:pt>
                <c:pt idx="49">
                  <c:v>9.4000000000000004E-3</c:v>
                </c:pt>
                <c:pt idx="50">
                  <c:v>1.0199999999999999E-2</c:v>
                </c:pt>
                <c:pt idx="51">
                  <c:v>1.0999999999999999E-2</c:v>
                </c:pt>
                <c:pt idx="52">
                  <c:v>1.17E-2</c:v>
                </c:pt>
                <c:pt idx="53">
                  <c:v>1.24E-2</c:v>
                </c:pt>
                <c:pt idx="54">
                  <c:v>1.3000000000000001E-2</c:v>
                </c:pt>
                <c:pt idx="55">
                  <c:v>1.37E-2</c:v>
                </c:pt>
                <c:pt idx="56">
                  <c:v>1.4199999999999999E-2</c:v>
                </c:pt>
                <c:pt idx="57">
                  <c:v>1.4799999999999999E-2</c:v>
                </c:pt>
                <c:pt idx="58">
                  <c:v>1.5299999999999999E-2</c:v>
                </c:pt>
                <c:pt idx="59">
                  <c:v>1.5800000000000002E-2</c:v>
                </c:pt>
                <c:pt idx="60">
                  <c:v>1.6300000000000002E-2</c:v>
                </c:pt>
                <c:pt idx="61">
                  <c:v>1.72E-2</c:v>
                </c:pt>
                <c:pt idx="62">
                  <c:v>1.83E-2</c:v>
                </c:pt>
                <c:pt idx="63">
                  <c:v>1.9300000000000001E-2</c:v>
                </c:pt>
                <c:pt idx="64">
                  <c:v>2.01E-2</c:v>
                </c:pt>
                <c:pt idx="65">
                  <c:v>2.0999999999999998E-2</c:v>
                </c:pt>
                <c:pt idx="66">
                  <c:v>2.1700000000000001E-2</c:v>
                </c:pt>
                <c:pt idx="67">
                  <c:v>2.24E-2</c:v>
                </c:pt>
                <c:pt idx="68">
                  <c:v>2.3100000000000002E-2</c:v>
                </c:pt>
                <c:pt idx="69">
                  <c:v>2.3699999999999999E-2</c:v>
                </c:pt>
                <c:pt idx="70">
                  <c:v>2.4899999999999999E-2</c:v>
                </c:pt>
                <c:pt idx="71">
                  <c:v>2.5899999999999999E-2</c:v>
                </c:pt>
                <c:pt idx="72">
                  <c:v>2.69E-2</c:v>
                </c:pt>
                <c:pt idx="73">
                  <c:v>2.7700000000000002E-2</c:v>
                </c:pt>
                <c:pt idx="74">
                  <c:v>2.8499999999999998E-2</c:v>
                </c:pt>
                <c:pt idx="75">
                  <c:v>2.9199999999999997E-2</c:v>
                </c:pt>
                <c:pt idx="76">
                  <c:v>3.0499999999999999E-2</c:v>
                </c:pt>
                <c:pt idx="77">
                  <c:v>3.1600000000000003E-2</c:v>
                </c:pt>
                <c:pt idx="78">
                  <c:v>3.2600000000000004E-2</c:v>
                </c:pt>
                <c:pt idx="79">
                  <c:v>3.3500000000000002E-2</c:v>
                </c:pt>
                <c:pt idx="80">
                  <c:v>3.4300000000000004E-2</c:v>
                </c:pt>
                <c:pt idx="81">
                  <c:v>3.5099999999999999E-2</c:v>
                </c:pt>
                <c:pt idx="82">
                  <c:v>3.5699999999999996E-2</c:v>
                </c:pt>
                <c:pt idx="83">
                  <c:v>3.6299999999999999E-2</c:v>
                </c:pt>
                <c:pt idx="84">
                  <c:v>3.6900000000000002E-2</c:v>
                </c:pt>
                <c:pt idx="85">
                  <c:v>3.7400000000000003E-2</c:v>
                </c:pt>
                <c:pt idx="86">
                  <c:v>3.7900000000000003E-2</c:v>
                </c:pt>
                <c:pt idx="87">
                  <c:v>3.8800000000000001E-2</c:v>
                </c:pt>
                <c:pt idx="88">
                  <c:v>3.9900000000000005E-2</c:v>
                </c:pt>
                <c:pt idx="89">
                  <c:v>4.0799999999999996E-2</c:v>
                </c:pt>
                <c:pt idx="90">
                  <c:v>4.1599999999999998E-2</c:v>
                </c:pt>
                <c:pt idx="91">
                  <c:v>4.2299999999999997E-2</c:v>
                </c:pt>
                <c:pt idx="92">
                  <c:v>4.2999999999999997E-2</c:v>
                </c:pt>
                <c:pt idx="93">
                  <c:v>4.36E-2</c:v>
                </c:pt>
                <c:pt idx="94">
                  <c:v>4.4200000000000003E-2</c:v>
                </c:pt>
                <c:pt idx="95">
                  <c:v>4.48E-2</c:v>
                </c:pt>
                <c:pt idx="96">
                  <c:v>4.58E-2</c:v>
                </c:pt>
                <c:pt idx="97">
                  <c:v>4.6800000000000001E-2</c:v>
                </c:pt>
                <c:pt idx="98">
                  <c:v>4.7699999999999999E-2</c:v>
                </c:pt>
                <c:pt idx="99">
                  <c:v>4.8599999999999997E-2</c:v>
                </c:pt>
                <c:pt idx="100">
                  <c:v>4.9399999999999999E-2</c:v>
                </c:pt>
                <c:pt idx="101">
                  <c:v>5.0099999999999999E-2</c:v>
                </c:pt>
                <c:pt idx="102">
                  <c:v>5.1900000000000002E-2</c:v>
                </c:pt>
                <c:pt idx="103">
                  <c:v>5.3500000000000006E-2</c:v>
                </c:pt>
                <c:pt idx="104">
                  <c:v>5.5100000000000003E-2</c:v>
                </c:pt>
                <c:pt idx="105">
                  <c:v>5.6599999999999998E-2</c:v>
                </c:pt>
                <c:pt idx="106">
                  <c:v>5.8099999999999999E-2</c:v>
                </c:pt>
                <c:pt idx="107">
                  <c:v>5.96E-2</c:v>
                </c:pt>
                <c:pt idx="108">
                  <c:v>6.0999999999999999E-2</c:v>
                </c:pt>
                <c:pt idx="109">
                  <c:v>6.25E-2</c:v>
                </c:pt>
                <c:pt idx="110">
                  <c:v>6.4100000000000004E-2</c:v>
                </c:pt>
                <c:pt idx="111">
                  <c:v>6.5600000000000006E-2</c:v>
                </c:pt>
                <c:pt idx="112">
                  <c:v>6.720000000000001E-2</c:v>
                </c:pt>
                <c:pt idx="113">
                  <c:v>7.1899999999999992E-2</c:v>
                </c:pt>
                <c:pt idx="114">
                  <c:v>7.8800000000000009E-2</c:v>
                </c:pt>
                <c:pt idx="115">
                  <c:v>8.5900000000000004E-2</c:v>
                </c:pt>
                <c:pt idx="116">
                  <c:v>9.3100000000000002E-2</c:v>
                </c:pt>
                <c:pt idx="117">
                  <c:v>0.1004</c:v>
                </c:pt>
                <c:pt idx="118">
                  <c:v>0.1079</c:v>
                </c:pt>
                <c:pt idx="119">
                  <c:v>0.11550000000000001</c:v>
                </c:pt>
                <c:pt idx="120">
                  <c:v>0.12330000000000001</c:v>
                </c:pt>
                <c:pt idx="121">
                  <c:v>0.13120000000000001</c:v>
                </c:pt>
                <c:pt idx="122">
                  <c:v>0.1578</c:v>
                </c:pt>
                <c:pt idx="123">
                  <c:v>0.1837</c:v>
                </c:pt>
                <c:pt idx="124">
                  <c:v>0.2092</c:v>
                </c:pt>
                <c:pt idx="125">
                  <c:v>0.23469999999999999</c:v>
                </c:pt>
                <c:pt idx="126">
                  <c:v>0.2601</c:v>
                </c:pt>
                <c:pt idx="127">
                  <c:v>0.28559999999999997</c:v>
                </c:pt>
                <c:pt idx="128">
                  <c:v>0.37320000000000003</c:v>
                </c:pt>
                <c:pt idx="129">
                  <c:v>0.45529999999999998</c:v>
                </c:pt>
                <c:pt idx="130">
                  <c:v>0.53499999999999992</c:v>
                </c:pt>
                <c:pt idx="131">
                  <c:v>0.61340000000000006</c:v>
                </c:pt>
                <c:pt idx="132">
                  <c:v>0.6915</c:v>
                </c:pt>
                <c:pt idx="133">
                  <c:v>0.77029999999999998</c:v>
                </c:pt>
                <c:pt idx="134">
                  <c:v>0.85009999999999997</c:v>
                </c:pt>
                <c:pt idx="135">
                  <c:v>0.93089999999999995</c:v>
                </c:pt>
                <c:pt idx="136">
                  <c:v>1.01</c:v>
                </c:pt>
                <c:pt idx="137">
                  <c:v>1.1000000000000001</c:v>
                </c:pt>
                <c:pt idx="138">
                  <c:v>1.18</c:v>
                </c:pt>
                <c:pt idx="139">
                  <c:v>1.48</c:v>
                </c:pt>
                <c:pt idx="140">
                  <c:v>1.91</c:v>
                </c:pt>
                <c:pt idx="141">
                  <c:v>2.31</c:v>
                </c:pt>
                <c:pt idx="142">
                  <c:v>2.71</c:v>
                </c:pt>
                <c:pt idx="143">
                  <c:v>3.11</c:v>
                </c:pt>
                <c:pt idx="144" formatCode="0.00">
                  <c:v>3.51</c:v>
                </c:pt>
                <c:pt idx="145" formatCode="0.00">
                  <c:v>3.91</c:v>
                </c:pt>
                <c:pt idx="146" formatCode="0.00">
                  <c:v>4.3099999999999996</c:v>
                </c:pt>
                <c:pt idx="147" formatCode="0.00">
                  <c:v>4.72</c:v>
                </c:pt>
                <c:pt idx="148" formatCode="0.00">
                  <c:v>6.21</c:v>
                </c:pt>
                <c:pt idx="149" formatCode="0.00">
                  <c:v>7.61</c:v>
                </c:pt>
                <c:pt idx="150" formatCode="0.00">
                  <c:v>8.98</c:v>
                </c:pt>
                <c:pt idx="151" formatCode="0.00">
                  <c:v>10.34</c:v>
                </c:pt>
                <c:pt idx="152" formatCode="0.00">
                  <c:v>11.71</c:v>
                </c:pt>
                <c:pt idx="153" formatCode="0.00">
                  <c:v>13.1</c:v>
                </c:pt>
                <c:pt idx="154" formatCode="0.00">
                  <c:v>18.09</c:v>
                </c:pt>
                <c:pt idx="155" formatCode="0.00">
                  <c:v>22.76</c:v>
                </c:pt>
                <c:pt idx="156" formatCode="0.00">
                  <c:v>27.34</c:v>
                </c:pt>
                <c:pt idx="157" formatCode="0.00">
                  <c:v>31.91</c:v>
                </c:pt>
                <c:pt idx="158" formatCode="0.00">
                  <c:v>36.51</c:v>
                </c:pt>
                <c:pt idx="159" formatCode="0.00">
                  <c:v>41.17</c:v>
                </c:pt>
                <c:pt idx="160" formatCode="0.00">
                  <c:v>45.9</c:v>
                </c:pt>
                <c:pt idx="161" formatCode="0.00">
                  <c:v>50.71</c:v>
                </c:pt>
                <c:pt idx="162" formatCode="0.00">
                  <c:v>55.59</c:v>
                </c:pt>
                <c:pt idx="163" formatCode="0.00">
                  <c:v>60.57</c:v>
                </c:pt>
                <c:pt idx="164" formatCode="0.00">
                  <c:v>65.62</c:v>
                </c:pt>
                <c:pt idx="165" formatCode="0.00">
                  <c:v>84.27</c:v>
                </c:pt>
                <c:pt idx="166" formatCode="0.00">
                  <c:v>110.94</c:v>
                </c:pt>
                <c:pt idx="167" formatCode="0.00">
                  <c:v>136.28</c:v>
                </c:pt>
                <c:pt idx="168" formatCode="0.00">
                  <c:v>161.16</c:v>
                </c:pt>
                <c:pt idx="169" formatCode="0.00">
                  <c:v>185.97</c:v>
                </c:pt>
                <c:pt idx="170" formatCode="0.00">
                  <c:v>210.91</c:v>
                </c:pt>
                <c:pt idx="171" formatCode="0.00">
                  <c:v>236.08</c:v>
                </c:pt>
                <c:pt idx="172" formatCode="0.00">
                  <c:v>261.54000000000002</c:v>
                </c:pt>
                <c:pt idx="173" formatCode="0.00">
                  <c:v>287.33999999999997</c:v>
                </c:pt>
                <c:pt idx="174" formatCode="0.00">
                  <c:v>382.29</c:v>
                </c:pt>
                <c:pt idx="175" formatCode="0.00">
                  <c:v>471.58</c:v>
                </c:pt>
                <c:pt idx="176" formatCode="0.00">
                  <c:v>558.66</c:v>
                </c:pt>
                <c:pt idx="177" formatCode="0.00">
                  <c:v>645.01</c:v>
                </c:pt>
                <c:pt idx="178" formatCode="0.00">
                  <c:v>731.4</c:v>
                </c:pt>
                <c:pt idx="179" formatCode="0.00">
                  <c:v>818.21</c:v>
                </c:pt>
                <c:pt idx="180" formatCode="0.00">
                  <c:v>1130</c:v>
                </c:pt>
                <c:pt idx="181" formatCode="0.00">
                  <c:v>1430</c:v>
                </c:pt>
                <c:pt idx="182" formatCode="0.00">
                  <c:v>1710</c:v>
                </c:pt>
                <c:pt idx="183" formatCode="0.00">
                  <c:v>1990</c:v>
                </c:pt>
                <c:pt idx="184" formatCode="0.00">
                  <c:v>2270</c:v>
                </c:pt>
                <c:pt idx="185" formatCode="0.00">
                  <c:v>2550</c:v>
                </c:pt>
                <c:pt idx="186" formatCode="0.00">
                  <c:v>2830</c:v>
                </c:pt>
                <c:pt idx="187" formatCode="0.00">
                  <c:v>3110</c:v>
                </c:pt>
                <c:pt idx="188" formatCode="0.00">
                  <c:v>3390</c:v>
                </c:pt>
                <c:pt idx="189" formatCode="0.00">
                  <c:v>3680</c:v>
                </c:pt>
                <c:pt idx="190" formatCode="0.00">
                  <c:v>3960</c:v>
                </c:pt>
                <c:pt idx="191" formatCode="0.00">
                  <c:v>5010</c:v>
                </c:pt>
                <c:pt idx="192" formatCode="0.0">
                  <c:v>6490</c:v>
                </c:pt>
                <c:pt idx="193" formatCode="0.0">
                  <c:v>7850</c:v>
                </c:pt>
                <c:pt idx="194" formatCode="0.0">
                  <c:v>9150</c:v>
                </c:pt>
                <c:pt idx="195" formatCode="0.0">
                  <c:v>10410</c:v>
                </c:pt>
                <c:pt idx="196" formatCode="0.0">
                  <c:v>11640</c:v>
                </c:pt>
                <c:pt idx="197" formatCode="0.0">
                  <c:v>12850</c:v>
                </c:pt>
                <c:pt idx="198" formatCode="0.0">
                  <c:v>14030</c:v>
                </c:pt>
                <c:pt idx="199" formatCode="0.0">
                  <c:v>15200</c:v>
                </c:pt>
                <c:pt idx="200" formatCode="0.0">
                  <c:v>19430</c:v>
                </c:pt>
                <c:pt idx="201" formatCode="0.0">
                  <c:v>23230</c:v>
                </c:pt>
                <c:pt idx="202" formatCode="0.0">
                  <c:v>26770</c:v>
                </c:pt>
                <c:pt idx="203" formatCode="0.0">
                  <c:v>30130</c:v>
                </c:pt>
                <c:pt idx="204" formatCode="0.0">
                  <c:v>33330</c:v>
                </c:pt>
                <c:pt idx="205" formatCode="0.0">
                  <c:v>36410</c:v>
                </c:pt>
                <c:pt idx="206" formatCode="0.0">
                  <c:v>47230</c:v>
                </c:pt>
                <c:pt idx="207" formatCode="0.0">
                  <c:v>56620</c:v>
                </c:pt>
                <c:pt idx="208" formatCode="0.0">
                  <c:v>65099.999999999993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srim1H_C!$D$20:$D$228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srim1H_C!$P$20:$P$228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6.0000000000000006E-4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6.0000000000000006E-4</c:v>
                </c:pt>
                <c:pt idx="9">
                  <c:v>6.9999999999999999E-4</c:v>
                </c:pt>
                <c:pt idx="10">
                  <c:v>6.9999999999999999E-4</c:v>
                </c:pt>
                <c:pt idx="11">
                  <c:v>8.0000000000000004E-4</c:v>
                </c:pt>
                <c:pt idx="12">
                  <c:v>8.0000000000000004E-4</c:v>
                </c:pt>
                <c:pt idx="13">
                  <c:v>8.9999999999999998E-4</c:v>
                </c:pt>
                <c:pt idx="14">
                  <c:v>8.9999999999999998E-4</c:v>
                </c:pt>
                <c:pt idx="15">
                  <c:v>1E-3</c:v>
                </c:pt>
                <c:pt idx="16">
                  <c:v>1E-3</c:v>
                </c:pt>
                <c:pt idx="17">
                  <c:v>1.0999999999999998E-3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1.2999999999999999E-3</c:v>
                </c:pt>
                <c:pt idx="21">
                  <c:v>1.4E-3</c:v>
                </c:pt>
                <c:pt idx="22">
                  <c:v>1.4E-3</c:v>
                </c:pt>
                <c:pt idx="23">
                  <c:v>1.5E-3</c:v>
                </c:pt>
                <c:pt idx="24">
                  <c:v>1.7000000000000001E-3</c:v>
                </c:pt>
                <c:pt idx="25">
                  <c:v>1.8E-3</c:v>
                </c:pt>
                <c:pt idx="26">
                  <c:v>1.9E-3</c:v>
                </c:pt>
                <c:pt idx="27">
                  <c:v>2E-3</c:v>
                </c:pt>
                <c:pt idx="28">
                  <c:v>2.1999999999999997E-3</c:v>
                </c:pt>
                <c:pt idx="29">
                  <c:v>2.3E-3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2.5999999999999999E-3</c:v>
                </c:pt>
                <c:pt idx="33">
                  <c:v>2.8E-3</c:v>
                </c:pt>
                <c:pt idx="34">
                  <c:v>2.9000000000000002E-3</c:v>
                </c:pt>
                <c:pt idx="35">
                  <c:v>3.0999999999999999E-3</c:v>
                </c:pt>
                <c:pt idx="36">
                  <c:v>3.4000000000000002E-3</c:v>
                </c:pt>
                <c:pt idx="37">
                  <c:v>3.5999999999999999E-3</c:v>
                </c:pt>
                <c:pt idx="38">
                  <c:v>3.8999999999999998E-3</c:v>
                </c:pt>
                <c:pt idx="39">
                  <c:v>4.1000000000000003E-3</c:v>
                </c:pt>
                <c:pt idx="40">
                  <c:v>4.3E-3</c:v>
                </c:pt>
                <c:pt idx="41">
                  <c:v>4.5999999999999999E-3</c:v>
                </c:pt>
                <c:pt idx="42">
                  <c:v>4.8000000000000004E-3</c:v>
                </c:pt>
                <c:pt idx="43">
                  <c:v>5.0000000000000001E-3</c:v>
                </c:pt>
                <c:pt idx="44">
                  <c:v>5.4000000000000003E-3</c:v>
                </c:pt>
                <c:pt idx="45">
                  <c:v>5.8999999999999999E-3</c:v>
                </c:pt>
                <c:pt idx="46">
                  <c:v>6.3E-3</c:v>
                </c:pt>
                <c:pt idx="47">
                  <c:v>6.7000000000000002E-3</c:v>
                </c:pt>
                <c:pt idx="48">
                  <c:v>7.000000000000001E-3</c:v>
                </c:pt>
                <c:pt idx="49">
                  <c:v>7.3999999999999995E-3</c:v>
                </c:pt>
                <c:pt idx="50">
                  <c:v>8.0999999999999996E-3</c:v>
                </c:pt>
                <c:pt idx="51">
                  <c:v>8.7999999999999988E-3</c:v>
                </c:pt>
                <c:pt idx="52">
                  <c:v>9.4000000000000004E-3</c:v>
                </c:pt>
                <c:pt idx="53">
                  <c:v>1.0100000000000001E-2</c:v>
                </c:pt>
                <c:pt idx="54">
                  <c:v>1.0699999999999999E-2</c:v>
                </c:pt>
                <c:pt idx="55">
                  <c:v>1.12E-2</c:v>
                </c:pt>
                <c:pt idx="56">
                  <c:v>1.18E-2</c:v>
                </c:pt>
                <c:pt idx="57">
                  <c:v>1.23E-2</c:v>
                </c:pt>
                <c:pt idx="58">
                  <c:v>1.2800000000000001E-2</c:v>
                </c:pt>
                <c:pt idx="59">
                  <c:v>1.3300000000000001E-2</c:v>
                </c:pt>
                <c:pt idx="60">
                  <c:v>1.3800000000000002E-2</c:v>
                </c:pt>
                <c:pt idx="61">
                  <c:v>1.47E-2</c:v>
                </c:pt>
                <c:pt idx="62">
                  <c:v>1.5800000000000002E-2</c:v>
                </c:pt>
                <c:pt idx="63">
                  <c:v>1.6800000000000002E-2</c:v>
                </c:pt>
                <c:pt idx="64">
                  <c:v>1.78E-2</c:v>
                </c:pt>
                <c:pt idx="65">
                  <c:v>1.8700000000000001E-2</c:v>
                </c:pt>
                <c:pt idx="66">
                  <c:v>1.95E-2</c:v>
                </c:pt>
                <c:pt idx="67">
                  <c:v>2.0399999999999998E-2</c:v>
                </c:pt>
                <c:pt idx="68">
                  <c:v>2.1100000000000001E-2</c:v>
                </c:pt>
                <c:pt idx="69">
                  <c:v>2.1899999999999999E-2</c:v>
                </c:pt>
                <c:pt idx="70">
                  <c:v>2.3300000000000001E-2</c:v>
                </c:pt>
                <c:pt idx="71">
                  <c:v>2.46E-2</c:v>
                </c:pt>
                <c:pt idx="72">
                  <c:v>2.58E-2</c:v>
                </c:pt>
                <c:pt idx="73">
                  <c:v>2.69E-2</c:v>
                </c:pt>
                <c:pt idx="74">
                  <c:v>2.8000000000000004E-2</c:v>
                </c:pt>
                <c:pt idx="75">
                  <c:v>2.8899999999999999E-2</c:v>
                </c:pt>
                <c:pt idx="76">
                  <c:v>3.0800000000000001E-2</c:v>
                </c:pt>
                <c:pt idx="77">
                  <c:v>3.2399999999999998E-2</c:v>
                </c:pt>
                <c:pt idx="78">
                  <c:v>3.39E-2</c:v>
                </c:pt>
                <c:pt idx="79">
                  <c:v>3.5199999999999995E-2</c:v>
                </c:pt>
                <c:pt idx="80">
                  <c:v>3.6499999999999998E-2</c:v>
                </c:pt>
                <c:pt idx="81">
                  <c:v>3.7699999999999997E-2</c:v>
                </c:pt>
                <c:pt idx="82">
                  <c:v>3.8800000000000001E-2</c:v>
                </c:pt>
                <c:pt idx="83">
                  <c:v>3.9800000000000002E-2</c:v>
                </c:pt>
                <c:pt idx="84">
                  <c:v>4.0799999999999996E-2</c:v>
                </c:pt>
                <c:pt idx="85">
                  <c:v>4.1700000000000001E-2</c:v>
                </c:pt>
                <c:pt idx="86">
                  <c:v>4.2499999999999996E-2</c:v>
                </c:pt>
                <c:pt idx="87">
                  <c:v>4.4200000000000003E-2</c:v>
                </c:pt>
                <c:pt idx="88">
                  <c:v>4.5999999999999999E-2</c:v>
                </c:pt>
                <c:pt idx="89">
                  <c:v>4.7599999999999996E-2</c:v>
                </c:pt>
                <c:pt idx="90">
                  <c:v>4.9200000000000001E-2</c:v>
                </c:pt>
                <c:pt idx="91">
                  <c:v>5.0599999999999999E-2</c:v>
                </c:pt>
                <c:pt idx="92">
                  <c:v>5.1900000000000002E-2</c:v>
                </c:pt>
                <c:pt idx="93">
                  <c:v>5.3100000000000001E-2</c:v>
                </c:pt>
                <c:pt idx="94">
                  <c:v>5.4300000000000001E-2</c:v>
                </c:pt>
                <c:pt idx="95">
                  <c:v>5.5400000000000005E-2</c:v>
                </c:pt>
                <c:pt idx="96">
                  <c:v>5.7399999999999993E-2</c:v>
                </c:pt>
                <c:pt idx="97">
                  <c:v>5.9299999999999999E-2</c:v>
                </c:pt>
                <c:pt idx="98">
                  <c:v>6.1100000000000002E-2</c:v>
                </c:pt>
                <c:pt idx="99">
                  <c:v>6.2700000000000006E-2</c:v>
                </c:pt>
                <c:pt idx="100">
                  <c:v>6.4299999999999996E-2</c:v>
                </c:pt>
                <c:pt idx="101">
                  <c:v>6.5799999999999997E-2</c:v>
                </c:pt>
                <c:pt idx="102">
                  <c:v>6.8600000000000008E-2</c:v>
                </c:pt>
                <c:pt idx="103">
                  <c:v>7.1300000000000002E-2</c:v>
                </c:pt>
                <c:pt idx="104">
                  <c:v>7.3800000000000004E-2</c:v>
                </c:pt>
                <c:pt idx="105">
                  <c:v>7.6300000000000007E-2</c:v>
                </c:pt>
                <c:pt idx="106">
                  <c:v>7.8700000000000006E-2</c:v>
                </c:pt>
                <c:pt idx="107">
                  <c:v>8.1100000000000005E-2</c:v>
                </c:pt>
                <c:pt idx="108">
                  <c:v>8.3499999999999991E-2</c:v>
                </c:pt>
                <c:pt idx="109">
                  <c:v>8.5900000000000004E-2</c:v>
                </c:pt>
                <c:pt idx="110">
                  <c:v>8.8400000000000006E-2</c:v>
                </c:pt>
                <c:pt idx="111">
                  <c:v>9.0800000000000006E-2</c:v>
                </c:pt>
                <c:pt idx="112">
                  <c:v>9.3300000000000008E-2</c:v>
                </c:pt>
                <c:pt idx="113">
                  <c:v>9.8299999999999998E-2</c:v>
                </c:pt>
                <c:pt idx="114">
                  <c:v>0.1048</c:v>
                </c:pt>
                <c:pt idx="115">
                  <c:v>0.11169999999999999</c:v>
                </c:pt>
                <c:pt idx="116">
                  <c:v>0.11879999999999999</c:v>
                </c:pt>
                <c:pt idx="117">
                  <c:v>0.12620000000000001</c:v>
                </c:pt>
                <c:pt idx="118">
                  <c:v>0.13400000000000001</c:v>
                </c:pt>
                <c:pt idx="119">
                  <c:v>0.1421</c:v>
                </c:pt>
                <c:pt idx="120">
                  <c:v>0.15049999999999999</c:v>
                </c:pt>
                <c:pt idx="121">
                  <c:v>0.1593</c:v>
                </c:pt>
                <c:pt idx="122">
                  <c:v>0.1777</c:v>
                </c:pt>
                <c:pt idx="123">
                  <c:v>0.19739999999999999</c:v>
                </c:pt>
                <c:pt idx="124">
                  <c:v>0.21820000000000001</c:v>
                </c:pt>
                <c:pt idx="125">
                  <c:v>0.24020000000000002</c:v>
                </c:pt>
                <c:pt idx="126">
                  <c:v>0.26319999999999999</c:v>
                </c:pt>
                <c:pt idx="127">
                  <c:v>0.2873</c:v>
                </c:pt>
                <c:pt idx="128">
                  <c:v>0.33849999999999997</c:v>
                </c:pt>
                <c:pt idx="129">
                  <c:v>0.39340000000000003</c:v>
                </c:pt>
                <c:pt idx="130">
                  <c:v>0.45199999999999996</c:v>
                </c:pt>
                <c:pt idx="131">
                  <c:v>0.51380000000000003</c:v>
                </c:pt>
                <c:pt idx="132">
                  <c:v>0.57879999999999998</c:v>
                </c:pt>
                <c:pt idx="133">
                  <c:v>0.64729999999999999</c:v>
                </c:pt>
                <c:pt idx="134">
                  <c:v>0.71909999999999996</c:v>
                </c:pt>
                <c:pt idx="135">
                  <c:v>0.79430000000000001</c:v>
                </c:pt>
                <c:pt idx="136">
                  <c:v>0.87270000000000003</c:v>
                </c:pt>
                <c:pt idx="137">
                  <c:v>0.95429999999999993</c:v>
                </c:pt>
                <c:pt idx="138">
                  <c:v>1.04</c:v>
                </c:pt>
                <c:pt idx="139">
                  <c:v>1.22</c:v>
                </c:pt>
                <c:pt idx="140">
                  <c:v>1.46</c:v>
                </c:pt>
                <c:pt idx="141">
                  <c:v>1.72</c:v>
                </c:pt>
                <c:pt idx="142">
                  <c:v>2</c:v>
                </c:pt>
                <c:pt idx="143">
                  <c:v>2.29</c:v>
                </c:pt>
                <c:pt idx="144">
                  <c:v>2.6</c:v>
                </c:pt>
                <c:pt idx="145">
                  <c:v>2.93</c:v>
                </c:pt>
                <c:pt idx="146">
                  <c:v>3.28</c:v>
                </c:pt>
                <c:pt idx="147">
                  <c:v>3.64</c:v>
                </c:pt>
                <c:pt idx="148">
                  <c:v>4.41</c:v>
                </c:pt>
                <c:pt idx="149">
                  <c:v>5.25</c:v>
                </c:pt>
                <c:pt idx="150">
                  <c:v>6.16</c:v>
                </c:pt>
                <c:pt idx="151">
                  <c:v>7.12</c:v>
                </c:pt>
                <c:pt idx="152">
                  <c:v>8.14</c:v>
                </c:pt>
                <c:pt idx="153">
                  <c:v>9.2200000000000006</c:v>
                </c:pt>
                <c:pt idx="154">
                  <c:v>11.57</c:v>
                </c:pt>
                <c:pt idx="155" formatCode="0.00">
                  <c:v>14.14</c:v>
                </c:pt>
                <c:pt idx="156" formatCode="0.00">
                  <c:v>16.93</c:v>
                </c:pt>
                <c:pt idx="157" formatCode="0.00">
                  <c:v>19.95</c:v>
                </c:pt>
                <c:pt idx="158" formatCode="0.00">
                  <c:v>23.18</c:v>
                </c:pt>
                <c:pt idx="159" formatCode="0.00">
                  <c:v>26.62</c:v>
                </c:pt>
                <c:pt idx="160" formatCode="0.00">
                  <c:v>30.27</c:v>
                </c:pt>
                <c:pt idx="161" formatCode="0.00">
                  <c:v>34.119999999999997</c:v>
                </c:pt>
                <c:pt idx="162" formatCode="0.00">
                  <c:v>38.18</c:v>
                </c:pt>
                <c:pt idx="163" formatCode="0.00">
                  <c:v>42.44</c:v>
                </c:pt>
                <c:pt idx="164" formatCode="0.00">
                  <c:v>46.89</c:v>
                </c:pt>
                <c:pt idx="165" formatCode="0.00">
                  <c:v>56.37</c:v>
                </c:pt>
                <c:pt idx="166" formatCode="0.00">
                  <c:v>69.290000000000006</c:v>
                </c:pt>
                <c:pt idx="167" formatCode="0.00">
                  <c:v>83.36</c:v>
                </c:pt>
                <c:pt idx="168" formatCode="0.00">
                  <c:v>98.56</c:v>
                </c:pt>
                <c:pt idx="169" formatCode="0.00">
                  <c:v>114.85</c:v>
                </c:pt>
                <c:pt idx="170" formatCode="0.00">
                  <c:v>132.21</c:v>
                </c:pt>
                <c:pt idx="171" formatCode="0.00">
                  <c:v>150.61000000000001</c:v>
                </c:pt>
                <c:pt idx="172" formatCode="0.00">
                  <c:v>170.04</c:v>
                </c:pt>
                <c:pt idx="173" formatCode="0.00">
                  <c:v>190.48</c:v>
                </c:pt>
                <c:pt idx="174" formatCode="0.00">
                  <c:v>234.3</c:v>
                </c:pt>
                <c:pt idx="175" formatCode="0.00">
                  <c:v>281.93</c:v>
                </c:pt>
                <c:pt idx="176" formatCode="0.00">
                  <c:v>333.22</c:v>
                </c:pt>
                <c:pt idx="177" formatCode="0.00">
                  <c:v>388.06</c:v>
                </c:pt>
                <c:pt idx="178" formatCode="0.00">
                  <c:v>446.34</c:v>
                </c:pt>
                <c:pt idx="179" formatCode="0.00">
                  <c:v>507.93</c:v>
                </c:pt>
                <c:pt idx="180" formatCode="0.00">
                  <c:v>640.71</c:v>
                </c:pt>
                <c:pt idx="181" formatCode="0.00">
                  <c:v>785.65</c:v>
                </c:pt>
                <c:pt idx="182" formatCode="0.00">
                  <c:v>942.08</c:v>
                </c:pt>
                <c:pt idx="183" formatCode="0.0">
                  <c:v>1110</c:v>
                </c:pt>
                <c:pt idx="184" formatCode="0.0">
                  <c:v>1290</c:v>
                </c:pt>
                <c:pt idx="185" formatCode="0.0">
                  <c:v>1470</c:v>
                </c:pt>
                <c:pt idx="186" formatCode="0.0">
                  <c:v>1670</c:v>
                </c:pt>
                <c:pt idx="187" formatCode="0.0">
                  <c:v>1880</c:v>
                </c:pt>
                <c:pt idx="188" formatCode="0.0">
                  <c:v>2090</c:v>
                </c:pt>
                <c:pt idx="189" formatCode="0.0">
                  <c:v>2310</c:v>
                </c:pt>
                <c:pt idx="190" formatCode="0.0">
                  <c:v>2540</c:v>
                </c:pt>
                <c:pt idx="191" formatCode="0.0">
                  <c:v>3020</c:v>
                </c:pt>
                <c:pt idx="192" formatCode="0.0">
                  <c:v>3660</c:v>
                </c:pt>
                <c:pt idx="193" formatCode="0.0">
                  <c:v>4330</c:v>
                </c:pt>
                <c:pt idx="194" formatCode="0.0">
                  <c:v>5040</c:v>
                </c:pt>
                <c:pt idx="195" formatCode="0.0">
                  <c:v>5770</c:v>
                </c:pt>
                <c:pt idx="196" formatCode="0.0">
                  <c:v>6530</c:v>
                </c:pt>
                <c:pt idx="197" formatCode="0.0">
                  <c:v>7310</c:v>
                </c:pt>
                <c:pt idx="198" formatCode="0.0">
                  <c:v>8109.9999999999991</c:v>
                </c:pt>
                <c:pt idx="199" formatCode="0.0">
                  <c:v>8930</c:v>
                </c:pt>
                <c:pt idx="200" formatCode="0.0">
                  <c:v>10610</c:v>
                </c:pt>
                <c:pt idx="201" formatCode="0.0">
                  <c:v>12340</c:v>
                </c:pt>
                <c:pt idx="202" formatCode="0.0">
                  <c:v>14110</c:v>
                </c:pt>
                <c:pt idx="203" formatCode="0.0">
                  <c:v>15910</c:v>
                </c:pt>
                <c:pt idx="204" formatCode="0.0">
                  <c:v>17730</c:v>
                </c:pt>
                <c:pt idx="205" formatCode="0.0">
                  <c:v>19560</c:v>
                </c:pt>
                <c:pt idx="206" formatCode="0.0">
                  <c:v>23240</c:v>
                </c:pt>
                <c:pt idx="207" formatCode="0.0">
                  <c:v>26920</c:v>
                </c:pt>
                <c:pt idx="208" formatCode="0.0">
                  <c:v>30590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1456"/>
        <c:axId val="477611848"/>
      </c:scatterChart>
      <c:valAx>
        <c:axId val="4776114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848"/>
        <c:crosses val="autoZero"/>
        <c:crossBetween val="midCat"/>
        <c:majorUnit val="10"/>
      </c:valAx>
      <c:valAx>
        <c:axId val="4776118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14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srim1H_Diamond!$P$5</c:f>
          <c:strCache>
            <c:ptCount val="1"/>
            <c:pt idx="0">
              <c:v>srim1H_Diamond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srim1H_Diamond!$D$20:$D$228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srim1H_Diamond!$E$20:$E$228</c:f>
              <c:numCache>
                <c:formatCode>0.000E+00</c:formatCode>
                <c:ptCount val="209"/>
                <c:pt idx="0">
                  <c:v>1.397E-2</c:v>
                </c:pt>
                <c:pt idx="1">
                  <c:v>1.465E-2</c:v>
                </c:pt>
                <c:pt idx="2">
                  <c:v>1.5299999999999999E-2</c:v>
                </c:pt>
                <c:pt idx="3">
                  <c:v>1.592E-2</c:v>
                </c:pt>
                <c:pt idx="4">
                  <c:v>1.653E-2</c:v>
                </c:pt>
                <c:pt idx="5">
                  <c:v>1.711E-2</c:v>
                </c:pt>
                <c:pt idx="6">
                  <c:v>1.7670000000000002E-2</c:v>
                </c:pt>
                <c:pt idx="7">
                  <c:v>1.821E-2</c:v>
                </c:pt>
                <c:pt idx="8">
                  <c:v>1.874E-2</c:v>
                </c:pt>
                <c:pt idx="9">
                  <c:v>1.975E-2</c:v>
                </c:pt>
                <c:pt idx="10">
                  <c:v>2.095E-2</c:v>
                </c:pt>
                <c:pt idx="11">
                  <c:v>2.2079999999999999E-2</c:v>
                </c:pt>
                <c:pt idx="12">
                  <c:v>2.316E-2</c:v>
                </c:pt>
                <c:pt idx="13">
                  <c:v>2.419E-2</c:v>
                </c:pt>
                <c:pt idx="14">
                  <c:v>2.5180000000000001E-2</c:v>
                </c:pt>
                <c:pt idx="15">
                  <c:v>2.613E-2</c:v>
                </c:pt>
                <c:pt idx="16">
                  <c:v>2.7050000000000001E-2</c:v>
                </c:pt>
                <c:pt idx="17">
                  <c:v>2.793E-2</c:v>
                </c:pt>
                <c:pt idx="18">
                  <c:v>2.963E-2</c:v>
                </c:pt>
                <c:pt idx="19">
                  <c:v>3.1230000000000001E-2</c:v>
                </c:pt>
                <c:pt idx="20">
                  <c:v>3.2750000000000001E-2</c:v>
                </c:pt>
                <c:pt idx="21">
                  <c:v>3.4209999999999997E-2</c:v>
                </c:pt>
                <c:pt idx="22">
                  <c:v>3.5610000000000003E-2</c:v>
                </c:pt>
                <c:pt idx="23">
                  <c:v>3.6949999999999997E-2</c:v>
                </c:pt>
                <c:pt idx="24">
                  <c:v>3.95E-2</c:v>
                </c:pt>
                <c:pt idx="25">
                  <c:v>4.19E-2</c:v>
                </c:pt>
                <c:pt idx="26">
                  <c:v>4.4159999999999998E-2</c:v>
                </c:pt>
                <c:pt idx="27">
                  <c:v>4.632E-2</c:v>
                </c:pt>
                <c:pt idx="28">
                  <c:v>4.8379999999999999E-2</c:v>
                </c:pt>
                <c:pt idx="29">
                  <c:v>5.0360000000000002E-2</c:v>
                </c:pt>
                <c:pt idx="30">
                  <c:v>5.2260000000000001E-2</c:v>
                </c:pt>
                <c:pt idx="31">
                  <c:v>5.4089999999999999E-2</c:v>
                </c:pt>
                <c:pt idx="32">
                  <c:v>5.586E-2</c:v>
                </c:pt>
                <c:pt idx="33">
                  <c:v>5.7579999999999999E-2</c:v>
                </c:pt>
                <c:pt idx="34">
                  <c:v>5.9249999999999997E-2</c:v>
                </c:pt>
                <c:pt idx="35">
                  <c:v>6.2460000000000002E-2</c:v>
                </c:pt>
                <c:pt idx="36">
                  <c:v>6.6250000000000003E-2</c:v>
                </c:pt>
                <c:pt idx="37">
                  <c:v>6.9830000000000003E-2</c:v>
                </c:pt>
                <c:pt idx="38">
                  <c:v>7.324E-2</c:v>
                </c:pt>
                <c:pt idx="39">
                  <c:v>7.6499999999999999E-2</c:v>
                </c:pt>
                <c:pt idx="40">
                  <c:v>7.9619999999999996E-2</c:v>
                </c:pt>
                <c:pt idx="41">
                  <c:v>8.2629999999999995E-2</c:v>
                </c:pt>
                <c:pt idx="42">
                  <c:v>8.5529999999999995E-2</c:v>
                </c:pt>
                <c:pt idx="43">
                  <c:v>8.8330000000000006E-2</c:v>
                </c:pt>
                <c:pt idx="44">
                  <c:v>9.3689999999999996E-2</c:v>
                </c:pt>
                <c:pt idx="45">
                  <c:v>9.8760000000000001E-2</c:v>
                </c:pt>
                <c:pt idx="46">
                  <c:v>0.1036</c:v>
                </c:pt>
                <c:pt idx="47">
                  <c:v>0.1082</c:v>
                </c:pt>
                <c:pt idx="48">
                  <c:v>0.11260000000000001</c:v>
                </c:pt>
                <c:pt idx="49">
                  <c:v>0.1168</c:v>
                </c:pt>
                <c:pt idx="50">
                  <c:v>0.1249</c:v>
                </c:pt>
                <c:pt idx="51">
                  <c:v>0.13250000000000001</c:v>
                </c:pt>
                <c:pt idx="52">
                  <c:v>0.13969999999999999</c:v>
                </c:pt>
                <c:pt idx="53">
                  <c:v>0.14649999999999999</c:v>
                </c:pt>
                <c:pt idx="54">
                  <c:v>0.153</c:v>
                </c:pt>
                <c:pt idx="55">
                  <c:v>0.15920000000000001</c:v>
                </c:pt>
                <c:pt idx="56">
                  <c:v>0.1653</c:v>
                </c:pt>
                <c:pt idx="57">
                  <c:v>0.1711</c:v>
                </c:pt>
                <c:pt idx="58">
                  <c:v>0.1767</c:v>
                </c:pt>
                <c:pt idx="59">
                  <c:v>0.18210000000000001</c:v>
                </c:pt>
                <c:pt idx="60">
                  <c:v>0.18740000000000001</c:v>
                </c:pt>
                <c:pt idx="61">
                  <c:v>0.19750000000000001</c:v>
                </c:pt>
                <c:pt idx="62">
                  <c:v>0.20860000000000001</c:v>
                </c:pt>
                <c:pt idx="63">
                  <c:v>0.21909999999999999</c:v>
                </c:pt>
                <c:pt idx="64">
                  <c:v>0.22900000000000001</c:v>
                </c:pt>
                <c:pt idx="65">
                  <c:v>0.23849999999999999</c:v>
                </c:pt>
                <c:pt idx="66">
                  <c:v>0.24759999999999999</c:v>
                </c:pt>
                <c:pt idx="67">
                  <c:v>0.25629999999999997</c:v>
                </c:pt>
                <c:pt idx="68">
                  <c:v>0.26469999999999999</c:v>
                </c:pt>
                <c:pt idx="69">
                  <c:v>0.27279999999999999</c:v>
                </c:pt>
                <c:pt idx="70">
                  <c:v>0.28810000000000002</c:v>
                </c:pt>
                <c:pt idx="71">
                  <c:v>0.30259999999999998</c:v>
                </c:pt>
                <c:pt idx="72">
                  <c:v>0.31630000000000003</c:v>
                </c:pt>
                <c:pt idx="73">
                  <c:v>0.32919999999999999</c:v>
                </c:pt>
                <c:pt idx="74">
                  <c:v>0.34160000000000001</c:v>
                </c:pt>
                <c:pt idx="75">
                  <c:v>0.35339999999999999</c:v>
                </c:pt>
                <c:pt idx="76">
                  <c:v>0.3755</c:v>
                </c:pt>
                <c:pt idx="77">
                  <c:v>0.39589999999999997</c:v>
                </c:pt>
                <c:pt idx="78">
                  <c:v>0.4148</c:v>
                </c:pt>
                <c:pt idx="79">
                  <c:v>0.43240000000000001</c:v>
                </c:pt>
                <c:pt idx="80">
                  <c:v>0.44890000000000002</c:v>
                </c:pt>
                <c:pt idx="81">
                  <c:v>0.46439999999999998</c:v>
                </c:pt>
                <c:pt idx="82">
                  <c:v>0.47889999999999999</c:v>
                </c:pt>
                <c:pt idx="83">
                  <c:v>0.49259999999999998</c:v>
                </c:pt>
                <c:pt idx="84">
                  <c:v>0.50549999999999995</c:v>
                </c:pt>
                <c:pt idx="85">
                  <c:v>0.51759999999999995</c:v>
                </c:pt>
                <c:pt idx="86">
                  <c:v>0.52910000000000001</c:v>
                </c:pt>
                <c:pt idx="87">
                  <c:v>0.55030000000000001</c:v>
                </c:pt>
                <c:pt idx="88">
                  <c:v>0.57369999999999999</c:v>
                </c:pt>
                <c:pt idx="89">
                  <c:v>0.59430000000000005</c:v>
                </c:pt>
                <c:pt idx="90">
                  <c:v>0.61260000000000003</c:v>
                </c:pt>
                <c:pt idx="91">
                  <c:v>0.62880000000000003</c:v>
                </c:pt>
                <c:pt idx="92">
                  <c:v>0.64329999999999998</c:v>
                </c:pt>
                <c:pt idx="93">
                  <c:v>0.65629999999999999</c:v>
                </c:pt>
                <c:pt idx="94">
                  <c:v>0.66800000000000004</c:v>
                </c:pt>
                <c:pt idx="95">
                  <c:v>0.67859999999999998</c:v>
                </c:pt>
                <c:pt idx="96">
                  <c:v>0.69669999999999999</c:v>
                </c:pt>
                <c:pt idx="97">
                  <c:v>0.71130000000000004</c:v>
                </c:pt>
                <c:pt idx="98">
                  <c:v>0.72289999999999999</c:v>
                </c:pt>
                <c:pt idx="99">
                  <c:v>0.73170000000000002</c:v>
                </c:pt>
                <c:pt idx="100">
                  <c:v>0.73809999999999998</c:v>
                </c:pt>
                <c:pt idx="101">
                  <c:v>0.74229999999999996</c:v>
                </c:pt>
                <c:pt idx="102">
                  <c:v>0.74490000000000001</c:v>
                </c:pt>
                <c:pt idx="103">
                  <c:v>0.74139999999999995</c:v>
                </c:pt>
                <c:pt idx="104">
                  <c:v>0.73319999999999996</c:v>
                </c:pt>
                <c:pt idx="105">
                  <c:v>0.7218</c:v>
                </c:pt>
                <c:pt idx="106">
                  <c:v>0.70830000000000004</c:v>
                </c:pt>
                <c:pt idx="107">
                  <c:v>0.69350000000000001</c:v>
                </c:pt>
                <c:pt idx="108">
                  <c:v>0.67789999999999995</c:v>
                </c:pt>
                <c:pt idx="109">
                  <c:v>0.66210000000000002</c:v>
                </c:pt>
                <c:pt idx="110">
                  <c:v>0.64639999999999997</c:v>
                </c:pt>
                <c:pt idx="111">
                  <c:v>0.63100000000000001</c:v>
                </c:pt>
                <c:pt idx="112">
                  <c:v>0.6159</c:v>
                </c:pt>
                <c:pt idx="113">
                  <c:v>0.58740000000000003</c:v>
                </c:pt>
                <c:pt idx="114">
                  <c:v>0.55479999999999996</c:v>
                </c:pt>
                <c:pt idx="115">
                  <c:v>0.52569999999999995</c:v>
                </c:pt>
                <c:pt idx="116">
                  <c:v>0.49959999999999999</c:v>
                </c:pt>
                <c:pt idx="117">
                  <c:v>0.4763</c:v>
                </c:pt>
                <c:pt idx="118">
                  <c:v>0.45540000000000003</c:v>
                </c:pt>
                <c:pt idx="119">
                  <c:v>0.4365</c:v>
                </c:pt>
                <c:pt idx="120">
                  <c:v>0.4194</c:v>
                </c:pt>
                <c:pt idx="121">
                  <c:v>0.40379999999999999</c:v>
                </c:pt>
                <c:pt idx="122">
                  <c:v>0.3765</c:v>
                </c:pt>
                <c:pt idx="123">
                  <c:v>0.35339999999999999</c:v>
                </c:pt>
                <c:pt idx="124">
                  <c:v>0.33339999999999997</c:v>
                </c:pt>
                <c:pt idx="125">
                  <c:v>0.316</c:v>
                </c:pt>
                <c:pt idx="126">
                  <c:v>0.30070000000000002</c:v>
                </c:pt>
                <c:pt idx="127">
                  <c:v>0.28720000000000001</c:v>
                </c:pt>
                <c:pt idx="128">
                  <c:v>0.26400000000000001</c:v>
                </c:pt>
                <c:pt idx="129">
                  <c:v>0.245</c:v>
                </c:pt>
                <c:pt idx="130">
                  <c:v>0.2291</c:v>
                </c:pt>
                <c:pt idx="131">
                  <c:v>0.21629999999999999</c:v>
                </c:pt>
                <c:pt idx="132">
                  <c:v>0.20349999999999999</c:v>
                </c:pt>
                <c:pt idx="133">
                  <c:v>0.1923</c:v>
                </c:pt>
                <c:pt idx="134">
                  <c:v>0.1825</c:v>
                </c:pt>
                <c:pt idx="135">
                  <c:v>0.17369999999999999</c:v>
                </c:pt>
                <c:pt idx="136">
                  <c:v>0.16589999999999999</c:v>
                </c:pt>
                <c:pt idx="137">
                  <c:v>0.1588</c:v>
                </c:pt>
                <c:pt idx="138">
                  <c:v>0.15240000000000001</c:v>
                </c:pt>
                <c:pt idx="139">
                  <c:v>0.14119999999999999</c:v>
                </c:pt>
                <c:pt idx="140">
                  <c:v>0.1295</c:v>
                </c:pt>
                <c:pt idx="141">
                  <c:v>0.1198</c:v>
                </c:pt>
                <c:pt idx="142">
                  <c:v>0.1116</c:v>
                </c:pt>
                <c:pt idx="143">
                  <c:v>0.1045</c:v>
                </c:pt>
                <c:pt idx="144">
                  <c:v>9.8390000000000005E-2</c:v>
                </c:pt>
                <c:pt idx="145">
                  <c:v>9.3009999999999995E-2</c:v>
                </c:pt>
                <c:pt idx="146">
                  <c:v>8.8230000000000003E-2</c:v>
                </c:pt>
                <c:pt idx="147">
                  <c:v>8.3970000000000003E-2</c:v>
                </c:pt>
                <c:pt idx="148">
                  <c:v>7.6679999999999998E-2</c:v>
                </c:pt>
                <c:pt idx="149">
                  <c:v>7.0650000000000004E-2</c:v>
                </c:pt>
                <c:pt idx="150">
                  <c:v>6.5579999999999999E-2</c:v>
                </c:pt>
                <c:pt idx="151">
                  <c:v>6.1240000000000003E-2</c:v>
                </c:pt>
                <c:pt idx="152">
                  <c:v>5.7500000000000002E-2</c:v>
                </c:pt>
                <c:pt idx="153">
                  <c:v>5.4219999999999997E-2</c:v>
                </c:pt>
                <c:pt idx="154">
                  <c:v>4.8759999999999998E-2</c:v>
                </c:pt>
                <c:pt idx="155">
                  <c:v>4.4380000000000003E-2</c:v>
                </c:pt>
                <c:pt idx="156">
                  <c:v>4.0779999999999997E-2</c:v>
                </c:pt>
                <c:pt idx="157">
                  <c:v>3.7769999999999998E-2</c:v>
                </c:pt>
                <c:pt idx="158">
                  <c:v>3.5209999999999998E-2</c:v>
                </c:pt>
                <c:pt idx="159">
                  <c:v>3.3000000000000002E-2</c:v>
                </c:pt>
                <c:pt idx="160">
                  <c:v>3.108E-2</c:v>
                </c:pt>
                <c:pt idx="161">
                  <c:v>2.9389999999999999E-2</c:v>
                </c:pt>
                <c:pt idx="162">
                  <c:v>2.7890000000000002E-2</c:v>
                </c:pt>
                <c:pt idx="163">
                  <c:v>2.6550000000000001E-2</c:v>
                </c:pt>
                <c:pt idx="164">
                  <c:v>2.5340000000000001E-2</c:v>
                </c:pt>
                <c:pt idx="165">
                  <c:v>2.3259999999999999E-2</c:v>
                </c:pt>
                <c:pt idx="166">
                  <c:v>2.1139999999999999E-2</c:v>
                </c:pt>
                <c:pt idx="167">
                  <c:v>1.9400000000000001E-2</c:v>
                </c:pt>
                <c:pt idx="168">
                  <c:v>1.796E-2</c:v>
                </c:pt>
                <c:pt idx="169">
                  <c:v>1.6740000000000001E-2</c:v>
                </c:pt>
                <c:pt idx="170">
                  <c:v>1.5689999999999999E-2</c:v>
                </c:pt>
                <c:pt idx="171">
                  <c:v>1.478E-2</c:v>
                </c:pt>
                <c:pt idx="172">
                  <c:v>1.3979999999999999E-2</c:v>
                </c:pt>
                <c:pt idx="173">
                  <c:v>1.3270000000000001E-2</c:v>
                </c:pt>
                <c:pt idx="174">
                  <c:v>1.208E-2</c:v>
                </c:pt>
                <c:pt idx="175">
                  <c:v>1.11E-2</c:v>
                </c:pt>
                <c:pt idx="176">
                  <c:v>1.03E-2</c:v>
                </c:pt>
                <c:pt idx="177">
                  <c:v>9.6139999999999993E-3</c:v>
                </c:pt>
                <c:pt idx="178">
                  <c:v>9.0310000000000008E-3</c:v>
                </c:pt>
                <c:pt idx="179">
                  <c:v>8.5249999999999996E-3</c:v>
                </c:pt>
                <c:pt idx="180">
                  <c:v>7.6920000000000001E-3</c:v>
                </c:pt>
                <c:pt idx="181">
                  <c:v>7.0330000000000002E-3</c:v>
                </c:pt>
                <c:pt idx="182">
                  <c:v>6.4989999999999996E-3</c:v>
                </c:pt>
                <c:pt idx="183">
                  <c:v>6.0569999999999999E-3</c:v>
                </c:pt>
                <c:pt idx="184">
                  <c:v>5.6849999999999999E-3</c:v>
                </c:pt>
                <c:pt idx="185">
                  <c:v>5.3670000000000002E-3</c:v>
                </c:pt>
                <c:pt idx="186">
                  <c:v>5.0930000000000003E-3</c:v>
                </c:pt>
                <c:pt idx="187">
                  <c:v>4.8529999999999997E-3</c:v>
                </c:pt>
                <c:pt idx="188">
                  <c:v>4.6420000000000003E-3</c:v>
                </c:pt>
                <c:pt idx="189">
                  <c:v>4.4549999999999998E-3</c:v>
                </c:pt>
                <c:pt idx="190">
                  <c:v>4.2880000000000001E-3</c:v>
                </c:pt>
                <c:pt idx="191">
                  <c:v>4.0020000000000003E-3</c:v>
                </c:pt>
                <c:pt idx="192">
                  <c:v>3.7139999999999999E-3</c:v>
                </c:pt>
                <c:pt idx="193">
                  <c:v>3.4819999999999999E-3</c:v>
                </c:pt>
                <c:pt idx="194">
                  <c:v>3.2910000000000001E-3</c:v>
                </c:pt>
                <c:pt idx="195">
                  <c:v>3.1319999999999998E-3</c:v>
                </c:pt>
                <c:pt idx="196">
                  <c:v>2.9970000000000001E-3</c:v>
                </c:pt>
                <c:pt idx="197">
                  <c:v>2.8809999999999999E-3</c:v>
                </c:pt>
                <c:pt idx="198">
                  <c:v>2.7810000000000001E-3</c:v>
                </c:pt>
                <c:pt idx="199">
                  <c:v>2.6940000000000002E-3</c:v>
                </c:pt>
                <c:pt idx="200">
                  <c:v>2.5479999999999999E-3</c:v>
                </c:pt>
                <c:pt idx="201">
                  <c:v>2.4329999999999998E-3</c:v>
                </c:pt>
                <c:pt idx="202">
                  <c:v>2.3389999999999999E-3</c:v>
                </c:pt>
                <c:pt idx="203">
                  <c:v>2.2620000000000001E-3</c:v>
                </c:pt>
                <c:pt idx="204">
                  <c:v>2.1979999999999999E-3</c:v>
                </c:pt>
                <c:pt idx="205">
                  <c:v>2.1440000000000001E-3</c:v>
                </c:pt>
                <c:pt idx="206">
                  <c:v>2.0579999999999999E-3</c:v>
                </c:pt>
                <c:pt idx="207">
                  <c:v>1.9940000000000001E-3</c:v>
                </c:pt>
                <c:pt idx="208">
                  <c:v>1.944E-3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ED-454F-8274-305F414D3EB4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srim1H_Diamond!$D$20:$D$228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srim1H_Diamond!$F$20:$F$228</c:f>
              <c:numCache>
                <c:formatCode>0.000E+00</c:formatCode>
                <c:ptCount val="209"/>
                <c:pt idx="0">
                  <c:v>1.643E-2</c:v>
                </c:pt>
                <c:pt idx="1">
                  <c:v>1.695E-2</c:v>
                </c:pt>
                <c:pt idx="2">
                  <c:v>1.7430000000000001E-2</c:v>
                </c:pt>
                <c:pt idx="3">
                  <c:v>1.787E-2</c:v>
                </c:pt>
                <c:pt idx="4">
                  <c:v>1.8280000000000001E-2</c:v>
                </c:pt>
                <c:pt idx="5">
                  <c:v>1.866E-2</c:v>
                </c:pt>
                <c:pt idx="6">
                  <c:v>1.9019999999999999E-2</c:v>
                </c:pt>
                <c:pt idx="7">
                  <c:v>1.9349999999999999E-2</c:v>
                </c:pt>
                <c:pt idx="8">
                  <c:v>1.966E-2</c:v>
                </c:pt>
                <c:pt idx="9">
                  <c:v>2.0240000000000001E-2</c:v>
                </c:pt>
                <c:pt idx="10">
                  <c:v>2.087E-2</c:v>
                </c:pt>
                <c:pt idx="11">
                  <c:v>2.1430000000000001E-2</c:v>
                </c:pt>
                <c:pt idx="12">
                  <c:v>2.1919999999999999E-2</c:v>
                </c:pt>
                <c:pt idx="13">
                  <c:v>2.2370000000000001E-2</c:v>
                </c:pt>
                <c:pt idx="14">
                  <c:v>2.2769999999999999E-2</c:v>
                </c:pt>
                <c:pt idx="15">
                  <c:v>2.3130000000000001E-2</c:v>
                </c:pt>
                <c:pt idx="16">
                  <c:v>2.3460000000000002E-2</c:v>
                </c:pt>
                <c:pt idx="17">
                  <c:v>2.376E-2</c:v>
                </c:pt>
                <c:pt idx="18">
                  <c:v>2.4289999999999999E-2</c:v>
                </c:pt>
                <c:pt idx="19">
                  <c:v>2.4740000000000002E-2</c:v>
                </c:pt>
                <c:pt idx="20">
                  <c:v>2.513E-2</c:v>
                </c:pt>
                <c:pt idx="21">
                  <c:v>2.546E-2</c:v>
                </c:pt>
                <c:pt idx="22">
                  <c:v>2.5749999999999999E-2</c:v>
                </c:pt>
                <c:pt idx="23">
                  <c:v>2.5999999999999999E-2</c:v>
                </c:pt>
                <c:pt idx="24">
                  <c:v>2.6409999999999999E-2</c:v>
                </c:pt>
                <c:pt idx="25">
                  <c:v>2.6720000000000001E-2</c:v>
                </c:pt>
                <c:pt idx="26">
                  <c:v>2.6960000000000001E-2</c:v>
                </c:pt>
                <c:pt idx="27">
                  <c:v>2.7140000000000001E-2</c:v>
                </c:pt>
                <c:pt idx="28">
                  <c:v>2.7279999999999999E-2</c:v>
                </c:pt>
                <c:pt idx="29">
                  <c:v>2.7369999999999998E-2</c:v>
                </c:pt>
                <c:pt idx="30">
                  <c:v>2.7439999999999999E-2</c:v>
                </c:pt>
                <c:pt idx="31">
                  <c:v>2.7480000000000001E-2</c:v>
                </c:pt>
                <c:pt idx="32">
                  <c:v>2.7490000000000001E-2</c:v>
                </c:pt>
                <c:pt idx="33">
                  <c:v>2.7490000000000001E-2</c:v>
                </c:pt>
                <c:pt idx="34">
                  <c:v>2.7470000000000001E-2</c:v>
                </c:pt>
                <c:pt idx="35">
                  <c:v>2.7400000000000001E-2</c:v>
                </c:pt>
                <c:pt idx="36">
                  <c:v>2.726E-2</c:v>
                </c:pt>
                <c:pt idx="37">
                  <c:v>2.708E-2</c:v>
                </c:pt>
                <c:pt idx="38">
                  <c:v>2.6859999999999998E-2</c:v>
                </c:pt>
                <c:pt idx="39">
                  <c:v>2.6630000000000001E-2</c:v>
                </c:pt>
                <c:pt idx="40">
                  <c:v>2.6380000000000001E-2</c:v>
                </c:pt>
                <c:pt idx="41">
                  <c:v>2.613E-2</c:v>
                </c:pt>
                <c:pt idx="42">
                  <c:v>2.5870000000000001E-2</c:v>
                </c:pt>
                <c:pt idx="43">
                  <c:v>2.5610000000000001E-2</c:v>
                </c:pt>
                <c:pt idx="44">
                  <c:v>2.5080000000000002E-2</c:v>
                </c:pt>
                <c:pt idx="45">
                  <c:v>2.4559999999999998E-2</c:v>
                </c:pt>
                <c:pt idx="46">
                  <c:v>2.4049999999999998E-2</c:v>
                </c:pt>
                <c:pt idx="47">
                  <c:v>2.3560000000000001E-2</c:v>
                </c:pt>
                <c:pt idx="48">
                  <c:v>2.3089999999999999E-2</c:v>
                </c:pt>
                <c:pt idx="49">
                  <c:v>2.2630000000000001E-2</c:v>
                </c:pt>
                <c:pt idx="50">
                  <c:v>2.1770000000000001E-2</c:v>
                </c:pt>
                <c:pt idx="51">
                  <c:v>2.0969999999999999E-2</c:v>
                </c:pt>
                <c:pt idx="52">
                  <c:v>2.0240000000000001E-2</c:v>
                </c:pt>
                <c:pt idx="53">
                  <c:v>1.9560000000000001E-2</c:v>
                </c:pt>
                <c:pt idx="54">
                  <c:v>1.8929999999999999E-2</c:v>
                </c:pt>
                <c:pt idx="55">
                  <c:v>1.8350000000000002E-2</c:v>
                </c:pt>
                <c:pt idx="56">
                  <c:v>1.7809999999999999E-2</c:v>
                </c:pt>
                <c:pt idx="57">
                  <c:v>1.7299999999999999E-2</c:v>
                </c:pt>
                <c:pt idx="58">
                  <c:v>1.6830000000000001E-2</c:v>
                </c:pt>
                <c:pt idx="59">
                  <c:v>1.6379999999999999E-2</c:v>
                </c:pt>
                <c:pt idx="60">
                  <c:v>1.5970000000000002E-2</c:v>
                </c:pt>
                <c:pt idx="61">
                  <c:v>1.52E-2</c:v>
                </c:pt>
                <c:pt idx="62">
                  <c:v>1.436E-2</c:v>
                </c:pt>
                <c:pt idx="63">
                  <c:v>1.362E-2</c:v>
                </c:pt>
                <c:pt idx="64">
                  <c:v>1.2970000000000001E-2</c:v>
                </c:pt>
                <c:pt idx="65">
                  <c:v>1.238E-2</c:v>
                </c:pt>
                <c:pt idx="66">
                  <c:v>1.1860000000000001E-2</c:v>
                </c:pt>
                <c:pt idx="67">
                  <c:v>1.1379999999999999E-2</c:v>
                </c:pt>
                <c:pt idx="68">
                  <c:v>1.095E-2</c:v>
                </c:pt>
                <c:pt idx="69">
                  <c:v>1.055E-2</c:v>
                </c:pt>
                <c:pt idx="70">
                  <c:v>9.8519999999999996E-3</c:v>
                </c:pt>
                <c:pt idx="71">
                  <c:v>9.2510000000000005E-3</c:v>
                </c:pt>
                <c:pt idx="72">
                  <c:v>8.7290000000000006E-3</c:v>
                </c:pt>
                <c:pt idx="73">
                  <c:v>8.2710000000000006E-3</c:v>
                </c:pt>
                <c:pt idx="74">
                  <c:v>7.8650000000000005E-3</c:v>
                </c:pt>
                <c:pt idx="75">
                  <c:v>7.502E-3</c:v>
                </c:pt>
                <c:pt idx="76">
                  <c:v>6.8799999999999998E-3</c:v>
                </c:pt>
                <c:pt idx="77">
                  <c:v>6.365E-3</c:v>
                </c:pt>
                <c:pt idx="78">
                  <c:v>5.9309999999999996E-3</c:v>
                </c:pt>
                <c:pt idx="79">
                  <c:v>5.5589999999999997E-3</c:v>
                </c:pt>
                <c:pt idx="80">
                  <c:v>5.2360000000000002E-3</c:v>
                </c:pt>
                <c:pt idx="81">
                  <c:v>4.9529999999999999E-3</c:v>
                </c:pt>
                <c:pt idx="82">
                  <c:v>4.7019999999999996E-3</c:v>
                </c:pt>
                <c:pt idx="83">
                  <c:v>4.4790000000000003E-3</c:v>
                </c:pt>
                <c:pt idx="84">
                  <c:v>4.2779999999999997E-3</c:v>
                </c:pt>
                <c:pt idx="85">
                  <c:v>4.0959999999999998E-3</c:v>
                </c:pt>
                <c:pt idx="86">
                  <c:v>3.9309999999999996E-3</c:v>
                </c:pt>
                <c:pt idx="87">
                  <c:v>3.6419999999999998E-3</c:v>
                </c:pt>
                <c:pt idx="88">
                  <c:v>3.3400000000000001E-3</c:v>
                </c:pt>
                <c:pt idx="89">
                  <c:v>3.0890000000000002E-3</c:v>
                </c:pt>
                <c:pt idx="90">
                  <c:v>2.8770000000000002E-3</c:v>
                </c:pt>
                <c:pt idx="91">
                  <c:v>2.6949999999999999E-3</c:v>
                </c:pt>
                <c:pt idx="92">
                  <c:v>2.5370000000000002E-3</c:v>
                </c:pt>
                <c:pt idx="93">
                  <c:v>2.3969999999999998E-3</c:v>
                </c:pt>
                <c:pt idx="94">
                  <c:v>2.274E-3</c:v>
                </c:pt>
                <c:pt idx="95">
                  <c:v>2.1640000000000001E-3</c:v>
                </c:pt>
                <c:pt idx="96">
                  <c:v>1.9759999999999999E-3</c:v>
                </c:pt>
                <c:pt idx="97">
                  <c:v>1.82E-3</c:v>
                </c:pt>
                <c:pt idx="98">
                  <c:v>1.689E-3</c:v>
                </c:pt>
                <c:pt idx="99">
                  <c:v>1.5770000000000001E-3</c:v>
                </c:pt>
                <c:pt idx="100">
                  <c:v>1.4809999999999999E-3</c:v>
                </c:pt>
                <c:pt idx="101">
                  <c:v>1.3960000000000001E-3</c:v>
                </c:pt>
                <c:pt idx="102">
                  <c:v>1.255E-3</c:v>
                </c:pt>
                <c:pt idx="103">
                  <c:v>1.142E-3</c:v>
                </c:pt>
                <c:pt idx="104">
                  <c:v>1.0480000000000001E-3</c:v>
                </c:pt>
                <c:pt idx="105">
                  <c:v>9.7039999999999995E-4</c:v>
                </c:pt>
                <c:pt idx="106">
                  <c:v>9.0399999999999996E-4</c:v>
                </c:pt>
                <c:pt idx="107">
                  <c:v>8.4679999999999998E-4</c:v>
                </c:pt>
                <c:pt idx="108">
                  <c:v>7.9679999999999996E-4</c:v>
                </c:pt>
                <c:pt idx="109">
                  <c:v>7.5290000000000003E-4</c:v>
                </c:pt>
                <c:pt idx="110">
                  <c:v>7.1389999999999995E-4</c:v>
                </c:pt>
                <c:pt idx="111">
                  <c:v>6.7900000000000002E-4</c:v>
                </c:pt>
                <c:pt idx="112">
                  <c:v>6.4760000000000002E-4</c:v>
                </c:pt>
                <c:pt idx="113">
                  <c:v>5.9329999999999995E-4</c:v>
                </c:pt>
                <c:pt idx="114">
                  <c:v>5.3790000000000001E-4</c:v>
                </c:pt>
                <c:pt idx="115">
                  <c:v>4.9249999999999999E-4</c:v>
                </c:pt>
                <c:pt idx="116">
                  <c:v>4.5459999999999999E-4</c:v>
                </c:pt>
                <c:pt idx="117">
                  <c:v>4.2250000000000002E-4</c:v>
                </c:pt>
                <c:pt idx="118">
                  <c:v>3.949E-4</c:v>
                </c:pt>
                <c:pt idx="119">
                  <c:v>3.7090000000000002E-4</c:v>
                </c:pt>
                <c:pt idx="120">
                  <c:v>3.4979999999999999E-4</c:v>
                </c:pt>
                <c:pt idx="121">
                  <c:v>3.3119999999999997E-4</c:v>
                </c:pt>
                <c:pt idx="122">
                  <c:v>2.9960000000000002E-4</c:v>
                </c:pt>
                <c:pt idx="123">
                  <c:v>2.7379999999999999E-4</c:v>
                </c:pt>
                <c:pt idx="124">
                  <c:v>2.5240000000000001E-4</c:v>
                </c:pt>
                <c:pt idx="125">
                  <c:v>2.342E-4</c:v>
                </c:pt>
                <c:pt idx="126">
                  <c:v>2.186E-4</c:v>
                </c:pt>
                <c:pt idx="127">
                  <c:v>2.051E-4</c:v>
                </c:pt>
                <c:pt idx="128">
                  <c:v>1.828E-4</c:v>
                </c:pt>
                <c:pt idx="129">
                  <c:v>1.651E-4</c:v>
                </c:pt>
                <c:pt idx="130">
                  <c:v>1.507E-4</c:v>
                </c:pt>
                <c:pt idx="131">
                  <c:v>1.3870000000000001E-4</c:v>
                </c:pt>
                <c:pt idx="132">
                  <c:v>1.2860000000000001E-4</c:v>
                </c:pt>
                <c:pt idx="133">
                  <c:v>1.199E-4</c:v>
                </c:pt>
                <c:pt idx="134">
                  <c:v>1.1239999999999999E-4</c:v>
                </c:pt>
                <c:pt idx="135">
                  <c:v>1.058E-4</c:v>
                </c:pt>
                <c:pt idx="136">
                  <c:v>9.9980000000000002E-5</c:v>
                </c:pt>
                <c:pt idx="137">
                  <c:v>9.4809999999999995E-5</c:v>
                </c:pt>
                <c:pt idx="138">
                  <c:v>9.0169999999999999E-5</c:v>
                </c:pt>
                <c:pt idx="139">
                  <c:v>8.2189999999999997E-5</c:v>
                </c:pt>
                <c:pt idx="140">
                  <c:v>7.4090000000000004E-5</c:v>
                </c:pt>
                <c:pt idx="141">
                  <c:v>6.7520000000000004E-5</c:v>
                </c:pt>
                <c:pt idx="142">
                  <c:v>6.2069999999999994E-5</c:v>
                </c:pt>
                <c:pt idx="143">
                  <c:v>5.7469999999999997E-5</c:v>
                </c:pt>
                <c:pt idx="144">
                  <c:v>5.3529999999999997E-5</c:v>
                </c:pt>
                <c:pt idx="145">
                  <c:v>5.0130000000000003E-5</c:v>
                </c:pt>
                <c:pt idx="146">
                  <c:v>4.7150000000000001E-5</c:v>
                </c:pt>
                <c:pt idx="147">
                  <c:v>4.4520000000000001E-5</c:v>
                </c:pt>
                <c:pt idx="148">
                  <c:v>4.0089999999999997E-5</c:v>
                </c:pt>
                <c:pt idx="149">
                  <c:v>3.65E-5</c:v>
                </c:pt>
                <c:pt idx="150">
                  <c:v>3.3519999999999998E-5</c:v>
                </c:pt>
                <c:pt idx="151">
                  <c:v>3.1010000000000003E-5</c:v>
                </c:pt>
                <c:pt idx="152">
                  <c:v>2.887E-5</c:v>
                </c:pt>
                <c:pt idx="153">
                  <c:v>2.7019999999999999E-5</c:v>
                </c:pt>
                <c:pt idx="154">
                  <c:v>2.3969999999999999E-5</c:v>
                </c:pt>
                <c:pt idx="155">
                  <c:v>2.156E-5</c:v>
                </c:pt>
                <c:pt idx="156">
                  <c:v>1.961E-5</c:v>
                </c:pt>
                <c:pt idx="157">
                  <c:v>1.8E-5</c:v>
                </c:pt>
                <c:pt idx="158">
                  <c:v>1.664E-5</c:v>
                </c:pt>
                <c:pt idx="159">
                  <c:v>1.5480000000000001E-5</c:v>
                </c:pt>
                <c:pt idx="160">
                  <c:v>1.448E-5</c:v>
                </c:pt>
                <c:pt idx="161">
                  <c:v>1.361E-5</c:v>
                </c:pt>
                <c:pt idx="162">
                  <c:v>1.2840000000000001E-5</c:v>
                </c:pt>
                <c:pt idx="163">
                  <c:v>1.2150000000000001E-5</c:v>
                </c:pt>
                <c:pt idx="164">
                  <c:v>1.154E-5</c:v>
                </c:pt>
                <c:pt idx="165">
                  <c:v>1.049E-5</c:v>
                </c:pt>
                <c:pt idx="166">
                  <c:v>9.4259999999999992E-6</c:v>
                </c:pt>
                <c:pt idx="167">
                  <c:v>8.5669999999999995E-6</c:v>
                </c:pt>
                <c:pt idx="168">
                  <c:v>7.8560000000000007E-6</c:v>
                </c:pt>
                <c:pt idx="169">
                  <c:v>7.2579999999999998E-6</c:v>
                </c:pt>
                <c:pt idx="170">
                  <c:v>6.7479999999999996E-6</c:v>
                </c:pt>
                <c:pt idx="171">
                  <c:v>6.3080000000000004E-6</c:v>
                </c:pt>
                <c:pt idx="172">
                  <c:v>5.9240000000000004E-6</c:v>
                </c:pt>
                <c:pt idx="173">
                  <c:v>5.5849999999999999E-6</c:v>
                </c:pt>
                <c:pt idx="174">
                  <c:v>5.0159999999999999E-6</c:v>
                </c:pt>
                <c:pt idx="175">
                  <c:v>4.5560000000000001E-6</c:v>
                </c:pt>
                <c:pt idx="176">
                  <c:v>4.1760000000000003E-6</c:v>
                </c:pt>
                <c:pt idx="177">
                  <c:v>3.856E-6</c:v>
                </c:pt>
                <c:pt idx="178">
                  <c:v>3.5839999999999999E-6</c:v>
                </c:pt>
                <c:pt idx="179">
                  <c:v>3.348E-6</c:v>
                </c:pt>
                <c:pt idx="180">
                  <c:v>2.9629999999999998E-6</c:v>
                </c:pt>
                <c:pt idx="181">
                  <c:v>2.6589999999999999E-6</c:v>
                </c:pt>
                <c:pt idx="182">
                  <c:v>2.4140000000000001E-6</c:v>
                </c:pt>
                <c:pt idx="183">
                  <c:v>2.2110000000000001E-6</c:v>
                </c:pt>
                <c:pt idx="184">
                  <c:v>2.041E-6</c:v>
                </c:pt>
                <c:pt idx="185">
                  <c:v>1.8959999999999999E-6</c:v>
                </c:pt>
                <c:pt idx="186">
                  <c:v>1.7710000000000001E-6</c:v>
                </c:pt>
                <c:pt idx="187">
                  <c:v>1.6619999999999999E-6</c:v>
                </c:pt>
                <c:pt idx="188">
                  <c:v>1.5659999999999999E-6</c:v>
                </c:pt>
                <c:pt idx="189">
                  <c:v>1.4810000000000001E-6</c:v>
                </c:pt>
                <c:pt idx="190">
                  <c:v>1.4050000000000001E-6</c:v>
                </c:pt>
                <c:pt idx="191">
                  <c:v>1.2750000000000001E-6</c:v>
                </c:pt>
                <c:pt idx="192">
                  <c:v>1.144E-6</c:v>
                </c:pt>
                <c:pt idx="193">
                  <c:v>1.037E-6</c:v>
                </c:pt>
                <c:pt idx="194">
                  <c:v>9.5000000000000001E-7</c:v>
                </c:pt>
                <c:pt idx="195">
                  <c:v>8.7649999999999999E-7</c:v>
                </c:pt>
                <c:pt idx="196">
                  <c:v>8.1389999999999995E-7</c:v>
                </c:pt>
                <c:pt idx="197">
                  <c:v>7.5990000000000002E-7</c:v>
                </c:pt>
                <c:pt idx="198">
                  <c:v>7.1289999999999998E-7</c:v>
                </c:pt>
                <c:pt idx="199">
                  <c:v>6.7150000000000005E-7</c:v>
                </c:pt>
                <c:pt idx="200">
                  <c:v>6.0200000000000002E-7</c:v>
                </c:pt>
                <c:pt idx="201">
                  <c:v>5.4590000000000004E-7</c:v>
                </c:pt>
                <c:pt idx="202">
                  <c:v>4.9969999999999995E-7</c:v>
                </c:pt>
                <c:pt idx="203">
                  <c:v>4.609E-7</c:v>
                </c:pt>
                <c:pt idx="204">
                  <c:v>4.2790000000000001E-7</c:v>
                </c:pt>
                <c:pt idx="205">
                  <c:v>3.9939999999999999E-7</c:v>
                </c:pt>
                <c:pt idx="206">
                  <c:v>3.5269999999999998E-7</c:v>
                </c:pt>
                <c:pt idx="207">
                  <c:v>3.1609999999999998E-7</c:v>
                </c:pt>
                <c:pt idx="208">
                  <c:v>2.8649999999999998E-7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ED-454F-8274-305F414D3EB4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srim1H_Diamond!$D$20:$D$228</c:f>
              <c:numCache>
                <c:formatCode>0.000000</c:formatCode>
                <c:ptCount val="209"/>
                <c:pt idx="0">
                  <c:v>9.9999900000000001E-6</c:v>
                </c:pt>
                <c:pt idx="1">
                  <c:v>1.0999899999999999E-5</c:v>
                </c:pt>
                <c:pt idx="2">
                  <c:v>1.19999E-5</c:v>
                </c:pt>
                <c:pt idx="3">
                  <c:v>1.2999900000000001E-5</c:v>
                </c:pt>
                <c:pt idx="4">
                  <c:v>1.39999E-5</c:v>
                </c:pt>
                <c:pt idx="5">
                  <c:v>1.49999E-5</c:v>
                </c:pt>
                <c:pt idx="6">
                  <c:v>1.5999899999999999E-5</c:v>
                </c:pt>
                <c:pt idx="7">
                  <c:v>1.69999E-5</c:v>
                </c:pt>
                <c:pt idx="8">
                  <c:v>1.79999E-5</c:v>
                </c:pt>
                <c:pt idx="9">
                  <c:v>1.9999900000000001E-5</c:v>
                </c:pt>
                <c:pt idx="10" formatCode="0.00000">
                  <c:v>2.2499900000000001E-5</c:v>
                </c:pt>
                <c:pt idx="11" formatCode="0.00000">
                  <c:v>2.4999900000000001E-5</c:v>
                </c:pt>
                <c:pt idx="12" formatCode="0.00000">
                  <c:v>2.7499900000000001E-5</c:v>
                </c:pt>
                <c:pt idx="13" formatCode="0.00000">
                  <c:v>2.9999900000000001E-5</c:v>
                </c:pt>
                <c:pt idx="14" formatCode="0.00000">
                  <c:v>3.2499899999999997E-5</c:v>
                </c:pt>
                <c:pt idx="15" formatCode="0.00000">
                  <c:v>3.4999899999999997E-5</c:v>
                </c:pt>
                <c:pt idx="16" formatCode="0.00000">
                  <c:v>3.7499899999999996E-5</c:v>
                </c:pt>
                <c:pt idx="17" formatCode="0.00000">
                  <c:v>3.9999899999999996E-5</c:v>
                </c:pt>
                <c:pt idx="18" formatCode="0.00000">
                  <c:v>4.4999899999999996E-5</c:v>
                </c:pt>
                <c:pt idx="19" formatCode="0.00000">
                  <c:v>4.9999899999999995E-5</c:v>
                </c:pt>
                <c:pt idx="20" formatCode="0.00000">
                  <c:v>5.4999899999999995E-5</c:v>
                </c:pt>
                <c:pt idx="21" formatCode="0.00000">
                  <c:v>5.9999899999999995E-5</c:v>
                </c:pt>
                <c:pt idx="22" formatCode="0.00000">
                  <c:v>6.4999900000000001E-5</c:v>
                </c:pt>
                <c:pt idx="23" formatCode="0.00000">
                  <c:v>6.99999E-5</c:v>
                </c:pt>
                <c:pt idx="24" formatCode="0.00000">
                  <c:v>7.99999E-5</c:v>
                </c:pt>
                <c:pt idx="25" formatCode="0.00000">
                  <c:v>8.9999899999999999E-5</c:v>
                </c:pt>
                <c:pt idx="26" formatCode="0.00000">
                  <c:v>9.9999899999999998E-5</c:v>
                </c:pt>
                <c:pt idx="27" formatCode="0.00000">
                  <c:v>1.1E-4</c:v>
                </c:pt>
                <c:pt idx="28" formatCode="0.00000">
                  <c:v>1.2E-4</c:v>
                </c:pt>
                <c:pt idx="29" formatCode="0.00000">
                  <c:v>1.2999999999999999E-4</c:v>
                </c:pt>
                <c:pt idx="30" formatCode="0.00000">
                  <c:v>1.39999E-4</c:v>
                </c:pt>
                <c:pt idx="31" formatCode="0.00000">
                  <c:v>1.49999E-4</c:v>
                </c:pt>
                <c:pt idx="32" formatCode="0.00000">
                  <c:v>1.59999E-4</c:v>
                </c:pt>
                <c:pt idx="33" formatCode="0.00000">
                  <c:v>1.69999E-4</c:v>
                </c:pt>
                <c:pt idx="34" formatCode="0.00000">
                  <c:v>1.79999E-4</c:v>
                </c:pt>
                <c:pt idx="35" formatCode="0.00000">
                  <c:v>1.9999899999999999E-4</c:v>
                </c:pt>
                <c:pt idx="36" formatCode="0.00000">
                  <c:v>2.2499900000000001E-4</c:v>
                </c:pt>
                <c:pt idx="37" formatCode="0.00000">
                  <c:v>2.4999899999999999E-4</c:v>
                </c:pt>
                <c:pt idx="38" formatCode="0.00000">
                  <c:v>2.74999E-4</c:v>
                </c:pt>
                <c:pt idx="39" formatCode="0.00000">
                  <c:v>2.9999900000000001E-4</c:v>
                </c:pt>
                <c:pt idx="40" formatCode="0.00000">
                  <c:v>3.2499900000000002E-4</c:v>
                </c:pt>
                <c:pt idx="41" formatCode="0.00000">
                  <c:v>3.4999900000000003E-4</c:v>
                </c:pt>
                <c:pt idx="42" formatCode="0.00000">
                  <c:v>3.7499900000000005E-4</c:v>
                </c:pt>
                <c:pt idx="43" formatCode="0.00000">
                  <c:v>3.99999E-4</c:v>
                </c:pt>
                <c:pt idx="44" formatCode="0.00000">
                  <c:v>4.4999900000000003E-4</c:v>
                </c:pt>
                <c:pt idx="45" formatCode="0.00000">
                  <c:v>4.9999899999999999E-4</c:v>
                </c:pt>
                <c:pt idx="46" formatCode="0.00000">
                  <c:v>5.4999900000000002E-4</c:v>
                </c:pt>
                <c:pt idx="47" formatCode="0.00000">
                  <c:v>5.9999900000000004E-4</c:v>
                </c:pt>
                <c:pt idx="48" formatCode="0.00000">
                  <c:v>6.4999900000000006E-4</c:v>
                </c:pt>
                <c:pt idx="49" formatCode="0.00000">
                  <c:v>6.9999899999999998E-4</c:v>
                </c:pt>
                <c:pt idx="50" formatCode="0.00000">
                  <c:v>7.9999900000000002E-4</c:v>
                </c:pt>
                <c:pt idx="51" formatCode="0.00000">
                  <c:v>8.9999900000000007E-4</c:v>
                </c:pt>
                <c:pt idx="52" formatCode="0.00000">
                  <c:v>9.9999900000000011E-4</c:v>
                </c:pt>
                <c:pt idx="53" formatCode="0.00000">
                  <c:v>1.1000000000000001E-3</c:v>
                </c:pt>
                <c:pt idx="54" formatCode="0.00000">
                  <c:v>1.1999999999999999E-3</c:v>
                </c:pt>
                <c:pt idx="55" formatCode="0.00000">
                  <c:v>1.2999999999999999E-3</c:v>
                </c:pt>
                <c:pt idx="56" formatCode="0.00000">
                  <c:v>1.4E-3</c:v>
                </c:pt>
                <c:pt idx="57" formatCode="0.00000">
                  <c:v>1.5E-3</c:v>
                </c:pt>
                <c:pt idx="58" formatCode="0.00000">
                  <c:v>1.6000000000000001E-3</c:v>
                </c:pt>
                <c:pt idx="59" formatCode="0.00000">
                  <c:v>1.6999999999999999E-3</c:v>
                </c:pt>
                <c:pt idx="60" formatCode="0.00000">
                  <c:v>1.8E-3</c:v>
                </c:pt>
                <c:pt idx="61" formatCode="0.00000">
                  <c:v>2E-3</c:v>
                </c:pt>
                <c:pt idx="62" formatCode="0.00000">
                  <c:v>2.2499999999999998E-3</c:v>
                </c:pt>
                <c:pt idx="63" formatCode="0.00000">
                  <c:v>2.5000000000000001E-3</c:v>
                </c:pt>
                <c:pt idx="64" formatCode="0.00000">
                  <c:v>2.7499999999999998E-3</c:v>
                </c:pt>
                <c:pt idx="65" formatCode="0.00000">
                  <c:v>3.0000000000000001E-3</c:v>
                </c:pt>
                <c:pt idx="66" formatCode="0.00000">
                  <c:v>3.2499999999999999E-3</c:v>
                </c:pt>
                <c:pt idx="67" formatCode="0.00000">
                  <c:v>3.5000000000000001E-3</c:v>
                </c:pt>
                <c:pt idx="68" formatCode="0.00000">
                  <c:v>3.7499999999999999E-3</c:v>
                </c:pt>
                <c:pt idx="69" formatCode="0.00000">
                  <c:v>4.0000000000000001E-3</c:v>
                </c:pt>
                <c:pt idx="70" formatCode="0.00000">
                  <c:v>4.4999999999999997E-3</c:v>
                </c:pt>
                <c:pt idx="71" formatCode="0.00000">
                  <c:v>5.0000000000000001E-3</c:v>
                </c:pt>
                <c:pt idx="72" formatCode="0.00000">
                  <c:v>5.4999999999999997E-3</c:v>
                </c:pt>
                <c:pt idx="73" formatCode="0.00000">
                  <c:v>6.0000000000000001E-3</c:v>
                </c:pt>
                <c:pt idx="74" formatCode="0.00000">
                  <c:v>6.4999999999999997E-3</c:v>
                </c:pt>
                <c:pt idx="75" formatCode="0.00000">
                  <c:v>7.0000000000000001E-3</c:v>
                </c:pt>
                <c:pt idx="76" formatCode="0.00000">
                  <c:v>8.0000000000000002E-3</c:v>
                </c:pt>
                <c:pt idx="77" formatCode="0.00000">
                  <c:v>8.9999999999999993E-3</c:v>
                </c:pt>
                <c:pt idx="78" formatCode="0.00000">
                  <c:v>0.01</c:v>
                </c:pt>
                <c:pt idx="79" formatCode="0.00000">
                  <c:v>1.0999999999999999E-2</c:v>
                </c:pt>
                <c:pt idx="80" formatCode="0.00000">
                  <c:v>1.2E-2</c:v>
                </c:pt>
                <c:pt idx="81" formatCode="0.00000">
                  <c:v>1.2999999999999999E-2</c:v>
                </c:pt>
                <c:pt idx="82" formatCode="0.00000">
                  <c:v>1.4E-2</c:v>
                </c:pt>
                <c:pt idx="83" formatCode="0.00000">
                  <c:v>1.4999999999999999E-2</c:v>
                </c:pt>
                <c:pt idx="84" formatCode="0.00000">
                  <c:v>1.6E-2</c:v>
                </c:pt>
                <c:pt idx="85" formatCode="0.00000">
                  <c:v>1.7000000000000001E-2</c:v>
                </c:pt>
                <c:pt idx="86" formatCode="0.00000">
                  <c:v>1.7999999999999999E-2</c:v>
                </c:pt>
                <c:pt idx="87" formatCode="0.000">
                  <c:v>0.02</c:v>
                </c:pt>
                <c:pt idx="88" formatCode="0.000">
                  <c:v>2.2499999999999999E-2</c:v>
                </c:pt>
                <c:pt idx="89" formatCode="0.000">
                  <c:v>2.5000000000000001E-2</c:v>
                </c:pt>
                <c:pt idx="90" formatCode="0.000">
                  <c:v>2.75E-2</c:v>
                </c:pt>
                <c:pt idx="91" formatCode="0.000">
                  <c:v>0.03</c:v>
                </c:pt>
                <c:pt idx="92" formatCode="0.000">
                  <c:v>3.2500000000000001E-2</c:v>
                </c:pt>
                <c:pt idx="93" formatCode="0.000">
                  <c:v>3.5000000000000003E-2</c:v>
                </c:pt>
                <c:pt idx="94" formatCode="0.000">
                  <c:v>3.7499999999999999E-2</c:v>
                </c:pt>
                <c:pt idx="95" formatCode="0.000">
                  <c:v>0.04</c:v>
                </c:pt>
                <c:pt idx="96" formatCode="0.000">
                  <c:v>4.4999999999999998E-2</c:v>
                </c:pt>
                <c:pt idx="97" formatCode="0.000">
                  <c:v>0.05</c:v>
                </c:pt>
                <c:pt idx="98" formatCode="0.000">
                  <c:v>5.5E-2</c:v>
                </c:pt>
                <c:pt idx="99" formatCode="0.000">
                  <c:v>0.06</c:v>
                </c:pt>
                <c:pt idx="100" formatCode="0.000">
                  <c:v>6.5000000000000002E-2</c:v>
                </c:pt>
                <c:pt idx="101" formatCode="0.000">
                  <c:v>7.0000000000000007E-2</c:v>
                </c:pt>
                <c:pt idx="102" formatCode="0.000">
                  <c:v>0.08</c:v>
                </c:pt>
                <c:pt idx="103" formatCode="0.000">
                  <c:v>0.09</c:v>
                </c:pt>
                <c:pt idx="104" formatCode="0.000">
                  <c:v>0.1</c:v>
                </c:pt>
                <c:pt idx="105" formatCode="0.000">
                  <c:v>0.11</c:v>
                </c:pt>
                <c:pt idx="106" formatCode="0.000">
                  <c:v>0.12</c:v>
                </c:pt>
                <c:pt idx="107" formatCode="0.000">
                  <c:v>0.13</c:v>
                </c:pt>
                <c:pt idx="108" formatCode="0.000">
                  <c:v>0.14000000000000001</c:v>
                </c:pt>
                <c:pt idx="109" formatCode="0.000">
                  <c:v>0.15</c:v>
                </c:pt>
                <c:pt idx="110" formatCode="0.000">
                  <c:v>0.16</c:v>
                </c:pt>
                <c:pt idx="111" formatCode="0.000">
                  <c:v>0.17</c:v>
                </c:pt>
                <c:pt idx="112" formatCode="0.000">
                  <c:v>0.18</c:v>
                </c:pt>
                <c:pt idx="113" formatCode="0.000">
                  <c:v>0.2</c:v>
                </c:pt>
                <c:pt idx="114" formatCode="0.000">
                  <c:v>0.22500000000000001</c:v>
                </c:pt>
                <c:pt idx="115" formatCode="0.000">
                  <c:v>0.25</c:v>
                </c:pt>
                <c:pt idx="116" formatCode="0.000">
                  <c:v>0.27500000000000002</c:v>
                </c:pt>
                <c:pt idx="117" formatCode="0.000">
                  <c:v>0.3</c:v>
                </c:pt>
                <c:pt idx="118" formatCode="0.000">
                  <c:v>0.32500000000000001</c:v>
                </c:pt>
                <c:pt idx="119" formatCode="0.000">
                  <c:v>0.35</c:v>
                </c:pt>
                <c:pt idx="120" formatCode="0.000">
                  <c:v>0.375</c:v>
                </c:pt>
                <c:pt idx="121" formatCode="0.000">
                  <c:v>0.4</c:v>
                </c:pt>
                <c:pt idx="122" formatCode="0.000">
                  <c:v>0.45</c:v>
                </c:pt>
                <c:pt idx="123" formatCode="0.000">
                  <c:v>0.5</c:v>
                </c:pt>
                <c:pt idx="124" formatCode="0.000">
                  <c:v>0.55000000000000004</c:v>
                </c:pt>
                <c:pt idx="125" formatCode="0.000">
                  <c:v>0.6</c:v>
                </c:pt>
                <c:pt idx="126" formatCode="0.000">
                  <c:v>0.65</c:v>
                </c:pt>
                <c:pt idx="127" formatCode="0.000">
                  <c:v>0.7</c:v>
                </c:pt>
                <c:pt idx="128" formatCode="0.000">
                  <c:v>0.8</c:v>
                </c:pt>
                <c:pt idx="129" formatCode="0.000">
                  <c:v>0.9</c:v>
                </c:pt>
                <c:pt idx="130" formatCode="0.000">
                  <c:v>1</c:v>
                </c:pt>
                <c:pt idx="131" formatCode="0.000">
                  <c:v>1.1000000000000001</c:v>
                </c:pt>
                <c:pt idx="132" formatCode="0.000">
                  <c:v>1.2</c:v>
                </c:pt>
                <c:pt idx="133" formatCode="0.000">
                  <c:v>1.3</c:v>
                </c:pt>
                <c:pt idx="134" formatCode="0.000">
                  <c:v>1.4</c:v>
                </c:pt>
                <c:pt idx="135" formatCode="0.000">
                  <c:v>1.5</c:v>
                </c:pt>
                <c:pt idx="136" formatCode="0.000">
                  <c:v>1.6</c:v>
                </c:pt>
                <c:pt idx="137" formatCode="0.000">
                  <c:v>1.7</c:v>
                </c:pt>
                <c:pt idx="138" formatCode="0.000">
                  <c:v>1.8</c:v>
                </c:pt>
                <c:pt idx="139" formatCode="0.000">
                  <c:v>2</c:v>
                </c:pt>
                <c:pt idx="140" formatCode="0.000">
                  <c:v>2.25</c:v>
                </c:pt>
                <c:pt idx="141" formatCode="0.000">
                  <c:v>2.5</c:v>
                </c:pt>
                <c:pt idx="142" formatCode="0.000">
                  <c:v>2.75</c:v>
                </c:pt>
                <c:pt idx="143" formatCode="0.000">
                  <c:v>3</c:v>
                </c:pt>
                <c:pt idx="144" formatCode="0.000">
                  <c:v>3.25</c:v>
                </c:pt>
                <c:pt idx="145" formatCode="0.000">
                  <c:v>3.5</c:v>
                </c:pt>
                <c:pt idx="146" formatCode="0.000">
                  <c:v>3.75</c:v>
                </c:pt>
                <c:pt idx="147" formatCode="0.000">
                  <c:v>4</c:v>
                </c:pt>
                <c:pt idx="148" formatCode="0.000">
                  <c:v>4.5</c:v>
                </c:pt>
                <c:pt idx="149" formatCode="0.000">
                  <c:v>5</c:v>
                </c:pt>
                <c:pt idx="150" formatCode="0.000">
                  <c:v>5.5</c:v>
                </c:pt>
                <c:pt idx="151" formatCode="0.000">
                  <c:v>6</c:v>
                </c:pt>
                <c:pt idx="152" formatCode="0.000">
                  <c:v>6.5</c:v>
                </c:pt>
                <c:pt idx="153" formatCode="0.000">
                  <c:v>7</c:v>
                </c:pt>
                <c:pt idx="154" formatCode="0.000">
                  <c:v>8</c:v>
                </c:pt>
                <c:pt idx="155" formatCode="0.000">
                  <c:v>9</c:v>
                </c:pt>
                <c:pt idx="156" formatCode="0.000">
                  <c:v>10</c:v>
                </c:pt>
                <c:pt idx="157" formatCode="0.000">
                  <c:v>11</c:v>
                </c:pt>
                <c:pt idx="158" formatCode="0.000">
                  <c:v>12</c:v>
                </c:pt>
                <c:pt idx="159" formatCode="0.000">
                  <c:v>13</c:v>
                </c:pt>
                <c:pt idx="160" formatCode="0.000">
                  <c:v>14</c:v>
                </c:pt>
                <c:pt idx="161" formatCode="0.000">
                  <c:v>15</c:v>
                </c:pt>
                <c:pt idx="162" formatCode="0.000">
                  <c:v>16</c:v>
                </c:pt>
                <c:pt idx="163" formatCode="0.000">
                  <c:v>17</c:v>
                </c:pt>
                <c:pt idx="164" formatCode="0.000">
                  <c:v>18</c:v>
                </c:pt>
                <c:pt idx="165" formatCode="0.000">
                  <c:v>20</c:v>
                </c:pt>
                <c:pt idx="166" formatCode="0.000">
                  <c:v>22.5</c:v>
                </c:pt>
                <c:pt idx="167" formatCode="0.000">
                  <c:v>25</c:v>
                </c:pt>
                <c:pt idx="168" formatCode="0.000">
                  <c:v>27.5</c:v>
                </c:pt>
                <c:pt idx="169" formatCode="0.000">
                  <c:v>30</c:v>
                </c:pt>
                <c:pt idx="170" formatCode="0.000">
                  <c:v>32.5</c:v>
                </c:pt>
                <c:pt idx="171" formatCode="0.000">
                  <c:v>35</c:v>
                </c:pt>
                <c:pt idx="172" formatCode="0.000">
                  <c:v>37.5</c:v>
                </c:pt>
                <c:pt idx="173" formatCode="0.000">
                  <c:v>40</c:v>
                </c:pt>
                <c:pt idx="174" formatCode="0.000">
                  <c:v>45</c:v>
                </c:pt>
                <c:pt idx="175" formatCode="0.000">
                  <c:v>50</c:v>
                </c:pt>
                <c:pt idx="176" formatCode="0.000">
                  <c:v>55</c:v>
                </c:pt>
                <c:pt idx="177" formatCode="0.000">
                  <c:v>60</c:v>
                </c:pt>
                <c:pt idx="178" formatCode="0.000">
                  <c:v>65</c:v>
                </c:pt>
                <c:pt idx="179" formatCode="0.000">
                  <c:v>70</c:v>
                </c:pt>
                <c:pt idx="180" formatCode="0.000">
                  <c:v>80</c:v>
                </c:pt>
                <c:pt idx="181" formatCode="0.000">
                  <c:v>90</c:v>
                </c:pt>
                <c:pt idx="182" formatCode="0.000">
                  <c:v>100</c:v>
                </c:pt>
                <c:pt idx="183" formatCode="0.000">
                  <c:v>110</c:v>
                </c:pt>
                <c:pt idx="184" formatCode="0.000">
                  <c:v>120</c:v>
                </c:pt>
                <c:pt idx="185" formatCode="0.000">
                  <c:v>130</c:v>
                </c:pt>
                <c:pt idx="186" formatCode="0.000">
                  <c:v>140</c:v>
                </c:pt>
                <c:pt idx="187" formatCode="0.000">
                  <c:v>150</c:v>
                </c:pt>
                <c:pt idx="188" formatCode="0.000">
                  <c:v>160</c:v>
                </c:pt>
                <c:pt idx="189" formatCode="0.000">
                  <c:v>170</c:v>
                </c:pt>
                <c:pt idx="190" formatCode="0.000">
                  <c:v>180</c:v>
                </c:pt>
                <c:pt idx="191" formatCode="0.000">
                  <c:v>200</c:v>
                </c:pt>
                <c:pt idx="192" formatCode="0.000">
                  <c:v>225</c:v>
                </c:pt>
                <c:pt idx="193" formatCode="0.000">
                  <c:v>250</c:v>
                </c:pt>
                <c:pt idx="194" formatCode="0.000">
                  <c:v>275</c:v>
                </c:pt>
                <c:pt idx="195" formatCode="0.000">
                  <c:v>300</c:v>
                </c:pt>
                <c:pt idx="196" formatCode="0.000">
                  <c:v>325</c:v>
                </c:pt>
                <c:pt idx="197" formatCode="0.000">
                  <c:v>350</c:v>
                </c:pt>
                <c:pt idx="198" formatCode="0.000">
                  <c:v>375</c:v>
                </c:pt>
                <c:pt idx="199" formatCode="0.000">
                  <c:v>400</c:v>
                </c:pt>
                <c:pt idx="200" formatCode="0.000">
                  <c:v>450</c:v>
                </c:pt>
                <c:pt idx="201" formatCode="0.000">
                  <c:v>500</c:v>
                </c:pt>
                <c:pt idx="202" formatCode="0.000">
                  <c:v>550</c:v>
                </c:pt>
                <c:pt idx="203" formatCode="0.000">
                  <c:v>600</c:v>
                </c:pt>
                <c:pt idx="204" formatCode="0.000">
                  <c:v>650</c:v>
                </c:pt>
                <c:pt idx="205" formatCode="0.000">
                  <c:v>700</c:v>
                </c:pt>
                <c:pt idx="206" formatCode="0.000">
                  <c:v>800</c:v>
                </c:pt>
                <c:pt idx="207" formatCode="0.000">
                  <c:v>900</c:v>
                </c:pt>
                <c:pt idx="208" formatCode="0.000">
                  <c:v>1000</c:v>
                </c:pt>
              </c:numCache>
            </c:numRef>
          </c:xVal>
          <c:yVal>
            <c:numRef>
              <c:f>srim1H_Diamond!$G$20:$G$228</c:f>
              <c:numCache>
                <c:formatCode>0.000E+00</c:formatCode>
                <c:ptCount val="209"/>
                <c:pt idx="0">
                  <c:v>3.04E-2</c:v>
                </c:pt>
                <c:pt idx="1">
                  <c:v>3.1600000000000003E-2</c:v>
                </c:pt>
                <c:pt idx="2">
                  <c:v>3.2730000000000002E-2</c:v>
                </c:pt>
                <c:pt idx="3">
                  <c:v>3.3790000000000001E-2</c:v>
                </c:pt>
                <c:pt idx="4">
                  <c:v>3.4810000000000001E-2</c:v>
                </c:pt>
                <c:pt idx="5">
                  <c:v>3.5769999999999996E-2</c:v>
                </c:pt>
                <c:pt idx="6">
                  <c:v>3.669E-2</c:v>
                </c:pt>
                <c:pt idx="7">
                  <c:v>3.7559999999999996E-2</c:v>
                </c:pt>
                <c:pt idx="8">
                  <c:v>3.8400000000000004E-2</c:v>
                </c:pt>
                <c:pt idx="9">
                  <c:v>3.9989999999999998E-2</c:v>
                </c:pt>
                <c:pt idx="10">
                  <c:v>4.1819999999999996E-2</c:v>
                </c:pt>
                <c:pt idx="11">
                  <c:v>4.351E-2</c:v>
                </c:pt>
                <c:pt idx="12">
                  <c:v>4.5079999999999995E-2</c:v>
                </c:pt>
                <c:pt idx="13">
                  <c:v>4.6560000000000004E-2</c:v>
                </c:pt>
                <c:pt idx="14">
                  <c:v>4.795E-2</c:v>
                </c:pt>
                <c:pt idx="15">
                  <c:v>4.9259999999999998E-2</c:v>
                </c:pt>
                <c:pt idx="16">
                  <c:v>5.0509999999999999E-2</c:v>
                </c:pt>
                <c:pt idx="17">
                  <c:v>5.169E-2</c:v>
                </c:pt>
                <c:pt idx="18">
                  <c:v>5.3919999999999996E-2</c:v>
                </c:pt>
                <c:pt idx="19">
                  <c:v>5.5970000000000006E-2</c:v>
                </c:pt>
                <c:pt idx="20">
                  <c:v>5.7880000000000001E-2</c:v>
                </c:pt>
                <c:pt idx="21">
                  <c:v>5.9670000000000001E-2</c:v>
                </c:pt>
                <c:pt idx="22">
                  <c:v>6.1359999999999998E-2</c:v>
                </c:pt>
                <c:pt idx="23">
                  <c:v>6.2949999999999992E-2</c:v>
                </c:pt>
                <c:pt idx="24">
                  <c:v>6.5909999999999996E-2</c:v>
                </c:pt>
                <c:pt idx="25">
                  <c:v>6.862E-2</c:v>
                </c:pt>
                <c:pt idx="26">
                  <c:v>7.1120000000000003E-2</c:v>
                </c:pt>
                <c:pt idx="27">
                  <c:v>7.3459999999999998E-2</c:v>
                </c:pt>
                <c:pt idx="28">
                  <c:v>7.5660000000000005E-2</c:v>
                </c:pt>
                <c:pt idx="29">
                  <c:v>7.7729999999999994E-2</c:v>
                </c:pt>
                <c:pt idx="30">
                  <c:v>7.9699999999999993E-2</c:v>
                </c:pt>
                <c:pt idx="31">
                  <c:v>8.1570000000000004E-2</c:v>
                </c:pt>
                <c:pt idx="32">
                  <c:v>8.3350000000000007E-2</c:v>
                </c:pt>
                <c:pt idx="33">
                  <c:v>8.5070000000000007E-2</c:v>
                </c:pt>
                <c:pt idx="34">
                  <c:v>8.6719999999999992E-2</c:v>
                </c:pt>
                <c:pt idx="35">
                  <c:v>8.9859999999999995E-2</c:v>
                </c:pt>
                <c:pt idx="36">
                  <c:v>9.351000000000001E-2</c:v>
                </c:pt>
                <c:pt idx="37">
                  <c:v>9.6909999999999996E-2</c:v>
                </c:pt>
                <c:pt idx="38">
                  <c:v>0.10009999999999999</c:v>
                </c:pt>
                <c:pt idx="39">
                  <c:v>0.10313</c:v>
                </c:pt>
                <c:pt idx="40">
                  <c:v>0.106</c:v>
                </c:pt>
                <c:pt idx="41">
                  <c:v>0.10876</c:v>
                </c:pt>
                <c:pt idx="42">
                  <c:v>0.1114</c:v>
                </c:pt>
                <c:pt idx="43">
                  <c:v>0.11394000000000001</c:v>
                </c:pt>
                <c:pt idx="44">
                  <c:v>0.11877</c:v>
                </c:pt>
                <c:pt idx="45">
                  <c:v>0.12332</c:v>
                </c:pt>
                <c:pt idx="46">
                  <c:v>0.12764999999999999</c:v>
                </c:pt>
                <c:pt idx="47">
                  <c:v>0.13176000000000002</c:v>
                </c:pt>
                <c:pt idx="48">
                  <c:v>0.13569000000000001</c:v>
                </c:pt>
                <c:pt idx="49">
                  <c:v>0.13943</c:v>
                </c:pt>
                <c:pt idx="50">
                  <c:v>0.14666999999999999</c:v>
                </c:pt>
                <c:pt idx="51">
                  <c:v>0.15347</c:v>
                </c:pt>
                <c:pt idx="52">
                  <c:v>0.15994</c:v>
                </c:pt>
                <c:pt idx="53">
                  <c:v>0.16605999999999999</c:v>
                </c:pt>
                <c:pt idx="54">
                  <c:v>0.17193</c:v>
                </c:pt>
                <c:pt idx="55">
                  <c:v>0.17755000000000001</c:v>
                </c:pt>
                <c:pt idx="56">
                  <c:v>0.18310999999999999</c:v>
                </c:pt>
                <c:pt idx="57">
                  <c:v>0.18840000000000001</c:v>
                </c:pt>
                <c:pt idx="58">
                  <c:v>0.19353000000000001</c:v>
                </c:pt>
                <c:pt idx="59">
                  <c:v>0.19848000000000002</c:v>
                </c:pt>
                <c:pt idx="60">
                  <c:v>0.20337000000000002</c:v>
                </c:pt>
                <c:pt idx="61">
                  <c:v>0.2127</c:v>
                </c:pt>
                <c:pt idx="62">
                  <c:v>0.22296000000000002</c:v>
                </c:pt>
                <c:pt idx="63">
                  <c:v>0.23271999999999998</c:v>
                </c:pt>
                <c:pt idx="64">
                  <c:v>0.24197000000000002</c:v>
                </c:pt>
                <c:pt idx="65">
                  <c:v>0.25087999999999999</c:v>
                </c:pt>
                <c:pt idx="66">
                  <c:v>0.25945999999999997</c:v>
                </c:pt>
                <c:pt idx="67">
                  <c:v>0.26767999999999997</c:v>
                </c:pt>
                <c:pt idx="68">
                  <c:v>0.27565000000000001</c:v>
                </c:pt>
                <c:pt idx="69">
                  <c:v>0.28334999999999999</c:v>
                </c:pt>
                <c:pt idx="70">
                  <c:v>0.29795199999999999</c:v>
                </c:pt>
                <c:pt idx="71">
                  <c:v>0.31185099999999999</c:v>
                </c:pt>
                <c:pt idx="72">
                  <c:v>0.32502900000000001</c:v>
                </c:pt>
                <c:pt idx="73">
                  <c:v>0.33747099999999997</c:v>
                </c:pt>
                <c:pt idx="74">
                  <c:v>0.34946500000000003</c:v>
                </c:pt>
                <c:pt idx="75">
                  <c:v>0.360902</c:v>
                </c:pt>
                <c:pt idx="76">
                  <c:v>0.38238</c:v>
                </c:pt>
                <c:pt idx="77">
                  <c:v>0.40226499999999998</c:v>
                </c:pt>
                <c:pt idx="78">
                  <c:v>0.42073100000000002</c:v>
                </c:pt>
                <c:pt idx="79">
                  <c:v>0.43795899999999999</c:v>
                </c:pt>
                <c:pt idx="80">
                  <c:v>0.45413600000000004</c:v>
                </c:pt>
                <c:pt idx="81">
                  <c:v>0.46935299999999996</c:v>
                </c:pt>
                <c:pt idx="82">
                  <c:v>0.48360199999999998</c:v>
                </c:pt>
                <c:pt idx="83">
                  <c:v>0.49707899999999999</c:v>
                </c:pt>
                <c:pt idx="84">
                  <c:v>0.50977799999999995</c:v>
                </c:pt>
                <c:pt idx="85">
                  <c:v>0.52169599999999994</c:v>
                </c:pt>
                <c:pt idx="86">
                  <c:v>0.53303100000000003</c:v>
                </c:pt>
                <c:pt idx="87">
                  <c:v>0.55394200000000005</c:v>
                </c:pt>
                <c:pt idx="88">
                  <c:v>0.57704</c:v>
                </c:pt>
                <c:pt idx="89">
                  <c:v>0.59738900000000006</c:v>
                </c:pt>
                <c:pt idx="90">
                  <c:v>0.61547700000000005</c:v>
                </c:pt>
                <c:pt idx="91">
                  <c:v>0.63149500000000003</c:v>
                </c:pt>
                <c:pt idx="92">
                  <c:v>0.64583699999999999</c:v>
                </c:pt>
                <c:pt idx="93">
                  <c:v>0.65869699999999998</c:v>
                </c:pt>
                <c:pt idx="94">
                  <c:v>0.67027400000000004</c:v>
                </c:pt>
                <c:pt idx="95">
                  <c:v>0.68076400000000004</c:v>
                </c:pt>
                <c:pt idx="96">
                  <c:v>0.69867599999999996</c:v>
                </c:pt>
                <c:pt idx="97">
                  <c:v>0.71312000000000009</c:v>
                </c:pt>
                <c:pt idx="98">
                  <c:v>0.72458900000000004</c:v>
                </c:pt>
                <c:pt idx="99">
                  <c:v>0.73327700000000007</c:v>
                </c:pt>
                <c:pt idx="100">
                  <c:v>0.73958099999999993</c:v>
                </c:pt>
                <c:pt idx="101">
                  <c:v>0.74369599999999991</c:v>
                </c:pt>
                <c:pt idx="102">
                  <c:v>0.74615500000000001</c:v>
                </c:pt>
                <c:pt idx="103">
                  <c:v>0.74254199999999992</c:v>
                </c:pt>
                <c:pt idx="104">
                  <c:v>0.73424800000000001</c:v>
                </c:pt>
                <c:pt idx="105">
                  <c:v>0.72277040000000004</c:v>
                </c:pt>
                <c:pt idx="106">
                  <c:v>0.70920400000000006</c:v>
                </c:pt>
                <c:pt idx="107">
                  <c:v>0.69434680000000004</c:v>
                </c:pt>
                <c:pt idx="108">
                  <c:v>0.67869679999999999</c:v>
                </c:pt>
                <c:pt idx="109">
                  <c:v>0.66285289999999997</c:v>
                </c:pt>
                <c:pt idx="110">
                  <c:v>0.64711390000000002</c:v>
                </c:pt>
                <c:pt idx="111">
                  <c:v>0.63167899999999999</c:v>
                </c:pt>
                <c:pt idx="112">
                  <c:v>0.61654759999999997</c:v>
                </c:pt>
                <c:pt idx="113">
                  <c:v>0.58799330000000005</c:v>
                </c:pt>
                <c:pt idx="114">
                  <c:v>0.55533789999999994</c:v>
                </c:pt>
                <c:pt idx="115">
                  <c:v>0.52619249999999995</c:v>
                </c:pt>
                <c:pt idx="116">
                  <c:v>0.50005460000000002</c:v>
                </c:pt>
                <c:pt idx="117">
                  <c:v>0.47672249999999999</c:v>
                </c:pt>
                <c:pt idx="118">
                  <c:v>0.4557949</c:v>
                </c:pt>
                <c:pt idx="119">
                  <c:v>0.43687090000000001</c:v>
                </c:pt>
                <c:pt idx="120">
                  <c:v>0.41974980000000001</c:v>
                </c:pt>
                <c:pt idx="121">
                  <c:v>0.40413119999999997</c:v>
                </c:pt>
                <c:pt idx="122">
                  <c:v>0.37679960000000001</c:v>
                </c:pt>
                <c:pt idx="123">
                  <c:v>0.35367379999999998</c:v>
                </c:pt>
                <c:pt idx="124">
                  <c:v>0.33365239999999996</c:v>
                </c:pt>
                <c:pt idx="125">
                  <c:v>0.31623420000000002</c:v>
                </c:pt>
                <c:pt idx="126">
                  <c:v>0.30091860000000004</c:v>
                </c:pt>
                <c:pt idx="127">
                  <c:v>0.28740510000000002</c:v>
                </c:pt>
                <c:pt idx="128">
                  <c:v>0.2641828</c:v>
                </c:pt>
                <c:pt idx="129">
                  <c:v>0.2451651</c:v>
                </c:pt>
                <c:pt idx="130">
                  <c:v>0.2292507</c:v>
                </c:pt>
                <c:pt idx="131">
                  <c:v>0.21643869999999998</c:v>
                </c:pt>
                <c:pt idx="132">
                  <c:v>0.20362859999999999</c:v>
                </c:pt>
                <c:pt idx="133">
                  <c:v>0.1924199</c:v>
                </c:pt>
                <c:pt idx="134">
                  <c:v>0.18261240000000001</c:v>
                </c:pt>
                <c:pt idx="135">
                  <c:v>0.17380579999999998</c:v>
                </c:pt>
                <c:pt idx="136">
                  <c:v>0.16599997999999999</c:v>
                </c:pt>
                <c:pt idx="137">
                  <c:v>0.15889481</c:v>
                </c:pt>
                <c:pt idx="138">
                  <c:v>0.15249017000000001</c:v>
                </c:pt>
                <c:pt idx="139">
                  <c:v>0.14128219</c:v>
                </c:pt>
                <c:pt idx="140">
                  <c:v>0.12957409</c:v>
                </c:pt>
                <c:pt idx="141">
                  <c:v>0.11986752000000001</c:v>
                </c:pt>
                <c:pt idx="142">
                  <c:v>0.11166207</c:v>
                </c:pt>
                <c:pt idx="143">
                  <c:v>0.10455747</c:v>
                </c:pt>
                <c:pt idx="144">
                  <c:v>9.8443530000000001E-2</c:v>
                </c:pt>
                <c:pt idx="145">
                  <c:v>9.3060129999999991E-2</c:v>
                </c:pt>
                <c:pt idx="146">
                  <c:v>8.8277149999999999E-2</c:v>
                </c:pt>
                <c:pt idx="147">
                  <c:v>8.4014520000000009E-2</c:v>
                </c:pt>
                <c:pt idx="148">
                  <c:v>7.6720090000000005E-2</c:v>
                </c:pt>
                <c:pt idx="149">
                  <c:v>7.0686499999999999E-2</c:v>
                </c:pt>
                <c:pt idx="150">
                  <c:v>6.5613519999999995E-2</c:v>
                </c:pt>
                <c:pt idx="151">
                  <c:v>6.1271010000000001E-2</c:v>
                </c:pt>
                <c:pt idx="152">
                  <c:v>5.7528870000000003E-2</c:v>
                </c:pt>
                <c:pt idx="153">
                  <c:v>5.424702E-2</c:v>
                </c:pt>
                <c:pt idx="154">
                  <c:v>4.8783969999999996E-2</c:v>
                </c:pt>
                <c:pt idx="155">
                  <c:v>4.440156E-2</c:v>
                </c:pt>
                <c:pt idx="156">
                  <c:v>4.079961E-2</c:v>
                </c:pt>
                <c:pt idx="157">
                  <c:v>3.7787999999999995E-2</c:v>
                </c:pt>
                <c:pt idx="158">
                  <c:v>3.5226639999999997E-2</c:v>
                </c:pt>
                <c:pt idx="159">
                  <c:v>3.301548E-2</c:v>
                </c:pt>
                <c:pt idx="160">
                  <c:v>3.1094480000000001E-2</c:v>
                </c:pt>
                <c:pt idx="161">
                  <c:v>2.940361E-2</c:v>
                </c:pt>
                <c:pt idx="162">
                  <c:v>2.7902840000000002E-2</c:v>
                </c:pt>
                <c:pt idx="163">
                  <c:v>2.656215E-2</c:v>
                </c:pt>
                <c:pt idx="164">
                  <c:v>2.5351540000000002E-2</c:v>
                </c:pt>
                <c:pt idx="165">
                  <c:v>2.3270489999999998E-2</c:v>
                </c:pt>
                <c:pt idx="166">
                  <c:v>2.1149425999999999E-2</c:v>
                </c:pt>
                <c:pt idx="167">
                  <c:v>1.9408567000000002E-2</c:v>
                </c:pt>
                <c:pt idx="168">
                  <c:v>1.7967856000000001E-2</c:v>
                </c:pt>
                <c:pt idx="169">
                  <c:v>1.6747258000000001E-2</c:v>
                </c:pt>
                <c:pt idx="170">
                  <c:v>1.5696748E-2</c:v>
                </c:pt>
                <c:pt idx="171">
                  <c:v>1.4786308E-2</c:v>
                </c:pt>
                <c:pt idx="172">
                  <c:v>1.3985923999999999E-2</c:v>
                </c:pt>
                <c:pt idx="173">
                  <c:v>1.3275585000000001E-2</c:v>
                </c:pt>
                <c:pt idx="174">
                  <c:v>1.2085016000000001E-2</c:v>
                </c:pt>
                <c:pt idx="175">
                  <c:v>1.1104556E-2</c:v>
                </c:pt>
                <c:pt idx="176">
                  <c:v>1.0304176E-2</c:v>
                </c:pt>
                <c:pt idx="177">
                  <c:v>9.6178559999999993E-3</c:v>
                </c:pt>
                <c:pt idx="178">
                  <c:v>9.034584E-3</c:v>
                </c:pt>
                <c:pt idx="179">
                  <c:v>8.5283479999999998E-3</c:v>
                </c:pt>
                <c:pt idx="180">
                  <c:v>7.694963E-3</c:v>
                </c:pt>
                <c:pt idx="181">
                  <c:v>7.0356590000000005E-3</c:v>
                </c:pt>
                <c:pt idx="182">
                  <c:v>6.5014139999999996E-3</c:v>
                </c:pt>
                <c:pt idx="183">
                  <c:v>6.0592110000000001E-3</c:v>
                </c:pt>
                <c:pt idx="184">
                  <c:v>5.6870410000000003E-3</c:v>
                </c:pt>
                <c:pt idx="185">
                  <c:v>5.3688960000000006E-3</c:v>
                </c:pt>
                <c:pt idx="186">
                  <c:v>5.0947710000000005E-3</c:v>
                </c:pt>
                <c:pt idx="187">
                  <c:v>4.854662E-3</c:v>
                </c:pt>
                <c:pt idx="188">
                  <c:v>4.643566E-3</c:v>
                </c:pt>
                <c:pt idx="189">
                  <c:v>4.456481E-3</c:v>
                </c:pt>
                <c:pt idx="190">
                  <c:v>4.2894050000000005E-3</c:v>
                </c:pt>
                <c:pt idx="191">
                  <c:v>4.0032750000000006E-3</c:v>
                </c:pt>
                <c:pt idx="192">
                  <c:v>3.7151439999999997E-3</c:v>
                </c:pt>
                <c:pt idx="193">
                  <c:v>3.483037E-3</c:v>
                </c:pt>
                <c:pt idx="194">
                  <c:v>3.2919500000000001E-3</c:v>
                </c:pt>
                <c:pt idx="195">
                  <c:v>3.1328764999999999E-3</c:v>
                </c:pt>
                <c:pt idx="196">
                  <c:v>2.9978139000000001E-3</c:v>
                </c:pt>
                <c:pt idx="197">
                  <c:v>2.8817598999999997E-3</c:v>
                </c:pt>
                <c:pt idx="198">
                  <c:v>2.7817128999999999E-3</c:v>
                </c:pt>
                <c:pt idx="199">
                  <c:v>2.6946715000000002E-3</c:v>
                </c:pt>
                <c:pt idx="200">
                  <c:v>2.5486020000000001E-3</c:v>
                </c:pt>
                <c:pt idx="201">
                  <c:v>2.4335458999999999E-3</c:v>
                </c:pt>
                <c:pt idx="202">
                  <c:v>2.3394996999999999E-3</c:v>
                </c:pt>
                <c:pt idx="203">
                  <c:v>2.2624609000000003E-3</c:v>
                </c:pt>
                <c:pt idx="204">
                  <c:v>2.1984279000000001E-3</c:v>
                </c:pt>
                <c:pt idx="205">
                  <c:v>2.1443994000000001E-3</c:v>
                </c:pt>
                <c:pt idx="206">
                  <c:v>2.0583527000000001E-3</c:v>
                </c:pt>
                <c:pt idx="207">
                  <c:v>1.9943160999999999E-3</c:v>
                </c:pt>
                <c:pt idx="208">
                  <c:v>1.9442864999999999E-3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ED-454F-8274-305F414D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9888"/>
        <c:axId val="477612240"/>
      </c:scatterChart>
      <c:valAx>
        <c:axId val="477609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2240"/>
        <c:crosses val="autoZero"/>
        <c:crossBetween val="midCat"/>
        <c:majorUnit val="10"/>
      </c:valAx>
      <c:valAx>
        <c:axId val="47761224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9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7313395110762"/>
          <c:y val="0.12371946918502867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B1E338-A916-4875-9F2A-82C4A7F8D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4A736FF-B63B-4C0A-8C73-E7045329A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83895C-512A-4579-98D8-51F977B7C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BCB8E50-3E18-405B-96CA-787300550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zoomScale="70" zoomScaleNormal="70" workbookViewId="0">
      <selection activeCell="S11" sqref="S11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2"/>
      <c r="T2" s="25"/>
      <c r="U2" s="46"/>
      <c r="V2" s="124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srim1H_Si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111</v>
      </c>
      <c r="P6" s="136" t="s">
        <v>116</v>
      </c>
      <c r="Q6" s="135"/>
      <c r="R6" s="134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0.01</v>
      </c>
      <c r="E12" s="21" t="s">
        <v>109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1000000</v>
      </c>
      <c r="E13" s="21" t="s">
        <v>82</v>
      </c>
      <c r="F13" s="49"/>
      <c r="G13" s="50"/>
      <c r="H13" s="50"/>
      <c r="I13" s="51"/>
      <c r="J13" s="4">
        <v>8</v>
      </c>
      <c r="K13" s="52">
        <v>29.879000000000001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207</v>
      </c>
      <c r="C14" s="102"/>
      <c r="D14" s="21" t="s">
        <v>208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209</v>
      </c>
      <c r="C15" s="103"/>
      <c r="D15" s="101" t="s">
        <v>210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93" t="s">
        <v>59</v>
      </c>
      <c r="F18" s="194"/>
      <c r="G18" s="195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1.064E-2</v>
      </c>
      <c r="F20" s="87">
        <v>4.6030000000000003E-3</v>
      </c>
      <c r="G20" s="88">
        <f>E20+F20</f>
        <v>1.5243E-2</v>
      </c>
      <c r="H20" s="84">
        <v>6</v>
      </c>
      <c r="I20" s="85" t="s">
        <v>64</v>
      </c>
      <c r="J20" s="97">
        <f>H20/1000/10</f>
        <v>6.0000000000000006E-4</v>
      </c>
      <c r="K20" s="84">
        <v>12</v>
      </c>
      <c r="L20" s="85" t="s">
        <v>64</v>
      </c>
      <c r="M20" s="97">
        <f t="shared" ref="M20:M83" si="0">K20/1000/10</f>
        <v>1.2000000000000001E-3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25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1.116E-2</v>
      </c>
      <c r="F21" s="92">
        <v>4.7840000000000001E-3</v>
      </c>
      <c r="G21" s="88">
        <f t="shared" ref="G21:G84" si="3">E21+F21</f>
        <v>1.5944E-2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12</v>
      </c>
      <c r="L21" s="90" t="s">
        <v>64</v>
      </c>
      <c r="M21" s="74">
        <f t="shared" si="0"/>
        <v>1.2000000000000001E-3</v>
      </c>
      <c r="N21" s="89">
        <v>9</v>
      </c>
      <c r="O21" s="90" t="s">
        <v>64</v>
      </c>
      <c r="P21" s="74">
        <f t="shared" si="1"/>
        <v>8.9999999999999998E-4</v>
      </c>
    </row>
    <row r="22" spans="1:25">
      <c r="B22" s="89">
        <v>11.9999</v>
      </c>
      <c r="C22" s="90" t="s">
        <v>107</v>
      </c>
      <c r="D22" s="120">
        <f t="shared" si="2"/>
        <v>1.19999E-5</v>
      </c>
      <c r="E22" s="91">
        <v>1.1650000000000001E-2</v>
      </c>
      <c r="F22" s="92">
        <v>4.9529999999999999E-3</v>
      </c>
      <c r="G22" s="88">
        <f t="shared" si="3"/>
        <v>1.6603E-2</v>
      </c>
      <c r="H22" s="89">
        <v>7</v>
      </c>
      <c r="I22" s="90" t="s">
        <v>64</v>
      </c>
      <c r="J22" s="74">
        <f t="shared" si="4"/>
        <v>6.9999999999999999E-4</v>
      </c>
      <c r="K22" s="89">
        <v>13</v>
      </c>
      <c r="L22" s="90" t="s">
        <v>64</v>
      </c>
      <c r="M22" s="74">
        <f t="shared" si="0"/>
        <v>1.2999999999999999E-3</v>
      </c>
      <c r="N22" s="89">
        <v>9</v>
      </c>
      <c r="O22" s="90" t="s">
        <v>64</v>
      </c>
      <c r="P22" s="74">
        <f t="shared" si="1"/>
        <v>8.9999999999999998E-4</v>
      </c>
    </row>
    <row r="23" spans="1:25">
      <c r="B23" s="89">
        <v>12.9999</v>
      </c>
      <c r="C23" s="90" t="s">
        <v>107</v>
      </c>
      <c r="D23" s="120">
        <f t="shared" si="2"/>
        <v>1.2999900000000001E-5</v>
      </c>
      <c r="E23" s="91">
        <v>1.213E-2</v>
      </c>
      <c r="F23" s="92">
        <v>5.1110000000000001E-3</v>
      </c>
      <c r="G23" s="88">
        <f t="shared" si="3"/>
        <v>1.7240999999999999E-2</v>
      </c>
      <c r="H23" s="89">
        <v>7</v>
      </c>
      <c r="I23" s="90" t="s">
        <v>64</v>
      </c>
      <c r="J23" s="74">
        <f t="shared" si="4"/>
        <v>6.9999999999999999E-4</v>
      </c>
      <c r="K23" s="89">
        <v>14</v>
      </c>
      <c r="L23" s="90" t="s">
        <v>64</v>
      </c>
      <c r="M23" s="74">
        <f t="shared" si="0"/>
        <v>1.4E-3</v>
      </c>
      <c r="N23" s="89">
        <v>10</v>
      </c>
      <c r="O23" s="90" t="s">
        <v>64</v>
      </c>
      <c r="P23" s="74">
        <f t="shared" si="1"/>
        <v>1E-3</v>
      </c>
    </row>
    <row r="24" spans="1:25">
      <c r="B24" s="89">
        <v>13.9999</v>
      </c>
      <c r="C24" s="90" t="s">
        <v>107</v>
      </c>
      <c r="D24" s="120">
        <f t="shared" si="2"/>
        <v>1.39999E-5</v>
      </c>
      <c r="E24" s="91">
        <v>1.259E-2</v>
      </c>
      <c r="F24" s="92">
        <v>5.2589999999999998E-3</v>
      </c>
      <c r="G24" s="88">
        <f t="shared" si="3"/>
        <v>1.7849E-2</v>
      </c>
      <c r="H24" s="89">
        <v>7</v>
      </c>
      <c r="I24" s="90" t="s">
        <v>64</v>
      </c>
      <c r="J24" s="74">
        <f t="shared" si="4"/>
        <v>6.9999999999999999E-4</v>
      </c>
      <c r="K24" s="89">
        <v>14</v>
      </c>
      <c r="L24" s="90" t="s">
        <v>64</v>
      </c>
      <c r="M24" s="74">
        <f t="shared" si="0"/>
        <v>1.4E-3</v>
      </c>
      <c r="N24" s="89">
        <v>10</v>
      </c>
      <c r="O24" s="90" t="s">
        <v>64</v>
      </c>
      <c r="P24" s="74">
        <f t="shared" si="1"/>
        <v>1E-3</v>
      </c>
    </row>
    <row r="25" spans="1:25">
      <c r="B25" s="89">
        <v>14.9999</v>
      </c>
      <c r="C25" s="90" t="s">
        <v>107</v>
      </c>
      <c r="D25" s="120">
        <f t="shared" si="2"/>
        <v>1.49999E-5</v>
      </c>
      <c r="E25" s="91">
        <v>1.303E-2</v>
      </c>
      <c r="F25" s="92">
        <v>5.3990000000000002E-3</v>
      </c>
      <c r="G25" s="88">
        <f t="shared" si="3"/>
        <v>1.8429000000000001E-2</v>
      </c>
      <c r="H25" s="89">
        <v>7</v>
      </c>
      <c r="I25" s="90" t="s">
        <v>64</v>
      </c>
      <c r="J25" s="74">
        <f t="shared" si="4"/>
        <v>6.9999999999999999E-4</v>
      </c>
      <c r="K25" s="89">
        <v>15</v>
      </c>
      <c r="L25" s="90" t="s">
        <v>64</v>
      </c>
      <c r="M25" s="74">
        <f t="shared" si="0"/>
        <v>1.5E-3</v>
      </c>
      <c r="N25" s="89">
        <v>10</v>
      </c>
      <c r="O25" s="90" t="s">
        <v>64</v>
      </c>
      <c r="P25" s="74">
        <f t="shared" si="1"/>
        <v>1E-3</v>
      </c>
    </row>
    <row r="26" spans="1:25">
      <c r="B26" s="89">
        <v>15.9999</v>
      </c>
      <c r="C26" s="90" t="s">
        <v>107</v>
      </c>
      <c r="D26" s="120">
        <f t="shared" si="2"/>
        <v>1.5999899999999999E-5</v>
      </c>
      <c r="E26" s="91">
        <v>1.346E-2</v>
      </c>
      <c r="F26" s="92">
        <v>5.5310000000000003E-3</v>
      </c>
      <c r="G26" s="88">
        <f t="shared" si="3"/>
        <v>1.8991000000000001E-2</v>
      </c>
      <c r="H26" s="89">
        <v>8</v>
      </c>
      <c r="I26" s="90" t="s">
        <v>64</v>
      </c>
      <c r="J26" s="74">
        <f t="shared" si="4"/>
        <v>8.0000000000000004E-4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25">
      <c r="B27" s="89">
        <v>16.9999</v>
      </c>
      <c r="C27" s="90" t="s">
        <v>107</v>
      </c>
      <c r="D27" s="120">
        <f t="shared" si="2"/>
        <v>1.69999E-5</v>
      </c>
      <c r="E27" s="91">
        <v>1.387E-2</v>
      </c>
      <c r="F27" s="92">
        <v>5.6559999999999996E-3</v>
      </c>
      <c r="G27" s="88">
        <f t="shared" si="3"/>
        <v>1.9526000000000002E-2</v>
      </c>
      <c r="H27" s="89">
        <v>8</v>
      </c>
      <c r="I27" s="90" t="s">
        <v>64</v>
      </c>
      <c r="J27" s="74">
        <f t="shared" si="4"/>
        <v>8.0000000000000004E-4</v>
      </c>
      <c r="K27" s="89">
        <v>16</v>
      </c>
      <c r="L27" s="90" t="s">
        <v>64</v>
      </c>
      <c r="M27" s="74">
        <f t="shared" si="0"/>
        <v>1.6000000000000001E-3</v>
      </c>
      <c r="N27" s="89">
        <v>11</v>
      </c>
      <c r="O27" s="90" t="s">
        <v>64</v>
      </c>
      <c r="P27" s="74">
        <f t="shared" si="1"/>
        <v>1.0999999999999998E-3</v>
      </c>
    </row>
    <row r="28" spans="1:25">
      <c r="B28" s="89">
        <v>17.9999</v>
      </c>
      <c r="C28" s="90" t="s">
        <v>107</v>
      </c>
      <c r="D28" s="120">
        <f t="shared" si="2"/>
        <v>1.79999E-5</v>
      </c>
      <c r="E28" s="91">
        <v>1.427E-2</v>
      </c>
      <c r="F28" s="92">
        <v>5.7749999999999998E-3</v>
      </c>
      <c r="G28" s="88">
        <f t="shared" si="3"/>
        <v>2.0045E-2</v>
      </c>
      <c r="H28" s="89">
        <v>8</v>
      </c>
      <c r="I28" s="90" t="s">
        <v>64</v>
      </c>
      <c r="J28" s="74">
        <f t="shared" si="4"/>
        <v>8.0000000000000004E-4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25">
      <c r="B29" s="89">
        <v>19.9999</v>
      </c>
      <c r="C29" s="90" t="s">
        <v>107</v>
      </c>
      <c r="D29" s="120">
        <f t="shared" si="2"/>
        <v>1.9999900000000001E-5</v>
      </c>
      <c r="E29" s="91">
        <v>1.5049999999999999E-2</v>
      </c>
      <c r="F29" s="92">
        <v>5.9969999999999997E-3</v>
      </c>
      <c r="G29" s="88">
        <f t="shared" si="3"/>
        <v>2.1047E-2</v>
      </c>
      <c r="H29" s="89">
        <v>9</v>
      </c>
      <c r="I29" s="90" t="s">
        <v>64</v>
      </c>
      <c r="J29" s="74">
        <f t="shared" si="4"/>
        <v>8.9999999999999998E-4</v>
      </c>
      <c r="K29" s="89">
        <v>17</v>
      </c>
      <c r="L29" s="90" t="s">
        <v>64</v>
      </c>
      <c r="M29" s="74">
        <f t="shared" si="0"/>
        <v>1.7000000000000001E-3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25">
      <c r="B30" s="89">
        <v>22.4999</v>
      </c>
      <c r="C30" s="90" t="s">
        <v>107</v>
      </c>
      <c r="D30" s="118">
        <f t="shared" si="2"/>
        <v>2.2499900000000001E-5</v>
      </c>
      <c r="E30" s="91">
        <v>1.5959999999999998E-2</v>
      </c>
      <c r="F30" s="92">
        <v>6.2480000000000001E-3</v>
      </c>
      <c r="G30" s="88">
        <f t="shared" si="3"/>
        <v>2.2207999999999999E-2</v>
      </c>
      <c r="H30" s="89">
        <v>10</v>
      </c>
      <c r="I30" s="90" t="s">
        <v>64</v>
      </c>
      <c r="J30" s="74">
        <f t="shared" si="4"/>
        <v>1E-3</v>
      </c>
      <c r="K30" s="89">
        <v>18</v>
      </c>
      <c r="L30" s="90" t="s">
        <v>64</v>
      </c>
      <c r="M30" s="74">
        <f t="shared" si="0"/>
        <v>1.8E-3</v>
      </c>
      <c r="N30" s="89">
        <v>13</v>
      </c>
      <c r="O30" s="90" t="s">
        <v>64</v>
      </c>
      <c r="P30" s="74">
        <f t="shared" si="1"/>
        <v>1.2999999999999999E-3</v>
      </c>
    </row>
    <row r="31" spans="1:25">
      <c r="B31" s="89">
        <v>24.9999</v>
      </c>
      <c r="C31" s="90" t="s">
        <v>107</v>
      </c>
      <c r="D31" s="118">
        <f t="shared" si="2"/>
        <v>2.4999900000000001E-5</v>
      </c>
      <c r="E31" s="91">
        <v>1.6820000000000002E-2</v>
      </c>
      <c r="F31" s="92">
        <v>6.4749999999999999E-3</v>
      </c>
      <c r="G31" s="88">
        <f t="shared" si="3"/>
        <v>2.3295000000000003E-2</v>
      </c>
      <c r="H31" s="89">
        <v>10</v>
      </c>
      <c r="I31" s="90" t="s">
        <v>64</v>
      </c>
      <c r="J31" s="74">
        <f t="shared" si="4"/>
        <v>1E-3</v>
      </c>
      <c r="K31" s="89">
        <v>19</v>
      </c>
      <c r="L31" s="90" t="s">
        <v>64</v>
      </c>
      <c r="M31" s="74">
        <f t="shared" si="0"/>
        <v>1.9E-3</v>
      </c>
      <c r="N31" s="89">
        <v>14</v>
      </c>
      <c r="O31" s="90" t="s">
        <v>64</v>
      </c>
      <c r="P31" s="74">
        <f t="shared" si="1"/>
        <v>1.4E-3</v>
      </c>
    </row>
    <row r="32" spans="1:25">
      <c r="B32" s="89">
        <v>27.4999</v>
      </c>
      <c r="C32" s="90" t="s">
        <v>107</v>
      </c>
      <c r="D32" s="118">
        <f t="shared" si="2"/>
        <v>2.7499900000000001E-5</v>
      </c>
      <c r="E32" s="91">
        <v>1.7639999999999999E-2</v>
      </c>
      <c r="F32" s="92">
        <v>6.6819999999999996E-3</v>
      </c>
      <c r="G32" s="88">
        <f t="shared" si="3"/>
        <v>2.4322E-2</v>
      </c>
      <c r="H32" s="89">
        <v>11</v>
      </c>
      <c r="I32" s="90" t="s">
        <v>64</v>
      </c>
      <c r="J32" s="74">
        <f t="shared" si="4"/>
        <v>1.0999999999999998E-3</v>
      </c>
      <c r="K32" s="89">
        <v>20</v>
      </c>
      <c r="L32" s="90" t="s">
        <v>64</v>
      </c>
      <c r="M32" s="74">
        <f t="shared" si="0"/>
        <v>2E-3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1.8429999999999998E-2</v>
      </c>
      <c r="F33" s="92">
        <v>6.8710000000000004E-3</v>
      </c>
      <c r="G33" s="88">
        <f t="shared" si="3"/>
        <v>2.5300999999999997E-2</v>
      </c>
      <c r="H33" s="89">
        <v>12</v>
      </c>
      <c r="I33" s="90" t="s">
        <v>64</v>
      </c>
      <c r="J33" s="74">
        <f t="shared" si="4"/>
        <v>1.2000000000000001E-3</v>
      </c>
      <c r="K33" s="89">
        <v>21</v>
      </c>
      <c r="L33" s="90" t="s">
        <v>64</v>
      </c>
      <c r="M33" s="74">
        <f t="shared" si="0"/>
        <v>2.1000000000000003E-3</v>
      </c>
      <c r="N33" s="89">
        <v>15</v>
      </c>
      <c r="O33" s="90" t="s">
        <v>64</v>
      </c>
      <c r="P33" s="74">
        <f t="shared" si="1"/>
        <v>1.5E-3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1.9179999999999999E-2</v>
      </c>
      <c r="F34" s="92">
        <v>7.0460000000000002E-3</v>
      </c>
      <c r="G34" s="88">
        <f t="shared" si="3"/>
        <v>2.6225999999999999E-2</v>
      </c>
      <c r="H34" s="89">
        <v>12</v>
      </c>
      <c r="I34" s="90" t="s">
        <v>64</v>
      </c>
      <c r="J34" s="74">
        <f t="shared" si="4"/>
        <v>1.2000000000000001E-3</v>
      </c>
      <c r="K34" s="89">
        <v>22</v>
      </c>
      <c r="L34" s="90" t="s">
        <v>64</v>
      </c>
      <c r="M34" s="74">
        <f t="shared" si="0"/>
        <v>2.1999999999999997E-3</v>
      </c>
      <c r="N34" s="89">
        <v>16</v>
      </c>
      <c r="O34" s="90" t="s">
        <v>64</v>
      </c>
      <c r="P34" s="74">
        <f t="shared" si="1"/>
        <v>1.6000000000000001E-3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1.9900000000000001E-2</v>
      </c>
      <c r="F35" s="92">
        <v>7.2069999999999999E-3</v>
      </c>
      <c r="G35" s="88">
        <f t="shared" si="3"/>
        <v>2.7106999999999999E-2</v>
      </c>
      <c r="H35" s="89">
        <v>13</v>
      </c>
      <c r="I35" s="90" t="s">
        <v>64</v>
      </c>
      <c r="J35" s="74">
        <f t="shared" si="4"/>
        <v>1.2999999999999999E-3</v>
      </c>
      <c r="K35" s="89">
        <v>23</v>
      </c>
      <c r="L35" s="90" t="s">
        <v>64</v>
      </c>
      <c r="M35" s="74">
        <f t="shared" si="0"/>
        <v>2.3E-3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2.06E-2</v>
      </c>
      <c r="F36" s="92">
        <v>7.358E-3</v>
      </c>
      <c r="G36" s="88">
        <f t="shared" si="3"/>
        <v>2.7958E-2</v>
      </c>
      <c r="H36" s="89">
        <v>13</v>
      </c>
      <c r="I36" s="90" t="s">
        <v>64</v>
      </c>
      <c r="J36" s="74">
        <f t="shared" si="4"/>
        <v>1.2999999999999999E-3</v>
      </c>
      <c r="K36" s="89">
        <v>24</v>
      </c>
      <c r="L36" s="90" t="s">
        <v>64</v>
      </c>
      <c r="M36" s="74">
        <f t="shared" si="0"/>
        <v>2.4000000000000002E-3</v>
      </c>
      <c r="N36" s="89">
        <v>17</v>
      </c>
      <c r="O36" s="90" t="s">
        <v>64</v>
      </c>
      <c r="P36" s="74">
        <f t="shared" si="1"/>
        <v>1.7000000000000001E-3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2.128E-2</v>
      </c>
      <c r="F37" s="92">
        <v>7.4989999999999996E-3</v>
      </c>
      <c r="G37" s="88">
        <f t="shared" si="3"/>
        <v>2.8778999999999999E-2</v>
      </c>
      <c r="H37" s="89">
        <v>14</v>
      </c>
      <c r="I37" s="90" t="s">
        <v>64</v>
      </c>
      <c r="J37" s="74">
        <f t="shared" si="4"/>
        <v>1.4E-3</v>
      </c>
      <c r="K37" s="89">
        <v>25</v>
      </c>
      <c r="L37" s="90" t="s">
        <v>64</v>
      </c>
      <c r="M37" s="74">
        <f t="shared" si="0"/>
        <v>2.5000000000000001E-3</v>
      </c>
      <c r="N37" s="89">
        <v>18</v>
      </c>
      <c r="O37" s="90" t="s">
        <v>64</v>
      </c>
      <c r="P37" s="74">
        <f t="shared" si="1"/>
        <v>1.8E-3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2.257E-2</v>
      </c>
      <c r="F38" s="92">
        <v>7.7539999999999996E-3</v>
      </c>
      <c r="G38" s="88">
        <f t="shared" si="3"/>
        <v>3.0324E-2</v>
      </c>
      <c r="H38" s="89">
        <v>15</v>
      </c>
      <c r="I38" s="90" t="s">
        <v>64</v>
      </c>
      <c r="J38" s="74">
        <f t="shared" si="4"/>
        <v>1.5E-3</v>
      </c>
      <c r="K38" s="89">
        <v>27</v>
      </c>
      <c r="L38" s="90" t="s">
        <v>64</v>
      </c>
      <c r="M38" s="74">
        <f t="shared" si="0"/>
        <v>2.7000000000000001E-3</v>
      </c>
      <c r="N38" s="89">
        <v>19</v>
      </c>
      <c r="O38" s="90" t="s">
        <v>64</v>
      </c>
      <c r="P38" s="74">
        <f t="shared" si="1"/>
        <v>1.9E-3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2.3789999999999999E-2</v>
      </c>
      <c r="F39" s="92">
        <v>7.9810000000000002E-3</v>
      </c>
      <c r="G39" s="88">
        <f t="shared" si="3"/>
        <v>3.1771000000000001E-2</v>
      </c>
      <c r="H39" s="89">
        <v>16</v>
      </c>
      <c r="I39" s="90" t="s">
        <v>64</v>
      </c>
      <c r="J39" s="74">
        <f t="shared" si="4"/>
        <v>1.6000000000000001E-3</v>
      </c>
      <c r="K39" s="89">
        <v>28</v>
      </c>
      <c r="L39" s="90" t="s">
        <v>64</v>
      </c>
      <c r="M39" s="74">
        <f t="shared" si="0"/>
        <v>2.8E-3</v>
      </c>
      <c r="N39" s="89">
        <v>20</v>
      </c>
      <c r="O39" s="90" t="s">
        <v>64</v>
      </c>
      <c r="P39" s="74">
        <f t="shared" si="1"/>
        <v>2E-3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2.495E-2</v>
      </c>
      <c r="F40" s="92">
        <v>8.1840000000000003E-3</v>
      </c>
      <c r="G40" s="88">
        <f t="shared" si="3"/>
        <v>3.3133999999999997E-2</v>
      </c>
      <c r="H40" s="89">
        <v>17</v>
      </c>
      <c r="I40" s="90" t="s">
        <v>64</v>
      </c>
      <c r="J40" s="74">
        <f t="shared" si="4"/>
        <v>1.7000000000000001E-3</v>
      </c>
      <c r="K40" s="89">
        <v>30</v>
      </c>
      <c r="L40" s="90" t="s">
        <v>64</v>
      </c>
      <c r="M40" s="74">
        <f t="shared" si="0"/>
        <v>3.0000000000000001E-3</v>
      </c>
      <c r="N40" s="89">
        <v>22</v>
      </c>
      <c r="O40" s="90" t="s">
        <v>64</v>
      </c>
      <c r="P40" s="74">
        <f t="shared" si="1"/>
        <v>2.1999999999999997E-3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2.606E-2</v>
      </c>
      <c r="F41" s="92">
        <v>8.3680000000000004E-3</v>
      </c>
      <c r="G41" s="88">
        <f t="shared" si="3"/>
        <v>3.4428E-2</v>
      </c>
      <c r="H41" s="89">
        <v>18</v>
      </c>
      <c r="I41" s="90" t="s">
        <v>64</v>
      </c>
      <c r="J41" s="74">
        <f t="shared" si="4"/>
        <v>1.8E-3</v>
      </c>
      <c r="K41" s="89">
        <v>31</v>
      </c>
      <c r="L41" s="90" t="s">
        <v>64</v>
      </c>
      <c r="M41" s="74">
        <f t="shared" si="0"/>
        <v>3.0999999999999999E-3</v>
      </c>
      <c r="N41" s="89">
        <v>23</v>
      </c>
      <c r="O41" s="90" t="s">
        <v>64</v>
      </c>
      <c r="P41" s="74">
        <f t="shared" si="1"/>
        <v>2.3E-3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2.7130000000000001E-2</v>
      </c>
      <c r="F42" s="92">
        <v>8.5339999999999999E-3</v>
      </c>
      <c r="G42" s="88">
        <f t="shared" si="3"/>
        <v>3.5664000000000001E-2</v>
      </c>
      <c r="H42" s="89">
        <v>19</v>
      </c>
      <c r="I42" s="90" t="s">
        <v>64</v>
      </c>
      <c r="J42" s="74">
        <f t="shared" si="4"/>
        <v>1.9E-3</v>
      </c>
      <c r="K42" s="89">
        <v>33</v>
      </c>
      <c r="L42" s="90" t="s">
        <v>64</v>
      </c>
      <c r="M42" s="74">
        <f t="shared" si="0"/>
        <v>3.3E-3</v>
      </c>
      <c r="N42" s="89">
        <v>24</v>
      </c>
      <c r="O42" s="90" t="s">
        <v>64</v>
      </c>
      <c r="P42" s="74">
        <f t="shared" si="1"/>
        <v>2.4000000000000002E-3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2.8150000000000001E-2</v>
      </c>
      <c r="F43" s="92">
        <v>8.6859999999999993E-3</v>
      </c>
      <c r="G43" s="88">
        <f t="shared" si="3"/>
        <v>3.6836000000000001E-2</v>
      </c>
      <c r="H43" s="89">
        <v>21</v>
      </c>
      <c r="I43" s="90" t="s">
        <v>64</v>
      </c>
      <c r="J43" s="74">
        <f t="shared" si="4"/>
        <v>2.1000000000000003E-3</v>
      </c>
      <c r="K43" s="89">
        <v>34</v>
      </c>
      <c r="L43" s="90" t="s">
        <v>64</v>
      </c>
      <c r="M43" s="74">
        <f t="shared" si="0"/>
        <v>3.4000000000000002E-3</v>
      </c>
      <c r="N43" s="89">
        <v>25</v>
      </c>
      <c r="O43" s="90" t="s">
        <v>64</v>
      </c>
      <c r="P43" s="74">
        <f t="shared" si="1"/>
        <v>2.5000000000000001E-3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3.0089999999999999E-2</v>
      </c>
      <c r="F44" s="92">
        <v>8.9529999999999992E-3</v>
      </c>
      <c r="G44" s="88">
        <f t="shared" si="3"/>
        <v>3.9042999999999994E-2</v>
      </c>
      <c r="H44" s="89">
        <v>23</v>
      </c>
      <c r="I44" s="90" t="s">
        <v>64</v>
      </c>
      <c r="J44" s="74">
        <f t="shared" si="4"/>
        <v>2.3E-3</v>
      </c>
      <c r="K44" s="89">
        <v>37</v>
      </c>
      <c r="L44" s="90" t="s">
        <v>64</v>
      </c>
      <c r="M44" s="74">
        <f t="shared" si="0"/>
        <v>3.6999999999999997E-3</v>
      </c>
      <c r="N44" s="89">
        <v>27</v>
      </c>
      <c r="O44" s="90" t="s">
        <v>64</v>
      </c>
      <c r="P44" s="74">
        <f t="shared" si="1"/>
        <v>2.7000000000000001E-3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3.1919999999999997E-2</v>
      </c>
      <c r="F45" s="92">
        <v>9.1809999999999999E-3</v>
      </c>
      <c r="G45" s="88">
        <f t="shared" si="3"/>
        <v>4.1100999999999999E-2</v>
      </c>
      <c r="H45" s="89">
        <v>25</v>
      </c>
      <c r="I45" s="90" t="s">
        <v>64</v>
      </c>
      <c r="J45" s="74">
        <f t="shared" si="4"/>
        <v>2.5000000000000001E-3</v>
      </c>
      <c r="K45" s="89">
        <v>39</v>
      </c>
      <c r="L45" s="90" t="s">
        <v>64</v>
      </c>
      <c r="M45" s="74">
        <f t="shared" si="0"/>
        <v>3.8999999999999998E-3</v>
      </c>
      <c r="N45" s="89">
        <v>29</v>
      </c>
      <c r="O45" s="90" t="s">
        <v>64</v>
      </c>
      <c r="P45" s="74">
        <f t="shared" si="1"/>
        <v>2.9000000000000002E-3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3.3640000000000003E-2</v>
      </c>
      <c r="F46" s="92">
        <v>9.3769999999999999E-3</v>
      </c>
      <c r="G46" s="88">
        <f t="shared" si="3"/>
        <v>4.3017E-2</v>
      </c>
      <c r="H46" s="89">
        <v>27</v>
      </c>
      <c r="I46" s="90" t="s">
        <v>64</v>
      </c>
      <c r="J46" s="74">
        <f t="shared" si="4"/>
        <v>2.7000000000000001E-3</v>
      </c>
      <c r="K46" s="89">
        <v>42</v>
      </c>
      <c r="L46" s="90" t="s">
        <v>64</v>
      </c>
      <c r="M46" s="74">
        <f t="shared" si="0"/>
        <v>4.2000000000000006E-3</v>
      </c>
      <c r="N46" s="89">
        <v>31</v>
      </c>
      <c r="O46" s="90" t="s">
        <v>64</v>
      </c>
      <c r="P46" s="74">
        <f t="shared" si="1"/>
        <v>3.0999999999999999E-3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3.5290000000000002E-2</v>
      </c>
      <c r="F47" s="92">
        <v>9.5479999999999992E-3</v>
      </c>
      <c r="G47" s="88">
        <f t="shared" si="3"/>
        <v>4.4838000000000003E-2</v>
      </c>
      <c r="H47" s="89">
        <v>29</v>
      </c>
      <c r="I47" s="90" t="s">
        <v>64</v>
      </c>
      <c r="J47" s="74">
        <f t="shared" si="4"/>
        <v>2.9000000000000002E-3</v>
      </c>
      <c r="K47" s="89">
        <v>44</v>
      </c>
      <c r="L47" s="90" t="s">
        <v>64</v>
      </c>
      <c r="M47" s="74">
        <f t="shared" si="0"/>
        <v>4.3999999999999994E-3</v>
      </c>
      <c r="N47" s="89">
        <v>32</v>
      </c>
      <c r="O47" s="90" t="s">
        <v>64</v>
      </c>
      <c r="P47" s="74">
        <f t="shared" si="1"/>
        <v>3.2000000000000002E-3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3.6859999999999997E-2</v>
      </c>
      <c r="F48" s="92">
        <v>9.698E-3</v>
      </c>
      <c r="G48" s="88">
        <f t="shared" si="3"/>
        <v>4.6557999999999995E-2</v>
      </c>
      <c r="H48" s="89">
        <v>31</v>
      </c>
      <c r="I48" s="90" t="s">
        <v>64</v>
      </c>
      <c r="J48" s="74">
        <f t="shared" si="4"/>
        <v>3.0999999999999999E-3</v>
      </c>
      <c r="K48" s="89">
        <v>47</v>
      </c>
      <c r="L48" s="90" t="s">
        <v>64</v>
      </c>
      <c r="M48" s="74">
        <f t="shared" si="0"/>
        <v>4.7000000000000002E-3</v>
      </c>
      <c r="N48" s="89">
        <v>34</v>
      </c>
      <c r="O48" s="90" t="s">
        <v>64</v>
      </c>
      <c r="P48" s="74">
        <f t="shared" si="1"/>
        <v>3.4000000000000002E-3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3.8359999999999998E-2</v>
      </c>
      <c r="F49" s="92">
        <v>9.8300000000000002E-3</v>
      </c>
      <c r="G49" s="88">
        <f t="shared" si="3"/>
        <v>4.8189999999999997E-2</v>
      </c>
      <c r="H49" s="89">
        <v>32</v>
      </c>
      <c r="I49" s="90" t="s">
        <v>64</v>
      </c>
      <c r="J49" s="74">
        <f t="shared" si="4"/>
        <v>3.2000000000000002E-3</v>
      </c>
      <c r="K49" s="89">
        <v>49</v>
      </c>
      <c r="L49" s="90" t="s">
        <v>64</v>
      </c>
      <c r="M49" s="74">
        <f t="shared" si="0"/>
        <v>4.8999999999999998E-3</v>
      </c>
      <c r="N49" s="89">
        <v>36</v>
      </c>
      <c r="O49" s="90" t="s">
        <v>64</v>
      </c>
      <c r="P49" s="74">
        <f t="shared" si="1"/>
        <v>3.5999999999999999E-3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3.9809999999999998E-2</v>
      </c>
      <c r="F50" s="92">
        <v>9.9469999999999992E-3</v>
      </c>
      <c r="G50" s="88">
        <f t="shared" si="3"/>
        <v>4.9756999999999996E-2</v>
      </c>
      <c r="H50" s="89">
        <v>34</v>
      </c>
      <c r="I50" s="90" t="s">
        <v>64</v>
      </c>
      <c r="J50" s="74">
        <f t="shared" si="4"/>
        <v>3.4000000000000002E-3</v>
      </c>
      <c r="K50" s="89">
        <v>51</v>
      </c>
      <c r="L50" s="90" t="s">
        <v>64</v>
      </c>
      <c r="M50" s="74">
        <f t="shared" si="0"/>
        <v>5.0999999999999995E-3</v>
      </c>
      <c r="N50" s="89">
        <v>37</v>
      </c>
      <c r="O50" s="90" t="s">
        <v>64</v>
      </c>
      <c r="P50" s="74">
        <f t="shared" si="1"/>
        <v>3.6999999999999997E-3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4.1209999999999997E-2</v>
      </c>
      <c r="F51" s="92">
        <v>1.005E-2</v>
      </c>
      <c r="G51" s="88">
        <f t="shared" si="3"/>
        <v>5.126E-2</v>
      </c>
      <c r="H51" s="89">
        <v>36</v>
      </c>
      <c r="I51" s="90" t="s">
        <v>64</v>
      </c>
      <c r="J51" s="74">
        <f t="shared" si="4"/>
        <v>3.5999999999999999E-3</v>
      </c>
      <c r="K51" s="89">
        <v>53</v>
      </c>
      <c r="L51" s="90" t="s">
        <v>64</v>
      </c>
      <c r="M51" s="74">
        <f t="shared" si="0"/>
        <v>5.3E-3</v>
      </c>
      <c r="N51" s="89">
        <v>39</v>
      </c>
      <c r="O51" s="90" t="s">
        <v>64</v>
      </c>
      <c r="P51" s="74">
        <f t="shared" si="1"/>
        <v>3.8999999999999998E-3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4.2560000000000001E-2</v>
      </c>
      <c r="F52" s="92">
        <v>1.014E-2</v>
      </c>
      <c r="G52" s="88">
        <f t="shared" si="3"/>
        <v>5.2699999999999997E-2</v>
      </c>
      <c r="H52" s="89">
        <v>38</v>
      </c>
      <c r="I52" s="90" t="s">
        <v>64</v>
      </c>
      <c r="J52" s="74">
        <f t="shared" si="4"/>
        <v>3.8E-3</v>
      </c>
      <c r="K52" s="89">
        <v>55</v>
      </c>
      <c r="L52" s="90" t="s">
        <v>64</v>
      </c>
      <c r="M52" s="74">
        <f t="shared" si="0"/>
        <v>5.4999999999999997E-3</v>
      </c>
      <c r="N52" s="89">
        <v>41</v>
      </c>
      <c r="O52" s="90" t="s">
        <v>64</v>
      </c>
      <c r="P52" s="74">
        <f t="shared" si="1"/>
        <v>4.1000000000000003E-3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4.3869999999999999E-2</v>
      </c>
      <c r="F53" s="92">
        <v>1.023E-2</v>
      </c>
      <c r="G53" s="88">
        <f t="shared" si="3"/>
        <v>5.4099999999999995E-2</v>
      </c>
      <c r="H53" s="89">
        <v>40</v>
      </c>
      <c r="I53" s="90" t="s">
        <v>64</v>
      </c>
      <c r="J53" s="74">
        <f t="shared" si="4"/>
        <v>4.0000000000000001E-3</v>
      </c>
      <c r="K53" s="89">
        <v>57</v>
      </c>
      <c r="L53" s="90" t="s">
        <v>64</v>
      </c>
      <c r="M53" s="74">
        <f t="shared" si="0"/>
        <v>5.7000000000000002E-3</v>
      </c>
      <c r="N53" s="89">
        <v>42</v>
      </c>
      <c r="O53" s="90" t="s">
        <v>64</v>
      </c>
      <c r="P53" s="74">
        <f t="shared" si="1"/>
        <v>4.2000000000000006E-3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4.514E-2</v>
      </c>
      <c r="F54" s="92">
        <v>1.03E-2</v>
      </c>
      <c r="G54" s="88">
        <f t="shared" si="3"/>
        <v>5.5440000000000003E-2</v>
      </c>
      <c r="H54" s="89">
        <v>42</v>
      </c>
      <c r="I54" s="90" t="s">
        <v>64</v>
      </c>
      <c r="J54" s="74">
        <f t="shared" si="4"/>
        <v>4.2000000000000006E-3</v>
      </c>
      <c r="K54" s="89">
        <v>59</v>
      </c>
      <c r="L54" s="90" t="s">
        <v>64</v>
      </c>
      <c r="M54" s="74">
        <f t="shared" si="0"/>
        <v>5.8999999999999999E-3</v>
      </c>
      <c r="N54" s="89">
        <v>44</v>
      </c>
      <c r="O54" s="90" t="s">
        <v>64</v>
      </c>
      <c r="P54" s="74">
        <f t="shared" si="1"/>
        <v>4.3999999999999994E-3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4.7579999999999997E-2</v>
      </c>
      <c r="F55" s="92">
        <v>1.043E-2</v>
      </c>
      <c r="G55" s="88">
        <f t="shared" si="3"/>
        <v>5.8009999999999999E-2</v>
      </c>
      <c r="H55" s="89">
        <v>45</v>
      </c>
      <c r="I55" s="90" t="s">
        <v>64</v>
      </c>
      <c r="J55" s="74">
        <f t="shared" si="4"/>
        <v>4.4999999999999997E-3</v>
      </c>
      <c r="K55" s="89">
        <v>63</v>
      </c>
      <c r="L55" s="90" t="s">
        <v>64</v>
      </c>
      <c r="M55" s="74">
        <f t="shared" si="0"/>
        <v>6.3E-3</v>
      </c>
      <c r="N55" s="89">
        <v>47</v>
      </c>
      <c r="O55" s="90" t="s">
        <v>64</v>
      </c>
      <c r="P55" s="74">
        <f t="shared" si="1"/>
        <v>4.7000000000000002E-3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5.0470000000000001E-2</v>
      </c>
      <c r="F56" s="92">
        <v>1.055E-2</v>
      </c>
      <c r="G56" s="88">
        <f t="shared" si="3"/>
        <v>6.1020000000000005E-2</v>
      </c>
      <c r="H56" s="89">
        <v>50</v>
      </c>
      <c r="I56" s="90" t="s">
        <v>64</v>
      </c>
      <c r="J56" s="74">
        <f t="shared" si="4"/>
        <v>5.0000000000000001E-3</v>
      </c>
      <c r="K56" s="89">
        <v>68</v>
      </c>
      <c r="L56" s="90" t="s">
        <v>64</v>
      </c>
      <c r="M56" s="74">
        <f t="shared" si="0"/>
        <v>6.8000000000000005E-3</v>
      </c>
      <c r="N56" s="89">
        <v>50</v>
      </c>
      <c r="O56" s="90" t="s">
        <v>64</v>
      </c>
      <c r="P56" s="74">
        <f t="shared" si="1"/>
        <v>5.0000000000000001E-3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5.3199999999999997E-2</v>
      </c>
      <c r="F57" s="92">
        <v>1.065E-2</v>
      </c>
      <c r="G57" s="88">
        <f t="shared" si="3"/>
        <v>6.384999999999999E-2</v>
      </c>
      <c r="H57" s="89">
        <v>54</v>
      </c>
      <c r="I57" s="90" t="s">
        <v>64</v>
      </c>
      <c r="J57" s="74">
        <f t="shared" si="4"/>
        <v>5.4000000000000003E-3</v>
      </c>
      <c r="K57" s="89">
        <v>72</v>
      </c>
      <c r="L57" s="90" t="s">
        <v>64</v>
      </c>
      <c r="M57" s="74">
        <f t="shared" si="0"/>
        <v>7.1999999999999998E-3</v>
      </c>
      <c r="N57" s="89">
        <v>54</v>
      </c>
      <c r="O57" s="90" t="s">
        <v>64</v>
      </c>
      <c r="P57" s="74">
        <f t="shared" si="1"/>
        <v>5.4000000000000003E-3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5.5789999999999999E-2</v>
      </c>
      <c r="F58" s="92">
        <v>1.072E-2</v>
      </c>
      <c r="G58" s="88">
        <f t="shared" si="3"/>
        <v>6.651E-2</v>
      </c>
      <c r="H58" s="89">
        <v>59</v>
      </c>
      <c r="I58" s="90" t="s">
        <v>64</v>
      </c>
      <c r="J58" s="74">
        <f t="shared" si="4"/>
        <v>5.8999999999999999E-3</v>
      </c>
      <c r="K58" s="89">
        <v>77</v>
      </c>
      <c r="L58" s="90" t="s">
        <v>64</v>
      </c>
      <c r="M58" s="74">
        <f t="shared" si="0"/>
        <v>7.7000000000000002E-3</v>
      </c>
      <c r="N58" s="89">
        <v>57</v>
      </c>
      <c r="O58" s="90" t="s">
        <v>64</v>
      </c>
      <c r="P58" s="74">
        <f t="shared" si="1"/>
        <v>5.7000000000000002E-3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5.8270000000000002E-2</v>
      </c>
      <c r="F59" s="92">
        <v>1.078E-2</v>
      </c>
      <c r="G59" s="88">
        <f t="shared" si="3"/>
        <v>6.905E-2</v>
      </c>
      <c r="H59" s="89">
        <v>63</v>
      </c>
      <c r="I59" s="90" t="s">
        <v>64</v>
      </c>
      <c r="J59" s="74">
        <f t="shared" si="4"/>
        <v>6.3E-3</v>
      </c>
      <c r="K59" s="89">
        <v>81</v>
      </c>
      <c r="L59" s="90" t="s">
        <v>64</v>
      </c>
      <c r="M59" s="74">
        <f t="shared" si="0"/>
        <v>8.0999999999999996E-3</v>
      </c>
      <c r="N59" s="89">
        <v>60</v>
      </c>
      <c r="O59" s="90" t="s">
        <v>64</v>
      </c>
      <c r="P59" s="74">
        <f t="shared" si="1"/>
        <v>6.0000000000000001E-3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6.0650000000000003E-2</v>
      </c>
      <c r="F60" s="92">
        <v>1.081E-2</v>
      </c>
      <c r="G60" s="88">
        <f t="shared" si="3"/>
        <v>7.1459999999999996E-2</v>
      </c>
      <c r="H60" s="89">
        <v>67</v>
      </c>
      <c r="I60" s="90" t="s">
        <v>64</v>
      </c>
      <c r="J60" s="74">
        <f t="shared" si="4"/>
        <v>6.7000000000000002E-3</v>
      </c>
      <c r="K60" s="89">
        <v>85</v>
      </c>
      <c r="L60" s="90" t="s">
        <v>64</v>
      </c>
      <c r="M60" s="74">
        <f t="shared" si="0"/>
        <v>8.5000000000000006E-3</v>
      </c>
      <c r="N60" s="89">
        <v>63</v>
      </c>
      <c r="O60" s="90" t="s">
        <v>64</v>
      </c>
      <c r="P60" s="74">
        <f t="shared" si="1"/>
        <v>6.3E-3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6.2939999999999996E-2</v>
      </c>
      <c r="F61" s="92">
        <v>1.0840000000000001E-2</v>
      </c>
      <c r="G61" s="88">
        <f t="shared" si="3"/>
        <v>7.3779999999999998E-2</v>
      </c>
      <c r="H61" s="89">
        <v>71</v>
      </c>
      <c r="I61" s="90" t="s">
        <v>64</v>
      </c>
      <c r="J61" s="74">
        <f t="shared" si="4"/>
        <v>7.0999999999999995E-3</v>
      </c>
      <c r="K61" s="89">
        <v>89</v>
      </c>
      <c r="L61" s="90" t="s">
        <v>64</v>
      </c>
      <c r="M61" s="74">
        <f t="shared" si="0"/>
        <v>8.8999999999999999E-3</v>
      </c>
      <c r="N61" s="89">
        <v>66</v>
      </c>
      <c r="O61" s="90" t="s">
        <v>64</v>
      </c>
      <c r="P61" s="74">
        <f t="shared" si="1"/>
        <v>6.6E-3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6.515E-2</v>
      </c>
      <c r="F62" s="92">
        <v>1.086E-2</v>
      </c>
      <c r="G62" s="88">
        <f t="shared" si="3"/>
        <v>7.6009999999999994E-2</v>
      </c>
      <c r="H62" s="89">
        <v>76</v>
      </c>
      <c r="I62" s="90" t="s">
        <v>64</v>
      </c>
      <c r="J62" s="74">
        <f t="shared" si="4"/>
        <v>7.6E-3</v>
      </c>
      <c r="K62" s="89">
        <v>92</v>
      </c>
      <c r="L62" s="90" t="s">
        <v>64</v>
      </c>
      <c r="M62" s="74">
        <f t="shared" si="0"/>
        <v>9.1999999999999998E-3</v>
      </c>
      <c r="N62" s="89">
        <v>69</v>
      </c>
      <c r="O62" s="90" t="s">
        <v>64</v>
      </c>
      <c r="P62" s="74">
        <f t="shared" si="1"/>
        <v>6.9000000000000008E-3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6.7290000000000003E-2</v>
      </c>
      <c r="F63" s="92">
        <v>1.086E-2</v>
      </c>
      <c r="G63" s="88">
        <f t="shared" si="3"/>
        <v>7.8149999999999997E-2</v>
      </c>
      <c r="H63" s="89">
        <v>80</v>
      </c>
      <c r="I63" s="90" t="s">
        <v>64</v>
      </c>
      <c r="J63" s="74">
        <f t="shared" si="4"/>
        <v>8.0000000000000002E-3</v>
      </c>
      <c r="K63" s="89">
        <v>96</v>
      </c>
      <c r="L63" s="90" t="s">
        <v>64</v>
      </c>
      <c r="M63" s="74">
        <f t="shared" si="0"/>
        <v>9.6000000000000009E-3</v>
      </c>
      <c r="N63" s="89">
        <v>72</v>
      </c>
      <c r="O63" s="90" t="s">
        <v>64</v>
      </c>
      <c r="P63" s="74">
        <f t="shared" si="1"/>
        <v>7.1999999999999998E-3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7.1370000000000003E-2</v>
      </c>
      <c r="F64" s="92">
        <v>1.086E-2</v>
      </c>
      <c r="G64" s="88">
        <f t="shared" si="3"/>
        <v>8.2229999999999998E-2</v>
      </c>
      <c r="H64" s="89">
        <v>88</v>
      </c>
      <c r="I64" s="90" t="s">
        <v>64</v>
      </c>
      <c r="J64" s="74">
        <f t="shared" si="4"/>
        <v>8.7999999999999988E-3</v>
      </c>
      <c r="K64" s="89">
        <v>103</v>
      </c>
      <c r="L64" s="90" t="s">
        <v>64</v>
      </c>
      <c r="M64" s="74">
        <f t="shared" si="0"/>
        <v>1.03E-2</v>
      </c>
      <c r="N64" s="89">
        <v>78</v>
      </c>
      <c r="O64" s="90" t="s">
        <v>64</v>
      </c>
      <c r="P64" s="74">
        <f t="shared" si="1"/>
        <v>7.7999999999999996E-3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7.5230000000000005E-2</v>
      </c>
      <c r="F65" s="92">
        <v>1.0829999999999999E-2</v>
      </c>
      <c r="G65" s="88">
        <f t="shared" si="3"/>
        <v>8.6059999999999998E-2</v>
      </c>
      <c r="H65" s="89">
        <v>96</v>
      </c>
      <c r="I65" s="90" t="s">
        <v>64</v>
      </c>
      <c r="J65" s="74">
        <f t="shared" si="4"/>
        <v>9.6000000000000009E-3</v>
      </c>
      <c r="K65" s="89">
        <v>110</v>
      </c>
      <c r="L65" s="90" t="s">
        <v>64</v>
      </c>
      <c r="M65" s="74">
        <f t="shared" si="0"/>
        <v>1.0999999999999999E-2</v>
      </c>
      <c r="N65" s="89">
        <v>83</v>
      </c>
      <c r="O65" s="90" t="s">
        <v>64</v>
      </c>
      <c r="P65" s="74">
        <f t="shared" si="1"/>
        <v>8.3000000000000001E-3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7.8899999999999998E-2</v>
      </c>
      <c r="F66" s="92">
        <v>1.0789999999999999E-2</v>
      </c>
      <c r="G66" s="88">
        <f t="shared" si="3"/>
        <v>8.9689999999999992E-2</v>
      </c>
      <c r="H66" s="89">
        <v>105</v>
      </c>
      <c r="I66" s="90" t="s">
        <v>64</v>
      </c>
      <c r="J66" s="74">
        <f t="shared" si="4"/>
        <v>1.0499999999999999E-2</v>
      </c>
      <c r="K66" s="89">
        <v>117</v>
      </c>
      <c r="L66" s="90" t="s">
        <v>64</v>
      </c>
      <c r="M66" s="74">
        <f t="shared" si="0"/>
        <v>1.17E-2</v>
      </c>
      <c r="N66" s="89">
        <v>88</v>
      </c>
      <c r="O66" s="90" t="s">
        <v>64</v>
      </c>
      <c r="P66" s="74">
        <f t="shared" si="1"/>
        <v>8.7999999999999988E-3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8.2409999999999997E-2</v>
      </c>
      <c r="F67" s="92">
        <v>1.074E-2</v>
      </c>
      <c r="G67" s="88">
        <f t="shared" si="3"/>
        <v>9.3149999999999997E-2</v>
      </c>
      <c r="H67" s="89">
        <v>113</v>
      </c>
      <c r="I67" s="90" t="s">
        <v>64</v>
      </c>
      <c r="J67" s="74">
        <f t="shared" si="4"/>
        <v>1.1300000000000001E-2</v>
      </c>
      <c r="K67" s="89">
        <v>123</v>
      </c>
      <c r="L67" s="90" t="s">
        <v>64</v>
      </c>
      <c r="M67" s="74">
        <f t="shared" si="0"/>
        <v>1.23E-2</v>
      </c>
      <c r="N67" s="89">
        <v>93</v>
      </c>
      <c r="O67" s="90" t="s">
        <v>64</v>
      </c>
      <c r="P67" s="74">
        <f t="shared" si="1"/>
        <v>9.2999999999999992E-3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8.5779999999999995E-2</v>
      </c>
      <c r="F68" s="92">
        <v>1.0670000000000001E-2</v>
      </c>
      <c r="G68" s="88">
        <f t="shared" si="3"/>
        <v>9.6449999999999994E-2</v>
      </c>
      <c r="H68" s="89">
        <v>121</v>
      </c>
      <c r="I68" s="90" t="s">
        <v>64</v>
      </c>
      <c r="J68" s="74">
        <f t="shared" si="4"/>
        <v>1.21E-2</v>
      </c>
      <c r="K68" s="89">
        <v>129</v>
      </c>
      <c r="L68" s="90" t="s">
        <v>64</v>
      </c>
      <c r="M68" s="74">
        <f t="shared" si="0"/>
        <v>1.29E-2</v>
      </c>
      <c r="N68" s="89">
        <v>98</v>
      </c>
      <c r="O68" s="90" t="s">
        <v>64</v>
      </c>
      <c r="P68" s="74">
        <f t="shared" si="1"/>
        <v>9.7999999999999997E-3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8.9020000000000002E-2</v>
      </c>
      <c r="F69" s="92">
        <v>1.061E-2</v>
      </c>
      <c r="G69" s="88">
        <f t="shared" si="3"/>
        <v>9.9629999999999996E-2</v>
      </c>
      <c r="H69" s="89">
        <v>129</v>
      </c>
      <c r="I69" s="90" t="s">
        <v>64</v>
      </c>
      <c r="J69" s="74">
        <f t="shared" si="4"/>
        <v>1.29E-2</v>
      </c>
      <c r="K69" s="89">
        <v>135</v>
      </c>
      <c r="L69" s="90" t="s">
        <v>64</v>
      </c>
      <c r="M69" s="74">
        <f t="shared" si="0"/>
        <v>1.3500000000000002E-2</v>
      </c>
      <c r="N69" s="89">
        <v>103</v>
      </c>
      <c r="O69" s="90" t="s">
        <v>64</v>
      </c>
      <c r="P69" s="74">
        <f t="shared" si="1"/>
        <v>1.03E-2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9.5159999999999995E-2</v>
      </c>
      <c r="F70" s="92">
        <v>1.0460000000000001E-2</v>
      </c>
      <c r="G70" s="88">
        <f t="shared" si="3"/>
        <v>0.10561999999999999</v>
      </c>
      <c r="H70" s="89">
        <v>145</v>
      </c>
      <c r="I70" s="90" t="s">
        <v>64</v>
      </c>
      <c r="J70" s="74">
        <f t="shared" si="4"/>
        <v>1.4499999999999999E-2</v>
      </c>
      <c r="K70" s="89">
        <v>146</v>
      </c>
      <c r="L70" s="90" t="s">
        <v>64</v>
      </c>
      <c r="M70" s="74">
        <f t="shared" si="0"/>
        <v>1.4599999999999998E-2</v>
      </c>
      <c r="N70" s="89">
        <v>112</v>
      </c>
      <c r="O70" s="90" t="s">
        <v>64</v>
      </c>
      <c r="P70" s="74">
        <f t="shared" si="1"/>
        <v>1.12E-2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0.1009</v>
      </c>
      <c r="F71" s="92">
        <v>1.03E-2</v>
      </c>
      <c r="G71" s="88">
        <f t="shared" si="3"/>
        <v>0.11120000000000001</v>
      </c>
      <c r="H71" s="89">
        <v>161</v>
      </c>
      <c r="I71" s="90" t="s">
        <v>64</v>
      </c>
      <c r="J71" s="74">
        <f t="shared" si="4"/>
        <v>1.61E-2</v>
      </c>
      <c r="K71" s="89">
        <v>157</v>
      </c>
      <c r="L71" s="90" t="s">
        <v>64</v>
      </c>
      <c r="M71" s="74">
        <f t="shared" si="0"/>
        <v>1.5699999999999999E-2</v>
      </c>
      <c r="N71" s="89">
        <v>121</v>
      </c>
      <c r="O71" s="90" t="s">
        <v>64</v>
      </c>
      <c r="P71" s="74">
        <f t="shared" si="1"/>
        <v>1.21E-2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0.10639999999999999</v>
      </c>
      <c r="F72" s="92">
        <v>1.013E-2</v>
      </c>
      <c r="G72" s="88">
        <f t="shared" si="3"/>
        <v>0.11652999999999999</v>
      </c>
      <c r="H72" s="89">
        <v>177</v>
      </c>
      <c r="I72" s="90" t="s">
        <v>64</v>
      </c>
      <c r="J72" s="74">
        <f t="shared" si="4"/>
        <v>1.77E-2</v>
      </c>
      <c r="K72" s="89">
        <v>167</v>
      </c>
      <c r="L72" s="90" t="s">
        <v>64</v>
      </c>
      <c r="M72" s="74">
        <f t="shared" si="0"/>
        <v>1.67E-2</v>
      </c>
      <c r="N72" s="89">
        <v>129</v>
      </c>
      <c r="O72" s="90" t="s">
        <v>64</v>
      </c>
      <c r="P72" s="74">
        <f t="shared" si="1"/>
        <v>1.29E-2</v>
      </c>
    </row>
    <row r="73" spans="2:16">
      <c r="B73" s="89">
        <v>1.1000000000000001</v>
      </c>
      <c r="C73" s="93" t="s">
        <v>63</v>
      </c>
      <c r="D73" s="118">
        <f t="shared" ref="D73:D83" si="5">B73/1000/$C$5</f>
        <v>1.1000000000000001E-3</v>
      </c>
      <c r="E73" s="91">
        <v>0.1116</v>
      </c>
      <c r="F73" s="92">
        <v>9.9679999999999994E-3</v>
      </c>
      <c r="G73" s="88">
        <f t="shared" si="3"/>
        <v>0.12156800000000001</v>
      </c>
      <c r="H73" s="89">
        <v>193</v>
      </c>
      <c r="I73" s="90" t="s">
        <v>64</v>
      </c>
      <c r="J73" s="74">
        <f t="shared" si="4"/>
        <v>1.9300000000000001E-2</v>
      </c>
      <c r="K73" s="89">
        <v>177</v>
      </c>
      <c r="L73" s="90" t="s">
        <v>64</v>
      </c>
      <c r="M73" s="74">
        <f t="shared" si="0"/>
        <v>1.77E-2</v>
      </c>
      <c r="N73" s="89">
        <v>137</v>
      </c>
      <c r="O73" s="90" t="s">
        <v>64</v>
      </c>
      <c r="P73" s="74">
        <f t="shared" si="1"/>
        <v>1.37E-2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0.11650000000000001</v>
      </c>
      <c r="F74" s="92">
        <v>9.8040000000000002E-3</v>
      </c>
      <c r="G74" s="88">
        <f t="shared" si="3"/>
        <v>0.126304</v>
      </c>
      <c r="H74" s="89">
        <v>208</v>
      </c>
      <c r="I74" s="90" t="s">
        <v>64</v>
      </c>
      <c r="J74" s="74">
        <f t="shared" si="4"/>
        <v>2.0799999999999999E-2</v>
      </c>
      <c r="K74" s="89">
        <v>186</v>
      </c>
      <c r="L74" s="90" t="s">
        <v>64</v>
      </c>
      <c r="M74" s="74">
        <f t="shared" si="0"/>
        <v>1.8599999999999998E-2</v>
      </c>
      <c r="N74" s="89">
        <v>145</v>
      </c>
      <c r="O74" s="90" t="s">
        <v>64</v>
      </c>
      <c r="P74" s="74">
        <f t="shared" si="1"/>
        <v>1.4499999999999999E-2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0.12130000000000001</v>
      </c>
      <c r="F75" s="92">
        <v>9.6419999999999995E-3</v>
      </c>
      <c r="G75" s="88">
        <f t="shared" si="3"/>
        <v>0.130942</v>
      </c>
      <c r="H75" s="89">
        <v>224</v>
      </c>
      <c r="I75" s="90" t="s">
        <v>64</v>
      </c>
      <c r="J75" s="74">
        <f t="shared" si="4"/>
        <v>2.24E-2</v>
      </c>
      <c r="K75" s="89">
        <v>195</v>
      </c>
      <c r="L75" s="90" t="s">
        <v>64</v>
      </c>
      <c r="M75" s="74">
        <f t="shared" si="0"/>
        <v>1.95E-2</v>
      </c>
      <c r="N75" s="89">
        <v>153</v>
      </c>
      <c r="O75" s="90" t="s">
        <v>64</v>
      </c>
      <c r="P75" s="74">
        <f t="shared" si="1"/>
        <v>1.5299999999999999E-2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0.12590000000000001</v>
      </c>
      <c r="F76" s="92">
        <v>9.4839999999999994E-3</v>
      </c>
      <c r="G76" s="88">
        <f t="shared" si="3"/>
        <v>0.135384</v>
      </c>
      <c r="H76" s="89">
        <v>239</v>
      </c>
      <c r="I76" s="90" t="s">
        <v>64</v>
      </c>
      <c r="J76" s="74">
        <f t="shared" si="4"/>
        <v>2.3899999999999998E-2</v>
      </c>
      <c r="K76" s="89">
        <v>203</v>
      </c>
      <c r="L76" s="90" t="s">
        <v>64</v>
      </c>
      <c r="M76" s="74">
        <f t="shared" si="0"/>
        <v>2.0300000000000002E-2</v>
      </c>
      <c r="N76" s="89">
        <v>160</v>
      </c>
      <c r="O76" s="90" t="s">
        <v>64</v>
      </c>
      <c r="P76" s="74">
        <f t="shared" si="1"/>
        <v>1.6E-2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0.1303</v>
      </c>
      <c r="F77" s="92">
        <v>9.3299999999999998E-3</v>
      </c>
      <c r="G77" s="88">
        <f t="shared" si="3"/>
        <v>0.13963</v>
      </c>
      <c r="H77" s="89">
        <v>254</v>
      </c>
      <c r="I77" s="90" t="s">
        <v>64</v>
      </c>
      <c r="J77" s="74">
        <f t="shared" si="4"/>
        <v>2.5399999999999999E-2</v>
      </c>
      <c r="K77" s="89">
        <v>211</v>
      </c>
      <c r="L77" s="90" t="s">
        <v>64</v>
      </c>
      <c r="M77" s="74">
        <f t="shared" si="0"/>
        <v>2.1100000000000001E-2</v>
      </c>
      <c r="N77" s="89">
        <v>167</v>
      </c>
      <c r="O77" s="90" t="s">
        <v>64</v>
      </c>
      <c r="P77" s="74">
        <f t="shared" si="1"/>
        <v>1.67E-2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0.1346</v>
      </c>
      <c r="F78" s="92">
        <v>9.1789999999999997E-3</v>
      </c>
      <c r="G78" s="88">
        <f t="shared" si="3"/>
        <v>0.14377899999999999</v>
      </c>
      <c r="H78" s="89">
        <v>269</v>
      </c>
      <c r="I78" s="90" t="s">
        <v>64</v>
      </c>
      <c r="J78" s="74">
        <f t="shared" si="4"/>
        <v>2.69E-2</v>
      </c>
      <c r="K78" s="89">
        <v>219</v>
      </c>
      <c r="L78" s="90" t="s">
        <v>64</v>
      </c>
      <c r="M78" s="74">
        <f t="shared" si="0"/>
        <v>2.1899999999999999E-2</v>
      </c>
      <c r="N78" s="89">
        <v>174</v>
      </c>
      <c r="O78" s="90" t="s">
        <v>64</v>
      </c>
      <c r="P78" s="74">
        <f t="shared" si="1"/>
        <v>1.7399999999999999E-2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0.13869999999999999</v>
      </c>
      <c r="F79" s="92">
        <v>9.0340000000000004E-3</v>
      </c>
      <c r="G79" s="88">
        <f t="shared" si="3"/>
        <v>0.14773399999999998</v>
      </c>
      <c r="H79" s="89">
        <v>284</v>
      </c>
      <c r="I79" s="90" t="s">
        <v>64</v>
      </c>
      <c r="J79" s="74">
        <f t="shared" si="4"/>
        <v>2.8399999999999998E-2</v>
      </c>
      <c r="K79" s="89">
        <v>227</v>
      </c>
      <c r="L79" s="90" t="s">
        <v>64</v>
      </c>
      <c r="M79" s="74">
        <f t="shared" si="0"/>
        <v>2.2700000000000001E-2</v>
      </c>
      <c r="N79" s="89">
        <v>180</v>
      </c>
      <c r="O79" s="90" t="s">
        <v>64</v>
      </c>
      <c r="P79" s="74">
        <f t="shared" si="1"/>
        <v>1.7999999999999999E-2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0.14269999999999999</v>
      </c>
      <c r="F80" s="92">
        <v>8.8920000000000006E-3</v>
      </c>
      <c r="G80" s="88">
        <f t="shared" si="3"/>
        <v>0.151592</v>
      </c>
      <c r="H80" s="89">
        <v>299</v>
      </c>
      <c r="I80" s="90" t="s">
        <v>64</v>
      </c>
      <c r="J80" s="74">
        <f t="shared" si="4"/>
        <v>2.9899999999999999E-2</v>
      </c>
      <c r="K80" s="89">
        <v>234</v>
      </c>
      <c r="L80" s="90" t="s">
        <v>64</v>
      </c>
      <c r="M80" s="74">
        <f t="shared" si="0"/>
        <v>2.3400000000000001E-2</v>
      </c>
      <c r="N80" s="89">
        <v>187</v>
      </c>
      <c r="O80" s="90" t="s">
        <v>64</v>
      </c>
      <c r="P80" s="74">
        <f t="shared" si="1"/>
        <v>1.8700000000000001E-2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0.15049999999999999</v>
      </c>
      <c r="F81" s="92">
        <v>8.6230000000000005E-3</v>
      </c>
      <c r="G81" s="88">
        <f t="shared" si="3"/>
        <v>0.15912299999999999</v>
      </c>
      <c r="H81" s="89">
        <v>329</v>
      </c>
      <c r="I81" s="90" t="s">
        <v>64</v>
      </c>
      <c r="J81" s="74">
        <f t="shared" si="4"/>
        <v>3.2899999999999999E-2</v>
      </c>
      <c r="K81" s="89">
        <v>248</v>
      </c>
      <c r="L81" s="90" t="s">
        <v>64</v>
      </c>
      <c r="M81" s="74">
        <f t="shared" si="0"/>
        <v>2.4799999999999999E-2</v>
      </c>
      <c r="N81" s="89">
        <v>199</v>
      </c>
      <c r="O81" s="90" t="s">
        <v>64</v>
      </c>
      <c r="P81" s="74">
        <f t="shared" si="1"/>
        <v>1.9900000000000001E-2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0.1588</v>
      </c>
      <c r="F82" s="92">
        <v>8.3090000000000004E-3</v>
      </c>
      <c r="G82" s="88">
        <f t="shared" si="3"/>
        <v>0.16710900000000001</v>
      </c>
      <c r="H82" s="89">
        <v>366</v>
      </c>
      <c r="I82" s="90" t="s">
        <v>64</v>
      </c>
      <c r="J82" s="74">
        <f t="shared" si="4"/>
        <v>3.6600000000000001E-2</v>
      </c>
      <c r="K82" s="89">
        <v>264</v>
      </c>
      <c r="L82" s="90" t="s">
        <v>64</v>
      </c>
      <c r="M82" s="74">
        <f t="shared" si="0"/>
        <v>2.64E-2</v>
      </c>
      <c r="N82" s="89">
        <v>214</v>
      </c>
      <c r="O82" s="90" t="s">
        <v>64</v>
      </c>
      <c r="P82" s="74">
        <f t="shared" si="1"/>
        <v>2.1399999999999999E-2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0.16689999999999999</v>
      </c>
      <c r="F83" s="92">
        <v>8.0199999999999994E-3</v>
      </c>
      <c r="G83" s="88">
        <f t="shared" si="3"/>
        <v>0.17491999999999999</v>
      </c>
      <c r="H83" s="89">
        <v>402</v>
      </c>
      <c r="I83" s="90" t="s">
        <v>64</v>
      </c>
      <c r="J83" s="74">
        <f t="shared" si="4"/>
        <v>4.02E-2</v>
      </c>
      <c r="K83" s="89">
        <v>279</v>
      </c>
      <c r="L83" s="90" t="s">
        <v>64</v>
      </c>
      <c r="M83" s="74">
        <f t="shared" si="0"/>
        <v>2.7900000000000001E-2</v>
      </c>
      <c r="N83" s="89">
        <v>228</v>
      </c>
      <c r="O83" s="90" t="s">
        <v>64</v>
      </c>
      <c r="P83" s="74">
        <f t="shared" si="1"/>
        <v>2.2800000000000001E-2</v>
      </c>
    </row>
    <row r="84" spans="2:16">
      <c r="B84" s="89">
        <v>2.75</v>
      </c>
      <c r="C84" s="90" t="s">
        <v>63</v>
      </c>
      <c r="D84" s="118">
        <f t="shared" ref="D84:D147" si="6">B84/1000/$C$5</f>
        <v>2.7499999999999998E-3</v>
      </c>
      <c r="E84" s="91">
        <v>0.17469999999999999</v>
      </c>
      <c r="F84" s="92">
        <v>7.7520000000000002E-3</v>
      </c>
      <c r="G84" s="88">
        <f t="shared" si="3"/>
        <v>0.182452</v>
      </c>
      <c r="H84" s="89">
        <v>438</v>
      </c>
      <c r="I84" s="90" t="s">
        <v>64</v>
      </c>
      <c r="J84" s="74">
        <f t="shared" si="4"/>
        <v>4.3799999999999999E-2</v>
      </c>
      <c r="K84" s="89">
        <v>293</v>
      </c>
      <c r="L84" s="90" t="s">
        <v>64</v>
      </c>
      <c r="M84" s="74">
        <f t="shared" ref="M84:M147" si="7">K84/1000/10</f>
        <v>2.93E-2</v>
      </c>
      <c r="N84" s="89">
        <v>241</v>
      </c>
      <c r="O84" s="90" t="s">
        <v>64</v>
      </c>
      <c r="P84" s="74">
        <f t="shared" ref="P84:P147" si="8">N84/1000/10</f>
        <v>2.41E-2</v>
      </c>
    </row>
    <row r="85" spans="2:16">
      <c r="B85" s="89">
        <v>3</v>
      </c>
      <c r="C85" s="90" t="s">
        <v>63</v>
      </c>
      <c r="D85" s="118">
        <f t="shared" si="6"/>
        <v>3.0000000000000001E-3</v>
      </c>
      <c r="E85" s="91">
        <v>0.18229999999999999</v>
      </c>
      <c r="F85" s="92">
        <v>7.5040000000000003E-3</v>
      </c>
      <c r="G85" s="88">
        <f t="shared" ref="G85:G148" si="9">E85+F85</f>
        <v>0.189804</v>
      </c>
      <c r="H85" s="89">
        <v>473</v>
      </c>
      <c r="I85" s="90" t="s">
        <v>64</v>
      </c>
      <c r="J85" s="74">
        <f t="shared" ref="J85:J125" si="10">H85/1000/10</f>
        <v>4.7299999999999995E-2</v>
      </c>
      <c r="K85" s="89">
        <v>306</v>
      </c>
      <c r="L85" s="90" t="s">
        <v>64</v>
      </c>
      <c r="M85" s="74">
        <f t="shared" si="7"/>
        <v>3.0599999999999999E-2</v>
      </c>
      <c r="N85" s="89">
        <v>254</v>
      </c>
      <c r="O85" s="90" t="s">
        <v>64</v>
      </c>
      <c r="P85" s="74">
        <f t="shared" si="8"/>
        <v>2.5399999999999999E-2</v>
      </c>
    </row>
    <row r="86" spans="2:16">
      <c r="B86" s="89">
        <v>3.25</v>
      </c>
      <c r="C86" s="90" t="s">
        <v>63</v>
      </c>
      <c r="D86" s="118">
        <f t="shared" si="6"/>
        <v>3.2499999999999999E-3</v>
      </c>
      <c r="E86" s="91">
        <v>0.18959999999999999</v>
      </c>
      <c r="F86" s="92">
        <v>7.2740000000000001E-3</v>
      </c>
      <c r="G86" s="88">
        <f t="shared" si="9"/>
        <v>0.19687399999999999</v>
      </c>
      <c r="H86" s="89">
        <v>508</v>
      </c>
      <c r="I86" s="90" t="s">
        <v>64</v>
      </c>
      <c r="J86" s="74">
        <f t="shared" si="10"/>
        <v>5.0799999999999998E-2</v>
      </c>
      <c r="K86" s="89">
        <v>319</v>
      </c>
      <c r="L86" s="90" t="s">
        <v>64</v>
      </c>
      <c r="M86" s="74">
        <f t="shared" si="7"/>
        <v>3.1899999999999998E-2</v>
      </c>
      <c r="N86" s="89">
        <v>266</v>
      </c>
      <c r="O86" s="90" t="s">
        <v>64</v>
      </c>
      <c r="P86" s="74">
        <f t="shared" si="8"/>
        <v>2.6600000000000002E-2</v>
      </c>
    </row>
    <row r="87" spans="2:16">
      <c r="B87" s="89">
        <v>3.5</v>
      </c>
      <c r="C87" s="90" t="s">
        <v>63</v>
      </c>
      <c r="D87" s="118">
        <f t="shared" si="6"/>
        <v>3.5000000000000001E-3</v>
      </c>
      <c r="E87" s="91">
        <v>0.1966</v>
      </c>
      <c r="F87" s="92">
        <v>7.0600000000000003E-3</v>
      </c>
      <c r="G87" s="88">
        <f t="shared" si="9"/>
        <v>0.20366000000000001</v>
      </c>
      <c r="H87" s="89">
        <v>543</v>
      </c>
      <c r="I87" s="90" t="s">
        <v>64</v>
      </c>
      <c r="J87" s="74">
        <f t="shared" si="10"/>
        <v>5.4300000000000001E-2</v>
      </c>
      <c r="K87" s="89">
        <v>331</v>
      </c>
      <c r="L87" s="90" t="s">
        <v>64</v>
      </c>
      <c r="M87" s="74">
        <f t="shared" si="7"/>
        <v>3.3100000000000004E-2</v>
      </c>
      <c r="N87" s="89">
        <v>277</v>
      </c>
      <c r="O87" s="90" t="s">
        <v>64</v>
      </c>
      <c r="P87" s="74">
        <f t="shared" si="8"/>
        <v>2.7700000000000002E-2</v>
      </c>
    </row>
    <row r="88" spans="2:16">
      <c r="B88" s="89">
        <v>3.75</v>
      </c>
      <c r="C88" s="90" t="s">
        <v>63</v>
      </c>
      <c r="D88" s="118">
        <f t="shared" si="6"/>
        <v>3.7499999999999999E-3</v>
      </c>
      <c r="E88" s="91">
        <v>0.20319999999999999</v>
      </c>
      <c r="F88" s="92">
        <v>6.8599999999999998E-3</v>
      </c>
      <c r="G88" s="88">
        <f t="shared" si="9"/>
        <v>0.21006</v>
      </c>
      <c r="H88" s="89">
        <v>577</v>
      </c>
      <c r="I88" s="90" t="s">
        <v>64</v>
      </c>
      <c r="J88" s="74">
        <f t="shared" si="10"/>
        <v>5.7699999999999994E-2</v>
      </c>
      <c r="K88" s="89">
        <v>342</v>
      </c>
      <c r="L88" s="90" t="s">
        <v>64</v>
      </c>
      <c r="M88" s="74">
        <f t="shared" si="7"/>
        <v>3.4200000000000001E-2</v>
      </c>
      <c r="N88" s="89">
        <v>289</v>
      </c>
      <c r="O88" s="90" t="s">
        <v>64</v>
      </c>
      <c r="P88" s="74">
        <f t="shared" si="8"/>
        <v>2.8899999999999999E-2</v>
      </c>
    </row>
    <row r="89" spans="2:16">
      <c r="B89" s="89">
        <v>4</v>
      </c>
      <c r="C89" s="90" t="s">
        <v>63</v>
      </c>
      <c r="D89" s="118">
        <f t="shared" si="6"/>
        <v>4.0000000000000001E-3</v>
      </c>
      <c r="E89" s="91">
        <v>0.20960000000000001</v>
      </c>
      <c r="F89" s="92">
        <v>6.6730000000000001E-3</v>
      </c>
      <c r="G89" s="88">
        <f t="shared" si="9"/>
        <v>0.21627300000000002</v>
      </c>
      <c r="H89" s="89">
        <v>611</v>
      </c>
      <c r="I89" s="90" t="s">
        <v>64</v>
      </c>
      <c r="J89" s="74">
        <f t="shared" si="10"/>
        <v>6.1100000000000002E-2</v>
      </c>
      <c r="K89" s="89">
        <v>352</v>
      </c>
      <c r="L89" s="90" t="s">
        <v>64</v>
      </c>
      <c r="M89" s="74">
        <f t="shared" si="7"/>
        <v>3.5199999999999995E-2</v>
      </c>
      <c r="N89" s="89">
        <v>299</v>
      </c>
      <c r="O89" s="90" t="s">
        <v>64</v>
      </c>
      <c r="P89" s="74">
        <f t="shared" si="8"/>
        <v>2.9899999999999999E-2</v>
      </c>
    </row>
    <row r="90" spans="2:16">
      <c r="B90" s="89">
        <v>4.5</v>
      </c>
      <c r="C90" s="90" t="s">
        <v>63</v>
      </c>
      <c r="D90" s="118">
        <f t="shared" si="6"/>
        <v>4.4999999999999997E-3</v>
      </c>
      <c r="E90" s="91">
        <v>0.22140000000000001</v>
      </c>
      <c r="F90" s="92">
        <v>6.332E-3</v>
      </c>
      <c r="G90" s="88">
        <f t="shared" si="9"/>
        <v>0.22773200000000002</v>
      </c>
      <c r="H90" s="89">
        <v>677</v>
      </c>
      <c r="I90" s="90" t="s">
        <v>64</v>
      </c>
      <c r="J90" s="74">
        <f t="shared" si="10"/>
        <v>6.770000000000001E-2</v>
      </c>
      <c r="K90" s="89">
        <v>372</v>
      </c>
      <c r="L90" s="90" t="s">
        <v>64</v>
      </c>
      <c r="M90" s="74">
        <f t="shared" si="7"/>
        <v>3.7199999999999997E-2</v>
      </c>
      <c r="N90" s="89">
        <v>320</v>
      </c>
      <c r="O90" s="90" t="s">
        <v>64</v>
      </c>
      <c r="P90" s="74">
        <f t="shared" si="8"/>
        <v>3.2000000000000001E-2</v>
      </c>
    </row>
    <row r="91" spans="2:16">
      <c r="B91" s="89">
        <v>5</v>
      </c>
      <c r="C91" s="90" t="s">
        <v>63</v>
      </c>
      <c r="D91" s="118">
        <f t="shared" si="6"/>
        <v>5.0000000000000001E-3</v>
      </c>
      <c r="E91" s="91">
        <v>0.23219999999999999</v>
      </c>
      <c r="F91" s="92">
        <v>6.0309999999999999E-3</v>
      </c>
      <c r="G91" s="88">
        <f t="shared" si="9"/>
        <v>0.238231</v>
      </c>
      <c r="H91" s="89">
        <v>742</v>
      </c>
      <c r="I91" s="90" t="s">
        <v>64</v>
      </c>
      <c r="J91" s="74">
        <f t="shared" si="10"/>
        <v>7.4200000000000002E-2</v>
      </c>
      <c r="K91" s="89">
        <v>390</v>
      </c>
      <c r="L91" s="90" t="s">
        <v>64</v>
      </c>
      <c r="M91" s="74">
        <f t="shared" si="7"/>
        <v>3.9E-2</v>
      </c>
      <c r="N91" s="89">
        <v>339</v>
      </c>
      <c r="O91" s="90" t="s">
        <v>64</v>
      </c>
      <c r="P91" s="74">
        <f t="shared" si="8"/>
        <v>3.39E-2</v>
      </c>
    </row>
    <row r="92" spans="2:16">
      <c r="B92" s="89">
        <v>5.5</v>
      </c>
      <c r="C92" s="90" t="s">
        <v>63</v>
      </c>
      <c r="D92" s="118">
        <f t="shared" si="6"/>
        <v>5.4999999999999997E-3</v>
      </c>
      <c r="E92" s="91">
        <v>0.24199999999999999</v>
      </c>
      <c r="F92" s="92">
        <v>5.7609999999999996E-3</v>
      </c>
      <c r="G92" s="88">
        <f t="shared" si="9"/>
        <v>0.24776099999999998</v>
      </c>
      <c r="H92" s="89">
        <v>806</v>
      </c>
      <c r="I92" s="90" t="s">
        <v>64</v>
      </c>
      <c r="J92" s="74">
        <f t="shared" si="10"/>
        <v>8.0600000000000005E-2</v>
      </c>
      <c r="K92" s="89">
        <v>407</v>
      </c>
      <c r="L92" s="90" t="s">
        <v>64</v>
      </c>
      <c r="M92" s="74">
        <f t="shared" si="7"/>
        <v>4.07E-2</v>
      </c>
      <c r="N92" s="89">
        <v>357</v>
      </c>
      <c r="O92" s="90" t="s">
        <v>64</v>
      </c>
      <c r="P92" s="74">
        <f t="shared" si="8"/>
        <v>3.5699999999999996E-2</v>
      </c>
    </row>
    <row r="93" spans="2:16">
      <c r="B93" s="89">
        <v>6</v>
      </c>
      <c r="C93" s="90" t="s">
        <v>63</v>
      </c>
      <c r="D93" s="118">
        <f t="shared" si="6"/>
        <v>6.0000000000000001E-3</v>
      </c>
      <c r="E93" s="91">
        <v>0.25109999999999999</v>
      </c>
      <c r="F93" s="92">
        <v>5.5180000000000003E-3</v>
      </c>
      <c r="G93" s="88">
        <f t="shared" si="9"/>
        <v>0.25661800000000001</v>
      </c>
      <c r="H93" s="89">
        <v>869</v>
      </c>
      <c r="I93" s="90" t="s">
        <v>64</v>
      </c>
      <c r="J93" s="74">
        <f t="shared" si="10"/>
        <v>8.6900000000000005E-2</v>
      </c>
      <c r="K93" s="89">
        <v>423</v>
      </c>
      <c r="L93" s="90" t="s">
        <v>64</v>
      </c>
      <c r="M93" s="74">
        <f t="shared" si="7"/>
        <v>4.2299999999999997E-2</v>
      </c>
      <c r="N93" s="89">
        <v>374</v>
      </c>
      <c r="O93" s="90" t="s">
        <v>64</v>
      </c>
      <c r="P93" s="74">
        <f t="shared" si="8"/>
        <v>3.7400000000000003E-2</v>
      </c>
    </row>
    <row r="94" spans="2:16">
      <c r="B94" s="89">
        <v>6.5</v>
      </c>
      <c r="C94" s="90" t="s">
        <v>63</v>
      </c>
      <c r="D94" s="118">
        <f t="shared" si="6"/>
        <v>6.4999999999999997E-3</v>
      </c>
      <c r="E94" s="91">
        <v>0.25979999999999998</v>
      </c>
      <c r="F94" s="92">
        <v>5.2979999999999998E-3</v>
      </c>
      <c r="G94" s="88">
        <f t="shared" si="9"/>
        <v>0.265098</v>
      </c>
      <c r="H94" s="89">
        <v>930</v>
      </c>
      <c r="I94" s="90" t="s">
        <v>64</v>
      </c>
      <c r="J94" s="74">
        <f t="shared" si="10"/>
        <v>9.2999999999999999E-2</v>
      </c>
      <c r="K94" s="89">
        <v>437</v>
      </c>
      <c r="L94" s="90" t="s">
        <v>64</v>
      </c>
      <c r="M94" s="74">
        <f t="shared" si="7"/>
        <v>4.3700000000000003E-2</v>
      </c>
      <c r="N94" s="89">
        <v>390</v>
      </c>
      <c r="O94" s="90" t="s">
        <v>64</v>
      </c>
      <c r="P94" s="74">
        <f t="shared" si="8"/>
        <v>3.9E-2</v>
      </c>
    </row>
    <row r="95" spans="2:16">
      <c r="B95" s="89">
        <v>7</v>
      </c>
      <c r="C95" s="90" t="s">
        <v>63</v>
      </c>
      <c r="D95" s="118">
        <f t="shared" si="6"/>
        <v>7.0000000000000001E-3</v>
      </c>
      <c r="E95" s="91">
        <v>0.26800000000000002</v>
      </c>
      <c r="F95" s="92">
        <v>5.0980000000000001E-3</v>
      </c>
      <c r="G95" s="88">
        <f t="shared" si="9"/>
        <v>0.27309800000000001</v>
      </c>
      <c r="H95" s="89">
        <v>991</v>
      </c>
      <c r="I95" s="90" t="s">
        <v>64</v>
      </c>
      <c r="J95" s="74">
        <f t="shared" si="10"/>
        <v>9.9099999999999994E-2</v>
      </c>
      <c r="K95" s="89">
        <v>451</v>
      </c>
      <c r="L95" s="90" t="s">
        <v>64</v>
      </c>
      <c r="M95" s="74">
        <f t="shared" si="7"/>
        <v>4.5100000000000001E-2</v>
      </c>
      <c r="N95" s="89">
        <v>406</v>
      </c>
      <c r="O95" s="90" t="s">
        <v>64</v>
      </c>
      <c r="P95" s="74">
        <f t="shared" si="8"/>
        <v>4.0600000000000004E-2</v>
      </c>
    </row>
    <row r="96" spans="2:16">
      <c r="B96" s="89">
        <v>8</v>
      </c>
      <c r="C96" s="90" t="s">
        <v>63</v>
      </c>
      <c r="D96" s="118">
        <f t="shared" si="6"/>
        <v>8.0000000000000002E-3</v>
      </c>
      <c r="E96" s="91">
        <v>0.28389999999999999</v>
      </c>
      <c r="F96" s="92">
        <v>4.7470000000000004E-3</v>
      </c>
      <c r="G96" s="88">
        <f t="shared" si="9"/>
        <v>0.28864699999999999</v>
      </c>
      <c r="H96" s="89">
        <v>1111</v>
      </c>
      <c r="I96" s="90" t="s">
        <v>64</v>
      </c>
      <c r="J96" s="74">
        <f t="shared" si="10"/>
        <v>0.1111</v>
      </c>
      <c r="K96" s="89">
        <v>476</v>
      </c>
      <c r="L96" s="90" t="s">
        <v>64</v>
      </c>
      <c r="M96" s="74">
        <f t="shared" si="7"/>
        <v>4.7599999999999996E-2</v>
      </c>
      <c r="N96" s="89">
        <v>435</v>
      </c>
      <c r="O96" s="90" t="s">
        <v>64</v>
      </c>
      <c r="P96" s="74">
        <f t="shared" si="8"/>
        <v>4.3499999999999997E-2</v>
      </c>
    </row>
    <row r="97" spans="2:16">
      <c r="B97" s="89">
        <v>9</v>
      </c>
      <c r="C97" s="90" t="s">
        <v>63</v>
      </c>
      <c r="D97" s="118">
        <f t="shared" si="6"/>
        <v>8.9999999999999993E-3</v>
      </c>
      <c r="E97" s="91">
        <v>0.29920000000000002</v>
      </c>
      <c r="F97" s="92">
        <v>4.4470000000000004E-3</v>
      </c>
      <c r="G97" s="88">
        <f t="shared" si="9"/>
        <v>0.303647</v>
      </c>
      <c r="H97" s="89">
        <v>1227</v>
      </c>
      <c r="I97" s="90" t="s">
        <v>64</v>
      </c>
      <c r="J97" s="74">
        <f t="shared" si="10"/>
        <v>0.1227</v>
      </c>
      <c r="K97" s="89">
        <v>498</v>
      </c>
      <c r="L97" s="90" t="s">
        <v>64</v>
      </c>
      <c r="M97" s="74">
        <f t="shared" si="7"/>
        <v>4.9799999999999997E-2</v>
      </c>
      <c r="N97" s="89">
        <v>461</v>
      </c>
      <c r="O97" s="90" t="s">
        <v>64</v>
      </c>
      <c r="P97" s="74">
        <f t="shared" si="8"/>
        <v>4.6100000000000002E-2</v>
      </c>
    </row>
    <row r="98" spans="2:16">
      <c r="B98" s="89">
        <v>10</v>
      </c>
      <c r="C98" s="90" t="s">
        <v>63</v>
      </c>
      <c r="D98" s="118">
        <f t="shared" si="6"/>
        <v>0.01</v>
      </c>
      <c r="E98" s="91">
        <v>0.31419999999999998</v>
      </c>
      <c r="F98" s="92">
        <v>4.189E-3</v>
      </c>
      <c r="G98" s="88">
        <f t="shared" si="9"/>
        <v>0.31838899999999998</v>
      </c>
      <c r="H98" s="89">
        <v>1339</v>
      </c>
      <c r="I98" s="90" t="s">
        <v>64</v>
      </c>
      <c r="J98" s="74">
        <f t="shared" si="10"/>
        <v>0.13389999999999999</v>
      </c>
      <c r="K98" s="89">
        <v>518</v>
      </c>
      <c r="L98" s="90" t="s">
        <v>64</v>
      </c>
      <c r="M98" s="74">
        <f t="shared" si="7"/>
        <v>5.1799999999999999E-2</v>
      </c>
      <c r="N98" s="89">
        <v>486</v>
      </c>
      <c r="O98" s="90" t="s">
        <v>64</v>
      </c>
      <c r="P98" s="74">
        <f t="shared" si="8"/>
        <v>4.8599999999999997E-2</v>
      </c>
    </row>
    <row r="99" spans="2:16">
      <c r="B99" s="89">
        <v>11</v>
      </c>
      <c r="C99" s="90" t="s">
        <v>63</v>
      </c>
      <c r="D99" s="118">
        <f t="shared" si="6"/>
        <v>1.0999999999999999E-2</v>
      </c>
      <c r="E99" s="91">
        <v>0.32890000000000003</v>
      </c>
      <c r="F99" s="92">
        <v>3.9630000000000004E-3</v>
      </c>
      <c r="G99" s="88">
        <f t="shared" si="9"/>
        <v>0.33286300000000002</v>
      </c>
      <c r="H99" s="89">
        <v>1448</v>
      </c>
      <c r="I99" s="90" t="s">
        <v>64</v>
      </c>
      <c r="J99" s="74">
        <f t="shared" si="10"/>
        <v>0.14479999999999998</v>
      </c>
      <c r="K99" s="89">
        <v>536</v>
      </c>
      <c r="L99" s="90" t="s">
        <v>64</v>
      </c>
      <c r="M99" s="74">
        <f t="shared" si="7"/>
        <v>5.3600000000000002E-2</v>
      </c>
      <c r="N99" s="89">
        <v>509</v>
      </c>
      <c r="O99" s="90" t="s">
        <v>64</v>
      </c>
      <c r="P99" s="74">
        <f t="shared" si="8"/>
        <v>5.0900000000000001E-2</v>
      </c>
    </row>
    <row r="100" spans="2:16">
      <c r="B100" s="89">
        <v>12</v>
      </c>
      <c r="C100" s="90" t="s">
        <v>63</v>
      </c>
      <c r="D100" s="118">
        <f t="shared" si="6"/>
        <v>1.2E-2</v>
      </c>
      <c r="E100" s="91">
        <v>0.34320000000000001</v>
      </c>
      <c r="F100" s="92">
        <v>3.764E-3</v>
      </c>
      <c r="G100" s="88">
        <f t="shared" si="9"/>
        <v>0.34696399999999999</v>
      </c>
      <c r="H100" s="89">
        <v>1554</v>
      </c>
      <c r="I100" s="90" t="s">
        <v>64</v>
      </c>
      <c r="J100" s="74">
        <f t="shared" si="10"/>
        <v>0.15540000000000001</v>
      </c>
      <c r="K100" s="89">
        <v>552</v>
      </c>
      <c r="L100" s="90" t="s">
        <v>64</v>
      </c>
      <c r="M100" s="74">
        <f t="shared" si="7"/>
        <v>5.5200000000000006E-2</v>
      </c>
      <c r="N100" s="89">
        <v>530</v>
      </c>
      <c r="O100" s="90" t="s">
        <v>64</v>
      </c>
      <c r="P100" s="74">
        <f t="shared" si="8"/>
        <v>5.3000000000000005E-2</v>
      </c>
    </row>
    <row r="101" spans="2:16">
      <c r="B101" s="89">
        <v>13</v>
      </c>
      <c r="C101" s="90" t="s">
        <v>63</v>
      </c>
      <c r="D101" s="118">
        <f t="shared" si="6"/>
        <v>1.2999999999999999E-2</v>
      </c>
      <c r="E101" s="91">
        <v>0.35699999999999998</v>
      </c>
      <c r="F101" s="92">
        <v>3.5869999999999999E-3</v>
      </c>
      <c r="G101" s="88">
        <f t="shared" si="9"/>
        <v>0.36058699999999999</v>
      </c>
      <c r="H101" s="89">
        <v>1657</v>
      </c>
      <c r="I101" s="90" t="s">
        <v>64</v>
      </c>
      <c r="J101" s="74">
        <f t="shared" si="10"/>
        <v>0.16570000000000001</v>
      </c>
      <c r="K101" s="89">
        <v>567</v>
      </c>
      <c r="L101" s="90" t="s">
        <v>64</v>
      </c>
      <c r="M101" s="74">
        <f t="shared" si="7"/>
        <v>5.6699999999999993E-2</v>
      </c>
      <c r="N101" s="89">
        <v>550</v>
      </c>
      <c r="O101" s="90" t="s">
        <v>64</v>
      </c>
      <c r="P101" s="74">
        <f t="shared" si="8"/>
        <v>5.5000000000000007E-2</v>
      </c>
    </row>
    <row r="102" spans="2:16">
      <c r="B102" s="89">
        <v>14</v>
      </c>
      <c r="C102" s="90" t="s">
        <v>63</v>
      </c>
      <c r="D102" s="118">
        <f t="shared" si="6"/>
        <v>1.4E-2</v>
      </c>
      <c r="E102" s="91">
        <v>0.37019999999999997</v>
      </c>
      <c r="F102" s="92">
        <v>3.4280000000000001E-3</v>
      </c>
      <c r="G102" s="88">
        <f t="shared" si="9"/>
        <v>0.37362799999999996</v>
      </c>
      <c r="H102" s="89">
        <v>1758</v>
      </c>
      <c r="I102" s="90" t="s">
        <v>64</v>
      </c>
      <c r="J102" s="74">
        <f t="shared" si="10"/>
        <v>0.17580000000000001</v>
      </c>
      <c r="K102" s="89">
        <v>581</v>
      </c>
      <c r="L102" s="90" t="s">
        <v>64</v>
      </c>
      <c r="M102" s="74">
        <f t="shared" si="7"/>
        <v>5.8099999999999999E-2</v>
      </c>
      <c r="N102" s="89">
        <v>569</v>
      </c>
      <c r="O102" s="90" t="s">
        <v>64</v>
      </c>
      <c r="P102" s="74">
        <f t="shared" si="8"/>
        <v>5.6899999999999992E-2</v>
      </c>
    </row>
    <row r="103" spans="2:16">
      <c r="B103" s="89">
        <v>15</v>
      </c>
      <c r="C103" s="90" t="s">
        <v>63</v>
      </c>
      <c r="D103" s="118">
        <f t="shared" si="6"/>
        <v>1.4999999999999999E-2</v>
      </c>
      <c r="E103" s="91">
        <v>0.38279999999999997</v>
      </c>
      <c r="F103" s="92">
        <v>3.284E-3</v>
      </c>
      <c r="G103" s="88">
        <f t="shared" si="9"/>
        <v>0.38608399999999998</v>
      </c>
      <c r="H103" s="89">
        <v>1856</v>
      </c>
      <c r="I103" s="90" t="s">
        <v>64</v>
      </c>
      <c r="J103" s="74">
        <f t="shared" si="10"/>
        <v>0.18560000000000001</v>
      </c>
      <c r="K103" s="89">
        <v>593</v>
      </c>
      <c r="L103" s="90" t="s">
        <v>64</v>
      </c>
      <c r="M103" s="74">
        <f t="shared" si="7"/>
        <v>5.9299999999999999E-2</v>
      </c>
      <c r="N103" s="89">
        <v>587</v>
      </c>
      <c r="O103" s="90" t="s">
        <v>64</v>
      </c>
      <c r="P103" s="74">
        <f t="shared" si="8"/>
        <v>5.8699999999999995E-2</v>
      </c>
    </row>
    <row r="104" spans="2:16">
      <c r="B104" s="89">
        <v>16</v>
      </c>
      <c r="C104" s="90" t="s">
        <v>63</v>
      </c>
      <c r="D104" s="118">
        <f t="shared" si="6"/>
        <v>1.6E-2</v>
      </c>
      <c r="E104" s="91">
        <v>0.3947</v>
      </c>
      <c r="F104" s="92">
        <v>3.1540000000000001E-3</v>
      </c>
      <c r="G104" s="88">
        <f t="shared" si="9"/>
        <v>0.39785399999999999</v>
      </c>
      <c r="H104" s="89">
        <v>1952</v>
      </c>
      <c r="I104" s="90" t="s">
        <v>64</v>
      </c>
      <c r="J104" s="74">
        <f t="shared" si="10"/>
        <v>0.19519999999999998</v>
      </c>
      <c r="K104" s="89">
        <v>605</v>
      </c>
      <c r="L104" s="90" t="s">
        <v>64</v>
      </c>
      <c r="M104" s="74">
        <f t="shared" si="7"/>
        <v>6.0499999999999998E-2</v>
      </c>
      <c r="N104" s="89">
        <v>603</v>
      </c>
      <c r="O104" s="90" t="s">
        <v>64</v>
      </c>
      <c r="P104" s="74">
        <f t="shared" si="8"/>
        <v>6.0299999999999999E-2</v>
      </c>
    </row>
    <row r="105" spans="2:16">
      <c r="B105" s="89">
        <v>17</v>
      </c>
      <c r="C105" s="90" t="s">
        <v>63</v>
      </c>
      <c r="D105" s="118">
        <f t="shared" si="6"/>
        <v>1.7000000000000001E-2</v>
      </c>
      <c r="E105" s="91">
        <v>0.40600000000000003</v>
      </c>
      <c r="F105" s="92">
        <v>3.0349999999999999E-3</v>
      </c>
      <c r="G105" s="88">
        <f t="shared" si="9"/>
        <v>0.40903500000000004</v>
      </c>
      <c r="H105" s="89">
        <v>2046</v>
      </c>
      <c r="I105" s="90" t="s">
        <v>64</v>
      </c>
      <c r="J105" s="74">
        <f t="shared" si="10"/>
        <v>0.20459999999999998</v>
      </c>
      <c r="K105" s="89">
        <v>616</v>
      </c>
      <c r="L105" s="90" t="s">
        <v>64</v>
      </c>
      <c r="M105" s="74">
        <f t="shared" si="7"/>
        <v>6.1600000000000002E-2</v>
      </c>
      <c r="N105" s="89">
        <v>619</v>
      </c>
      <c r="O105" s="90" t="s">
        <v>64</v>
      </c>
      <c r="P105" s="74">
        <f t="shared" si="8"/>
        <v>6.1899999999999997E-2</v>
      </c>
    </row>
    <row r="106" spans="2:16">
      <c r="B106" s="89">
        <v>18</v>
      </c>
      <c r="C106" s="90" t="s">
        <v>63</v>
      </c>
      <c r="D106" s="118">
        <f t="shared" si="6"/>
        <v>1.7999999999999999E-2</v>
      </c>
      <c r="E106" s="91">
        <v>0.41670000000000001</v>
      </c>
      <c r="F106" s="92">
        <v>2.9260000000000002E-3</v>
      </c>
      <c r="G106" s="88">
        <f t="shared" si="9"/>
        <v>0.419626</v>
      </c>
      <c r="H106" s="89">
        <v>2138</v>
      </c>
      <c r="I106" s="90" t="s">
        <v>64</v>
      </c>
      <c r="J106" s="74">
        <f t="shared" si="10"/>
        <v>0.21379999999999999</v>
      </c>
      <c r="K106" s="89">
        <v>626</v>
      </c>
      <c r="L106" s="90" t="s">
        <v>64</v>
      </c>
      <c r="M106" s="74">
        <f t="shared" si="7"/>
        <v>6.2600000000000003E-2</v>
      </c>
      <c r="N106" s="89">
        <v>634</v>
      </c>
      <c r="O106" s="90" t="s">
        <v>64</v>
      </c>
      <c r="P106" s="74">
        <f t="shared" si="8"/>
        <v>6.3399999999999998E-2</v>
      </c>
    </row>
    <row r="107" spans="2:16">
      <c r="B107" s="89">
        <v>20</v>
      </c>
      <c r="C107" s="90" t="s">
        <v>63</v>
      </c>
      <c r="D107" s="74">
        <f t="shared" si="6"/>
        <v>0.02</v>
      </c>
      <c r="E107" s="91">
        <v>0.43609999999999999</v>
      </c>
      <c r="F107" s="92">
        <v>2.7330000000000002E-3</v>
      </c>
      <c r="G107" s="88">
        <f t="shared" si="9"/>
        <v>0.43883299999999997</v>
      </c>
      <c r="H107" s="89">
        <v>2317</v>
      </c>
      <c r="I107" s="90" t="s">
        <v>64</v>
      </c>
      <c r="J107" s="74">
        <f t="shared" si="10"/>
        <v>0.23170000000000002</v>
      </c>
      <c r="K107" s="89">
        <v>645</v>
      </c>
      <c r="L107" s="90" t="s">
        <v>64</v>
      </c>
      <c r="M107" s="74">
        <f t="shared" si="7"/>
        <v>6.4500000000000002E-2</v>
      </c>
      <c r="N107" s="89">
        <v>662</v>
      </c>
      <c r="O107" s="90" t="s">
        <v>64</v>
      </c>
      <c r="P107" s="74">
        <f t="shared" si="8"/>
        <v>6.6200000000000009E-2</v>
      </c>
    </row>
    <row r="108" spans="2:16">
      <c r="B108" s="89">
        <v>22.5</v>
      </c>
      <c r="C108" s="90" t="s">
        <v>63</v>
      </c>
      <c r="D108" s="74">
        <f t="shared" si="6"/>
        <v>2.2499999999999999E-2</v>
      </c>
      <c r="E108" s="91">
        <v>0.45700000000000002</v>
      </c>
      <c r="F108" s="92">
        <v>2.529E-3</v>
      </c>
      <c r="G108" s="88">
        <f t="shared" si="9"/>
        <v>0.45952900000000002</v>
      </c>
      <c r="H108" s="89">
        <v>2533</v>
      </c>
      <c r="I108" s="90" t="s">
        <v>64</v>
      </c>
      <c r="J108" s="76">
        <f t="shared" si="10"/>
        <v>0.25329999999999997</v>
      </c>
      <c r="K108" s="89">
        <v>666</v>
      </c>
      <c r="L108" s="90" t="s">
        <v>64</v>
      </c>
      <c r="M108" s="74">
        <f t="shared" si="7"/>
        <v>6.6600000000000006E-2</v>
      </c>
      <c r="N108" s="89">
        <v>694</v>
      </c>
      <c r="O108" s="90" t="s">
        <v>64</v>
      </c>
      <c r="P108" s="74">
        <f t="shared" si="8"/>
        <v>6.9399999999999989E-2</v>
      </c>
    </row>
    <row r="109" spans="2:16">
      <c r="B109" s="89">
        <v>25</v>
      </c>
      <c r="C109" s="90" t="s">
        <v>63</v>
      </c>
      <c r="D109" s="74">
        <f t="shared" si="6"/>
        <v>2.5000000000000001E-2</v>
      </c>
      <c r="E109" s="91">
        <v>0.47449999999999998</v>
      </c>
      <c r="F109" s="92">
        <v>2.356E-3</v>
      </c>
      <c r="G109" s="88">
        <f t="shared" si="9"/>
        <v>0.476856</v>
      </c>
      <c r="H109" s="89">
        <v>2743</v>
      </c>
      <c r="I109" s="90" t="s">
        <v>64</v>
      </c>
      <c r="J109" s="76">
        <f t="shared" si="10"/>
        <v>0.27429999999999999</v>
      </c>
      <c r="K109" s="89">
        <v>685</v>
      </c>
      <c r="L109" s="90" t="s">
        <v>64</v>
      </c>
      <c r="M109" s="74">
        <f t="shared" si="7"/>
        <v>6.8500000000000005E-2</v>
      </c>
      <c r="N109" s="89">
        <v>723</v>
      </c>
      <c r="O109" s="90" t="s">
        <v>64</v>
      </c>
      <c r="P109" s="74">
        <f t="shared" si="8"/>
        <v>7.2300000000000003E-2</v>
      </c>
    </row>
    <row r="110" spans="2:16">
      <c r="B110" s="89">
        <v>27.5</v>
      </c>
      <c r="C110" s="90" t="s">
        <v>63</v>
      </c>
      <c r="D110" s="74">
        <f t="shared" si="6"/>
        <v>2.75E-2</v>
      </c>
      <c r="E110" s="91">
        <v>0.48899999999999999</v>
      </c>
      <c r="F110" s="92">
        <v>2.209E-3</v>
      </c>
      <c r="G110" s="88">
        <f t="shared" si="9"/>
        <v>0.49120900000000001</v>
      </c>
      <c r="H110" s="89">
        <v>2948</v>
      </c>
      <c r="I110" s="90" t="s">
        <v>64</v>
      </c>
      <c r="J110" s="76">
        <f t="shared" si="10"/>
        <v>0.29480000000000001</v>
      </c>
      <c r="K110" s="89">
        <v>702</v>
      </c>
      <c r="L110" s="90" t="s">
        <v>64</v>
      </c>
      <c r="M110" s="74">
        <f t="shared" si="7"/>
        <v>7.0199999999999999E-2</v>
      </c>
      <c r="N110" s="89">
        <v>750</v>
      </c>
      <c r="O110" s="90" t="s">
        <v>64</v>
      </c>
      <c r="P110" s="74">
        <f t="shared" si="8"/>
        <v>7.4999999999999997E-2</v>
      </c>
    </row>
    <row r="111" spans="2:16">
      <c r="B111" s="89">
        <v>30</v>
      </c>
      <c r="C111" s="90" t="s">
        <v>63</v>
      </c>
      <c r="D111" s="74">
        <f t="shared" si="6"/>
        <v>0.03</v>
      </c>
      <c r="E111" s="91">
        <v>0.50090000000000001</v>
      </c>
      <c r="F111" s="92">
        <v>2.0799999999999998E-3</v>
      </c>
      <c r="G111" s="88">
        <f t="shared" si="9"/>
        <v>0.50297999999999998</v>
      </c>
      <c r="H111" s="89">
        <v>3148</v>
      </c>
      <c r="I111" s="90" t="s">
        <v>64</v>
      </c>
      <c r="J111" s="76">
        <f t="shared" si="10"/>
        <v>0.31480000000000002</v>
      </c>
      <c r="K111" s="89">
        <v>717</v>
      </c>
      <c r="L111" s="90" t="s">
        <v>64</v>
      </c>
      <c r="M111" s="74">
        <f t="shared" si="7"/>
        <v>7.17E-2</v>
      </c>
      <c r="N111" s="89">
        <v>775</v>
      </c>
      <c r="O111" s="90" t="s">
        <v>64</v>
      </c>
      <c r="P111" s="74">
        <f t="shared" si="8"/>
        <v>7.7499999999999999E-2</v>
      </c>
    </row>
    <row r="112" spans="2:16">
      <c r="B112" s="89">
        <v>32.5</v>
      </c>
      <c r="C112" s="90" t="s">
        <v>63</v>
      </c>
      <c r="D112" s="74">
        <f t="shared" si="6"/>
        <v>3.2500000000000001E-2</v>
      </c>
      <c r="E112" s="91">
        <v>0.51070000000000004</v>
      </c>
      <c r="F112" s="92">
        <v>1.9680000000000001E-3</v>
      </c>
      <c r="G112" s="88">
        <f t="shared" si="9"/>
        <v>0.51266800000000001</v>
      </c>
      <c r="H112" s="89">
        <v>3346</v>
      </c>
      <c r="I112" s="90" t="s">
        <v>64</v>
      </c>
      <c r="J112" s="76">
        <f t="shared" si="10"/>
        <v>0.33460000000000001</v>
      </c>
      <c r="K112" s="89">
        <v>731</v>
      </c>
      <c r="L112" s="90" t="s">
        <v>64</v>
      </c>
      <c r="M112" s="74">
        <f t="shared" si="7"/>
        <v>7.3099999999999998E-2</v>
      </c>
      <c r="N112" s="89">
        <v>798</v>
      </c>
      <c r="O112" s="90" t="s">
        <v>64</v>
      </c>
      <c r="P112" s="74">
        <f t="shared" si="8"/>
        <v>7.980000000000001E-2</v>
      </c>
    </row>
    <row r="113" spans="1:16">
      <c r="B113" s="89">
        <v>35</v>
      </c>
      <c r="C113" s="90" t="s">
        <v>63</v>
      </c>
      <c r="D113" s="74">
        <f t="shared" si="6"/>
        <v>3.5000000000000003E-2</v>
      </c>
      <c r="E113" s="91">
        <v>0.51849999999999996</v>
      </c>
      <c r="F113" s="92">
        <v>1.869E-3</v>
      </c>
      <c r="G113" s="88">
        <f t="shared" si="9"/>
        <v>0.52036899999999997</v>
      </c>
      <c r="H113" s="89">
        <v>3541</v>
      </c>
      <c r="I113" s="90" t="s">
        <v>64</v>
      </c>
      <c r="J113" s="76">
        <f t="shared" si="10"/>
        <v>0.35409999999999997</v>
      </c>
      <c r="K113" s="89">
        <v>744</v>
      </c>
      <c r="L113" s="90" t="s">
        <v>64</v>
      </c>
      <c r="M113" s="74">
        <f t="shared" si="7"/>
        <v>7.4399999999999994E-2</v>
      </c>
      <c r="N113" s="89">
        <v>821</v>
      </c>
      <c r="O113" s="90" t="s">
        <v>64</v>
      </c>
      <c r="P113" s="74">
        <f t="shared" si="8"/>
        <v>8.2099999999999992E-2</v>
      </c>
    </row>
    <row r="114" spans="1:16">
      <c r="B114" s="89">
        <v>37.5</v>
      </c>
      <c r="C114" s="90" t="s">
        <v>63</v>
      </c>
      <c r="D114" s="74">
        <f t="shared" si="6"/>
        <v>3.7499999999999999E-2</v>
      </c>
      <c r="E114" s="91">
        <v>0.52459999999999996</v>
      </c>
      <c r="F114" s="92">
        <v>1.7799999999999999E-3</v>
      </c>
      <c r="G114" s="88">
        <f t="shared" si="9"/>
        <v>0.52637999999999996</v>
      </c>
      <c r="H114" s="89">
        <v>3735</v>
      </c>
      <c r="I114" s="90" t="s">
        <v>64</v>
      </c>
      <c r="J114" s="76">
        <f t="shared" si="10"/>
        <v>0.3735</v>
      </c>
      <c r="K114" s="89">
        <v>756</v>
      </c>
      <c r="L114" s="90" t="s">
        <v>64</v>
      </c>
      <c r="M114" s="74">
        <f t="shared" si="7"/>
        <v>7.5600000000000001E-2</v>
      </c>
      <c r="N114" s="89">
        <v>842</v>
      </c>
      <c r="O114" s="90" t="s">
        <v>64</v>
      </c>
      <c r="P114" s="74">
        <f t="shared" si="8"/>
        <v>8.4199999999999997E-2</v>
      </c>
    </row>
    <row r="115" spans="1:16">
      <c r="B115" s="89">
        <v>40</v>
      </c>
      <c r="C115" s="90" t="s">
        <v>63</v>
      </c>
      <c r="D115" s="74">
        <f t="shared" si="6"/>
        <v>0.04</v>
      </c>
      <c r="E115" s="91">
        <v>0.52939999999999998</v>
      </c>
      <c r="F115" s="92">
        <v>1.6999999999999999E-3</v>
      </c>
      <c r="G115" s="88">
        <f t="shared" si="9"/>
        <v>0.53110000000000002</v>
      </c>
      <c r="H115" s="89">
        <v>3927</v>
      </c>
      <c r="I115" s="90" t="s">
        <v>64</v>
      </c>
      <c r="J115" s="76">
        <f t="shared" si="10"/>
        <v>0.39269999999999999</v>
      </c>
      <c r="K115" s="89">
        <v>768</v>
      </c>
      <c r="L115" s="90" t="s">
        <v>64</v>
      </c>
      <c r="M115" s="74">
        <f t="shared" si="7"/>
        <v>7.6800000000000007E-2</v>
      </c>
      <c r="N115" s="89">
        <v>863</v>
      </c>
      <c r="O115" s="90" t="s">
        <v>64</v>
      </c>
      <c r="P115" s="74">
        <f t="shared" si="8"/>
        <v>8.6300000000000002E-2</v>
      </c>
    </row>
    <row r="116" spans="1:16">
      <c r="B116" s="89">
        <v>45</v>
      </c>
      <c r="C116" s="90" t="s">
        <v>63</v>
      </c>
      <c r="D116" s="74">
        <f t="shared" si="6"/>
        <v>4.4999999999999998E-2</v>
      </c>
      <c r="E116" s="91">
        <v>0.53549999999999998</v>
      </c>
      <c r="F116" s="92">
        <v>1.562E-3</v>
      </c>
      <c r="G116" s="88">
        <f t="shared" si="9"/>
        <v>0.53706199999999993</v>
      </c>
      <c r="H116" s="89">
        <v>4310</v>
      </c>
      <c r="I116" s="90" t="s">
        <v>64</v>
      </c>
      <c r="J116" s="76">
        <f t="shared" si="10"/>
        <v>0.43099999999999994</v>
      </c>
      <c r="K116" s="89">
        <v>790</v>
      </c>
      <c r="L116" s="90" t="s">
        <v>64</v>
      </c>
      <c r="M116" s="74">
        <f t="shared" si="7"/>
        <v>7.9000000000000001E-2</v>
      </c>
      <c r="N116" s="89">
        <v>902</v>
      </c>
      <c r="O116" s="90" t="s">
        <v>64</v>
      </c>
      <c r="P116" s="74">
        <f t="shared" si="8"/>
        <v>9.0200000000000002E-2</v>
      </c>
    </row>
    <row r="117" spans="1:16">
      <c r="B117" s="89">
        <v>50</v>
      </c>
      <c r="C117" s="90" t="s">
        <v>63</v>
      </c>
      <c r="D117" s="74">
        <f t="shared" si="6"/>
        <v>0.05</v>
      </c>
      <c r="E117" s="91">
        <v>0.53810000000000002</v>
      </c>
      <c r="F117" s="92">
        <v>1.4469999999999999E-3</v>
      </c>
      <c r="G117" s="88">
        <f t="shared" si="9"/>
        <v>0.539547</v>
      </c>
      <c r="H117" s="89">
        <v>4692</v>
      </c>
      <c r="I117" s="90" t="s">
        <v>64</v>
      </c>
      <c r="J117" s="76">
        <f t="shared" si="10"/>
        <v>0.46920000000000001</v>
      </c>
      <c r="K117" s="89">
        <v>811</v>
      </c>
      <c r="L117" s="90" t="s">
        <v>64</v>
      </c>
      <c r="M117" s="74">
        <f t="shared" si="7"/>
        <v>8.1100000000000005E-2</v>
      </c>
      <c r="N117" s="89">
        <v>939</v>
      </c>
      <c r="O117" s="90" t="s">
        <v>64</v>
      </c>
      <c r="P117" s="74">
        <f t="shared" si="8"/>
        <v>9.3899999999999997E-2</v>
      </c>
    </row>
    <row r="118" spans="1:16">
      <c r="B118" s="89">
        <v>55</v>
      </c>
      <c r="C118" s="90" t="s">
        <v>63</v>
      </c>
      <c r="D118" s="74">
        <f t="shared" si="6"/>
        <v>5.5E-2</v>
      </c>
      <c r="E118" s="91">
        <v>0.53810000000000002</v>
      </c>
      <c r="F118" s="92">
        <v>1.3500000000000001E-3</v>
      </c>
      <c r="G118" s="88">
        <f t="shared" si="9"/>
        <v>0.53944999999999999</v>
      </c>
      <c r="H118" s="89">
        <v>5074</v>
      </c>
      <c r="I118" s="90" t="s">
        <v>64</v>
      </c>
      <c r="J118" s="76">
        <f t="shared" si="10"/>
        <v>0.50739999999999996</v>
      </c>
      <c r="K118" s="89">
        <v>830</v>
      </c>
      <c r="L118" s="90" t="s">
        <v>64</v>
      </c>
      <c r="M118" s="74">
        <f t="shared" si="7"/>
        <v>8.299999999999999E-2</v>
      </c>
      <c r="N118" s="89">
        <v>974</v>
      </c>
      <c r="O118" s="90" t="s">
        <v>64</v>
      </c>
      <c r="P118" s="74">
        <f t="shared" si="8"/>
        <v>9.74E-2</v>
      </c>
    </row>
    <row r="119" spans="1:16">
      <c r="B119" s="89">
        <v>60</v>
      </c>
      <c r="C119" s="90" t="s">
        <v>63</v>
      </c>
      <c r="D119" s="74">
        <f t="shared" si="6"/>
        <v>0.06</v>
      </c>
      <c r="E119" s="91">
        <v>0.53620000000000001</v>
      </c>
      <c r="F119" s="92">
        <v>1.266E-3</v>
      </c>
      <c r="G119" s="88">
        <f t="shared" si="9"/>
        <v>0.537466</v>
      </c>
      <c r="H119" s="89">
        <v>5459</v>
      </c>
      <c r="I119" s="90" t="s">
        <v>64</v>
      </c>
      <c r="J119" s="76">
        <f t="shared" si="10"/>
        <v>0.54589999999999994</v>
      </c>
      <c r="K119" s="89">
        <v>849</v>
      </c>
      <c r="L119" s="90" t="s">
        <v>64</v>
      </c>
      <c r="M119" s="74">
        <f t="shared" si="7"/>
        <v>8.4900000000000003E-2</v>
      </c>
      <c r="N119" s="89">
        <v>1008</v>
      </c>
      <c r="O119" s="90" t="s">
        <v>64</v>
      </c>
      <c r="P119" s="74">
        <f t="shared" si="8"/>
        <v>0.1008</v>
      </c>
    </row>
    <row r="120" spans="1:16">
      <c r="B120" s="89">
        <v>65</v>
      </c>
      <c r="C120" s="90" t="s">
        <v>63</v>
      </c>
      <c r="D120" s="74">
        <f t="shared" si="6"/>
        <v>6.5000000000000002E-2</v>
      </c>
      <c r="E120" s="91">
        <v>0.53300000000000003</v>
      </c>
      <c r="F120" s="92">
        <v>1.193E-3</v>
      </c>
      <c r="G120" s="88">
        <f t="shared" si="9"/>
        <v>0.53419300000000003</v>
      </c>
      <c r="H120" s="89">
        <v>5846</v>
      </c>
      <c r="I120" s="90" t="s">
        <v>64</v>
      </c>
      <c r="J120" s="76">
        <f t="shared" si="10"/>
        <v>0.58460000000000001</v>
      </c>
      <c r="K120" s="89">
        <v>866</v>
      </c>
      <c r="L120" s="90" t="s">
        <v>64</v>
      </c>
      <c r="M120" s="74">
        <f t="shared" si="7"/>
        <v>8.6599999999999996E-2</v>
      </c>
      <c r="N120" s="89">
        <v>1041</v>
      </c>
      <c r="O120" s="90" t="s">
        <v>64</v>
      </c>
      <c r="P120" s="74">
        <f t="shared" si="8"/>
        <v>0.1041</v>
      </c>
    </row>
    <row r="121" spans="1:16">
      <c r="B121" s="89">
        <v>70</v>
      </c>
      <c r="C121" s="90" t="s">
        <v>63</v>
      </c>
      <c r="D121" s="74">
        <f t="shared" si="6"/>
        <v>7.0000000000000007E-2</v>
      </c>
      <c r="E121" s="91">
        <v>0.52880000000000005</v>
      </c>
      <c r="F121" s="92">
        <v>1.1280000000000001E-3</v>
      </c>
      <c r="G121" s="88">
        <f t="shared" si="9"/>
        <v>0.52992800000000007</v>
      </c>
      <c r="H121" s="89">
        <v>6237</v>
      </c>
      <c r="I121" s="90" t="s">
        <v>64</v>
      </c>
      <c r="J121" s="76">
        <f t="shared" si="10"/>
        <v>0.62370000000000003</v>
      </c>
      <c r="K121" s="89">
        <v>883</v>
      </c>
      <c r="L121" s="90" t="s">
        <v>64</v>
      </c>
      <c r="M121" s="74">
        <f t="shared" si="7"/>
        <v>8.8300000000000003E-2</v>
      </c>
      <c r="N121" s="89">
        <v>1074</v>
      </c>
      <c r="O121" s="90" t="s">
        <v>64</v>
      </c>
      <c r="P121" s="74">
        <f t="shared" si="8"/>
        <v>0.10740000000000001</v>
      </c>
    </row>
    <row r="122" spans="1:16">
      <c r="B122" s="89">
        <v>80</v>
      </c>
      <c r="C122" s="90" t="s">
        <v>63</v>
      </c>
      <c r="D122" s="74">
        <f t="shared" si="6"/>
        <v>0.08</v>
      </c>
      <c r="E122" s="91">
        <v>0.51849999999999996</v>
      </c>
      <c r="F122" s="92">
        <v>1.0200000000000001E-3</v>
      </c>
      <c r="G122" s="88">
        <f t="shared" si="9"/>
        <v>0.51951999999999998</v>
      </c>
      <c r="H122" s="89">
        <v>7034</v>
      </c>
      <c r="I122" s="90" t="s">
        <v>64</v>
      </c>
      <c r="J122" s="76">
        <f t="shared" si="10"/>
        <v>0.70340000000000003</v>
      </c>
      <c r="K122" s="89">
        <v>919</v>
      </c>
      <c r="L122" s="90" t="s">
        <v>64</v>
      </c>
      <c r="M122" s="74">
        <f t="shared" si="7"/>
        <v>9.1900000000000009E-2</v>
      </c>
      <c r="N122" s="89">
        <v>1137</v>
      </c>
      <c r="O122" s="90" t="s">
        <v>64</v>
      </c>
      <c r="P122" s="74">
        <f t="shared" si="8"/>
        <v>0.1137</v>
      </c>
    </row>
    <row r="123" spans="1:16">
      <c r="B123" s="89">
        <v>90</v>
      </c>
      <c r="C123" s="90" t="s">
        <v>63</v>
      </c>
      <c r="D123" s="74">
        <f t="shared" si="6"/>
        <v>0.09</v>
      </c>
      <c r="E123" s="91">
        <v>0.50690000000000002</v>
      </c>
      <c r="F123" s="92">
        <v>9.3280000000000001E-4</v>
      </c>
      <c r="G123" s="88">
        <f t="shared" si="9"/>
        <v>0.50783279999999997</v>
      </c>
      <c r="H123" s="89">
        <v>7849</v>
      </c>
      <c r="I123" s="90" t="s">
        <v>64</v>
      </c>
      <c r="J123" s="76">
        <f t="shared" si="10"/>
        <v>0.78490000000000004</v>
      </c>
      <c r="K123" s="89">
        <v>954</v>
      </c>
      <c r="L123" s="90" t="s">
        <v>64</v>
      </c>
      <c r="M123" s="74">
        <f t="shared" si="7"/>
        <v>9.5399999999999999E-2</v>
      </c>
      <c r="N123" s="89">
        <v>1200</v>
      </c>
      <c r="O123" s="90" t="s">
        <v>64</v>
      </c>
      <c r="P123" s="74">
        <f t="shared" si="8"/>
        <v>0.12</v>
      </c>
    </row>
    <row r="124" spans="1:16">
      <c r="B124" s="89">
        <v>100</v>
      </c>
      <c r="C124" s="90" t="s">
        <v>63</v>
      </c>
      <c r="D124" s="74">
        <f t="shared" si="6"/>
        <v>0.1</v>
      </c>
      <c r="E124" s="91">
        <v>0.49469999999999997</v>
      </c>
      <c r="F124" s="92">
        <v>8.6039999999999999E-4</v>
      </c>
      <c r="G124" s="88">
        <f t="shared" si="9"/>
        <v>0.49556039999999996</v>
      </c>
      <c r="H124" s="89">
        <v>8687</v>
      </c>
      <c r="I124" s="90" t="s">
        <v>64</v>
      </c>
      <c r="J124" s="76">
        <f t="shared" si="10"/>
        <v>0.86869999999999992</v>
      </c>
      <c r="K124" s="89">
        <v>988</v>
      </c>
      <c r="L124" s="90" t="s">
        <v>64</v>
      </c>
      <c r="M124" s="74">
        <f t="shared" si="7"/>
        <v>9.8799999999999999E-2</v>
      </c>
      <c r="N124" s="89">
        <v>1262</v>
      </c>
      <c r="O124" s="90" t="s">
        <v>64</v>
      </c>
      <c r="P124" s="74">
        <f t="shared" si="8"/>
        <v>0.12620000000000001</v>
      </c>
    </row>
    <row r="125" spans="1:16">
      <c r="B125" s="77">
        <v>110</v>
      </c>
      <c r="C125" s="79" t="s">
        <v>63</v>
      </c>
      <c r="D125" s="74">
        <f t="shared" si="6"/>
        <v>0.11</v>
      </c>
      <c r="E125" s="91">
        <v>0.48249999999999998</v>
      </c>
      <c r="F125" s="92">
        <v>7.9940000000000002E-4</v>
      </c>
      <c r="G125" s="88">
        <f t="shared" si="9"/>
        <v>0.48329939999999999</v>
      </c>
      <c r="H125" s="89">
        <v>9547</v>
      </c>
      <c r="I125" s="90" t="s">
        <v>64</v>
      </c>
      <c r="J125" s="76">
        <f t="shared" si="10"/>
        <v>0.9547000000000001</v>
      </c>
      <c r="K125" s="89">
        <v>1022</v>
      </c>
      <c r="L125" s="90" t="s">
        <v>64</v>
      </c>
      <c r="M125" s="74">
        <f t="shared" si="7"/>
        <v>0.1022</v>
      </c>
      <c r="N125" s="89">
        <v>1324</v>
      </c>
      <c r="O125" s="90" t="s">
        <v>64</v>
      </c>
      <c r="P125" s="74">
        <f t="shared" si="8"/>
        <v>0.13240000000000002</v>
      </c>
    </row>
    <row r="126" spans="1:16">
      <c r="B126" s="77">
        <v>120</v>
      </c>
      <c r="C126" s="79" t="s">
        <v>63</v>
      </c>
      <c r="D126" s="74">
        <f t="shared" si="6"/>
        <v>0.12</v>
      </c>
      <c r="E126" s="91">
        <v>0.47060000000000002</v>
      </c>
      <c r="F126" s="92">
        <v>7.4719999999999995E-4</v>
      </c>
      <c r="G126" s="88">
        <f t="shared" si="9"/>
        <v>0.47134720000000002</v>
      </c>
      <c r="H126" s="77">
        <v>1.04</v>
      </c>
      <c r="I126" s="78" t="s">
        <v>66</v>
      </c>
      <c r="J126" s="76">
        <f t="shared" ref="J126:J178" si="11">H126</f>
        <v>1.04</v>
      </c>
      <c r="K126" s="77">
        <v>1055</v>
      </c>
      <c r="L126" s="79" t="s">
        <v>64</v>
      </c>
      <c r="M126" s="74">
        <f t="shared" si="7"/>
        <v>0.1055</v>
      </c>
      <c r="N126" s="77">
        <v>1386</v>
      </c>
      <c r="O126" s="79" t="s">
        <v>64</v>
      </c>
      <c r="P126" s="74">
        <f t="shared" si="8"/>
        <v>0.1386</v>
      </c>
    </row>
    <row r="127" spans="1:16">
      <c r="B127" s="77">
        <v>130</v>
      </c>
      <c r="C127" s="79" t="s">
        <v>63</v>
      </c>
      <c r="D127" s="74">
        <f t="shared" si="6"/>
        <v>0.13</v>
      </c>
      <c r="E127" s="91">
        <v>0.45910000000000001</v>
      </c>
      <c r="F127" s="92">
        <v>7.0189999999999998E-4</v>
      </c>
      <c r="G127" s="88">
        <f t="shared" si="9"/>
        <v>0.45980189999999999</v>
      </c>
      <c r="H127" s="77">
        <v>1.1299999999999999</v>
      </c>
      <c r="I127" s="79" t="s">
        <v>66</v>
      </c>
      <c r="J127" s="76">
        <f t="shared" si="11"/>
        <v>1.1299999999999999</v>
      </c>
      <c r="K127" s="77">
        <v>1089</v>
      </c>
      <c r="L127" s="79" t="s">
        <v>64</v>
      </c>
      <c r="M127" s="74">
        <f t="shared" si="7"/>
        <v>0.1089</v>
      </c>
      <c r="N127" s="77">
        <v>1448</v>
      </c>
      <c r="O127" s="79" t="s">
        <v>64</v>
      </c>
      <c r="P127" s="74">
        <f t="shared" si="8"/>
        <v>0.14479999999999998</v>
      </c>
    </row>
    <row r="128" spans="1:16">
      <c r="A128" s="94"/>
      <c r="B128" s="89">
        <v>140</v>
      </c>
      <c r="C128" s="90" t="s">
        <v>63</v>
      </c>
      <c r="D128" s="74">
        <f t="shared" si="6"/>
        <v>0.14000000000000001</v>
      </c>
      <c r="E128" s="91">
        <v>0.44800000000000001</v>
      </c>
      <c r="F128" s="92">
        <v>6.623E-4</v>
      </c>
      <c r="G128" s="88">
        <f t="shared" si="9"/>
        <v>0.44866230000000001</v>
      </c>
      <c r="H128" s="89">
        <v>1.23</v>
      </c>
      <c r="I128" s="90" t="s">
        <v>66</v>
      </c>
      <c r="J128" s="76">
        <f t="shared" si="11"/>
        <v>1.23</v>
      </c>
      <c r="K128" s="77">
        <v>1122</v>
      </c>
      <c r="L128" s="79" t="s">
        <v>64</v>
      </c>
      <c r="M128" s="74">
        <f t="shared" si="7"/>
        <v>0.11220000000000001</v>
      </c>
      <c r="N128" s="77">
        <v>1512</v>
      </c>
      <c r="O128" s="79" t="s">
        <v>64</v>
      </c>
      <c r="P128" s="74">
        <f t="shared" si="8"/>
        <v>0.1512</v>
      </c>
    </row>
    <row r="129" spans="1:16">
      <c r="A129" s="94"/>
      <c r="B129" s="89">
        <v>150</v>
      </c>
      <c r="C129" s="90" t="s">
        <v>63</v>
      </c>
      <c r="D129" s="74">
        <f t="shared" si="6"/>
        <v>0.15</v>
      </c>
      <c r="E129" s="91">
        <v>0.43740000000000001</v>
      </c>
      <c r="F129" s="92">
        <v>6.2730000000000001E-4</v>
      </c>
      <c r="G129" s="88">
        <f t="shared" si="9"/>
        <v>0.43802730000000001</v>
      </c>
      <c r="H129" s="89">
        <v>1.32</v>
      </c>
      <c r="I129" s="90" t="s">
        <v>66</v>
      </c>
      <c r="J129" s="76">
        <f t="shared" si="11"/>
        <v>1.32</v>
      </c>
      <c r="K129" s="77">
        <v>1156</v>
      </c>
      <c r="L129" s="79" t="s">
        <v>64</v>
      </c>
      <c r="M129" s="74">
        <f t="shared" si="7"/>
        <v>0.11559999999999999</v>
      </c>
      <c r="N129" s="77">
        <v>1575</v>
      </c>
      <c r="O129" s="79" t="s">
        <v>64</v>
      </c>
      <c r="P129" s="74">
        <f t="shared" si="8"/>
        <v>0.1575</v>
      </c>
    </row>
    <row r="130" spans="1:16">
      <c r="A130" s="94"/>
      <c r="B130" s="89">
        <v>160</v>
      </c>
      <c r="C130" s="90" t="s">
        <v>63</v>
      </c>
      <c r="D130" s="74">
        <f t="shared" si="6"/>
        <v>0.16</v>
      </c>
      <c r="E130" s="91">
        <v>0.4274</v>
      </c>
      <c r="F130" s="92">
        <v>5.9610000000000002E-4</v>
      </c>
      <c r="G130" s="88">
        <f t="shared" si="9"/>
        <v>0.42799609999999999</v>
      </c>
      <c r="H130" s="89">
        <v>1.42</v>
      </c>
      <c r="I130" s="90" t="s">
        <v>66</v>
      </c>
      <c r="J130" s="76">
        <f t="shared" si="11"/>
        <v>1.42</v>
      </c>
      <c r="K130" s="77">
        <v>1190</v>
      </c>
      <c r="L130" s="79" t="s">
        <v>64</v>
      </c>
      <c r="M130" s="74">
        <f t="shared" si="7"/>
        <v>0.11899999999999999</v>
      </c>
      <c r="N130" s="77">
        <v>1640</v>
      </c>
      <c r="O130" s="79" t="s">
        <v>64</v>
      </c>
      <c r="P130" s="74">
        <f t="shared" si="8"/>
        <v>0.16399999999999998</v>
      </c>
    </row>
    <row r="131" spans="1:16">
      <c r="A131" s="94"/>
      <c r="B131" s="89">
        <v>170</v>
      </c>
      <c r="C131" s="90" t="s">
        <v>63</v>
      </c>
      <c r="D131" s="74">
        <f t="shared" si="6"/>
        <v>0.17</v>
      </c>
      <c r="E131" s="91">
        <v>0.4178</v>
      </c>
      <c r="F131" s="92">
        <v>5.6809999999999999E-4</v>
      </c>
      <c r="G131" s="88">
        <f t="shared" si="9"/>
        <v>0.41836810000000002</v>
      </c>
      <c r="H131" s="89">
        <v>1.52</v>
      </c>
      <c r="I131" s="90" t="s">
        <v>66</v>
      </c>
      <c r="J131" s="76">
        <f t="shared" si="11"/>
        <v>1.52</v>
      </c>
      <c r="K131" s="77">
        <v>1224</v>
      </c>
      <c r="L131" s="79" t="s">
        <v>64</v>
      </c>
      <c r="M131" s="74">
        <f t="shared" si="7"/>
        <v>0.12239999999999999</v>
      </c>
      <c r="N131" s="77">
        <v>1705</v>
      </c>
      <c r="O131" s="79" t="s">
        <v>64</v>
      </c>
      <c r="P131" s="74">
        <f t="shared" si="8"/>
        <v>0.17050000000000001</v>
      </c>
    </row>
    <row r="132" spans="1:16">
      <c r="A132" s="94"/>
      <c r="B132" s="89">
        <v>180</v>
      </c>
      <c r="C132" s="90" t="s">
        <v>63</v>
      </c>
      <c r="D132" s="74">
        <f t="shared" si="6"/>
        <v>0.18</v>
      </c>
      <c r="E132" s="91">
        <v>0.40870000000000001</v>
      </c>
      <c r="F132" s="92">
        <v>5.4279999999999997E-4</v>
      </c>
      <c r="G132" s="88">
        <f t="shared" si="9"/>
        <v>0.40924280000000002</v>
      </c>
      <c r="H132" s="89">
        <v>1.62</v>
      </c>
      <c r="I132" s="90" t="s">
        <v>66</v>
      </c>
      <c r="J132" s="76">
        <f t="shared" si="11"/>
        <v>1.62</v>
      </c>
      <c r="K132" s="77">
        <v>1259</v>
      </c>
      <c r="L132" s="79" t="s">
        <v>64</v>
      </c>
      <c r="M132" s="74">
        <f t="shared" si="7"/>
        <v>0.12589999999999998</v>
      </c>
      <c r="N132" s="77">
        <v>1772</v>
      </c>
      <c r="O132" s="79" t="s">
        <v>64</v>
      </c>
      <c r="P132" s="74">
        <f t="shared" si="8"/>
        <v>0.1772</v>
      </c>
    </row>
    <row r="133" spans="1:16">
      <c r="A133" s="94"/>
      <c r="B133" s="89">
        <v>200</v>
      </c>
      <c r="C133" s="90" t="s">
        <v>63</v>
      </c>
      <c r="D133" s="74">
        <f t="shared" si="6"/>
        <v>0.2</v>
      </c>
      <c r="E133" s="91">
        <v>0.39169999999999999</v>
      </c>
      <c r="F133" s="92">
        <v>4.9899999999999999E-4</v>
      </c>
      <c r="G133" s="88">
        <f t="shared" si="9"/>
        <v>0.39219900000000002</v>
      </c>
      <c r="H133" s="89">
        <v>1.83</v>
      </c>
      <c r="I133" s="90" t="s">
        <v>66</v>
      </c>
      <c r="J133" s="76">
        <f t="shared" si="11"/>
        <v>1.83</v>
      </c>
      <c r="K133" s="77">
        <v>1346</v>
      </c>
      <c r="L133" s="79" t="s">
        <v>64</v>
      </c>
      <c r="M133" s="74">
        <f t="shared" si="7"/>
        <v>0.1346</v>
      </c>
      <c r="N133" s="77">
        <v>1907</v>
      </c>
      <c r="O133" s="79" t="s">
        <v>64</v>
      </c>
      <c r="P133" s="74">
        <f t="shared" si="8"/>
        <v>0.19070000000000001</v>
      </c>
    </row>
    <row r="134" spans="1:16">
      <c r="A134" s="94"/>
      <c r="B134" s="89">
        <v>225</v>
      </c>
      <c r="C134" s="90" t="s">
        <v>63</v>
      </c>
      <c r="D134" s="74">
        <f t="shared" si="6"/>
        <v>0.22500000000000001</v>
      </c>
      <c r="E134" s="91">
        <v>0.37280000000000002</v>
      </c>
      <c r="F134" s="92">
        <v>4.5399999999999998E-4</v>
      </c>
      <c r="G134" s="88">
        <f t="shared" si="9"/>
        <v>0.37325400000000003</v>
      </c>
      <c r="H134" s="89">
        <v>2.11</v>
      </c>
      <c r="I134" s="90" t="s">
        <v>66</v>
      </c>
      <c r="J134" s="76">
        <f t="shared" si="11"/>
        <v>2.11</v>
      </c>
      <c r="K134" s="77">
        <v>1466</v>
      </c>
      <c r="L134" s="79" t="s">
        <v>64</v>
      </c>
      <c r="M134" s="74">
        <f t="shared" si="7"/>
        <v>0.14660000000000001</v>
      </c>
      <c r="N134" s="77">
        <v>2082</v>
      </c>
      <c r="O134" s="79" t="s">
        <v>64</v>
      </c>
      <c r="P134" s="74">
        <f t="shared" si="8"/>
        <v>0.2082</v>
      </c>
    </row>
    <row r="135" spans="1:16">
      <c r="A135" s="94"/>
      <c r="B135" s="89">
        <v>250</v>
      </c>
      <c r="C135" s="90" t="s">
        <v>63</v>
      </c>
      <c r="D135" s="74">
        <f t="shared" si="6"/>
        <v>0.25</v>
      </c>
      <c r="E135" s="91">
        <v>0.35599999999999998</v>
      </c>
      <c r="F135" s="92">
        <v>4.17E-4</v>
      </c>
      <c r="G135" s="88">
        <f t="shared" si="9"/>
        <v>0.35641699999999998</v>
      </c>
      <c r="H135" s="89">
        <v>2.4</v>
      </c>
      <c r="I135" s="90" t="s">
        <v>66</v>
      </c>
      <c r="J135" s="76">
        <f t="shared" si="11"/>
        <v>2.4</v>
      </c>
      <c r="K135" s="77">
        <v>1588</v>
      </c>
      <c r="L135" s="79" t="s">
        <v>64</v>
      </c>
      <c r="M135" s="74">
        <f t="shared" si="7"/>
        <v>0.1588</v>
      </c>
      <c r="N135" s="77">
        <v>2263</v>
      </c>
      <c r="O135" s="79" t="s">
        <v>64</v>
      </c>
      <c r="P135" s="74">
        <f t="shared" si="8"/>
        <v>0.2263</v>
      </c>
    </row>
    <row r="136" spans="1:16">
      <c r="A136" s="94"/>
      <c r="B136" s="89">
        <v>275</v>
      </c>
      <c r="C136" s="90" t="s">
        <v>63</v>
      </c>
      <c r="D136" s="74">
        <f t="shared" si="6"/>
        <v>0.27500000000000002</v>
      </c>
      <c r="E136" s="91">
        <v>0.34100000000000003</v>
      </c>
      <c r="F136" s="92">
        <v>3.859E-4</v>
      </c>
      <c r="G136" s="88">
        <f t="shared" si="9"/>
        <v>0.34138590000000002</v>
      </c>
      <c r="H136" s="89">
        <v>2.71</v>
      </c>
      <c r="I136" s="90" t="s">
        <v>66</v>
      </c>
      <c r="J136" s="76">
        <f t="shared" si="11"/>
        <v>2.71</v>
      </c>
      <c r="K136" s="77">
        <v>1712</v>
      </c>
      <c r="L136" s="79" t="s">
        <v>64</v>
      </c>
      <c r="M136" s="74">
        <f t="shared" si="7"/>
        <v>0.17119999999999999</v>
      </c>
      <c r="N136" s="77">
        <v>2450</v>
      </c>
      <c r="O136" s="79" t="s">
        <v>64</v>
      </c>
      <c r="P136" s="74">
        <f t="shared" si="8"/>
        <v>0.24500000000000002</v>
      </c>
    </row>
    <row r="137" spans="1:16">
      <c r="A137" s="94"/>
      <c r="B137" s="89">
        <v>300</v>
      </c>
      <c r="C137" s="90" t="s">
        <v>63</v>
      </c>
      <c r="D137" s="74">
        <f t="shared" si="6"/>
        <v>0.3</v>
      </c>
      <c r="E137" s="91">
        <v>0.3276</v>
      </c>
      <c r="F137" s="92">
        <v>3.5950000000000001E-4</v>
      </c>
      <c r="G137" s="88">
        <f t="shared" si="9"/>
        <v>0.32795950000000001</v>
      </c>
      <c r="H137" s="89">
        <v>3.03</v>
      </c>
      <c r="I137" s="90" t="s">
        <v>66</v>
      </c>
      <c r="J137" s="76">
        <f t="shared" si="11"/>
        <v>3.03</v>
      </c>
      <c r="K137" s="77">
        <v>1837</v>
      </c>
      <c r="L137" s="79" t="s">
        <v>64</v>
      </c>
      <c r="M137" s="74">
        <f t="shared" si="7"/>
        <v>0.1837</v>
      </c>
      <c r="N137" s="77">
        <v>2643</v>
      </c>
      <c r="O137" s="79" t="s">
        <v>64</v>
      </c>
      <c r="P137" s="74">
        <f t="shared" si="8"/>
        <v>0.26429999999999998</v>
      </c>
    </row>
    <row r="138" spans="1:16">
      <c r="A138" s="94"/>
      <c r="B138" s="89">
        <v>325</v>
      </c>
      <c r="C138" s="90" t="s">
        <v>63</v>
      </c>
      <c r="D138" s="74">
        <f t="shared" si="6"/>
        <v>0.32500000000000001</v>
      </c>
      <c r="E138" s="91">
        <v>0.31540000000000001</v>
      </c>
      <c r="F138" s="92">
        <v>3.368E-4</v>
      </c>
      <c r="G138" s="88">
        <f t="shared" si="9"/>
        <v>0.31573680000000004</v>
      </c>
      <c r="H138" s="89">
        <v>3.36</v>
      </c>
      <c r="I138" s="90" t="s">
        <v>66</v>
      </c>
      <c r="J138" s="76">
        <f t="shared" si="11"/>
        <v>3.36</v>
      </c>
      <c r="K138" s="77">
        <v>1964</v>
      </c>
      <c r="L138" s="79" t="s">
        <v>64</v>
      </c>
      <c r="M138" s="74">
        <f t="shared" si="7"/>
        <v>0.19639999999999999</v>
      </c>
      <c r="N138" s="77">
        <v>2842</v>
      </c>
      <c r="O138" s="79" t="s">
        <v>64</v>
      </c>
      <c r="P138" s="74">
        <f t="shared" si="8"/>
        <v>0.28420000000000001</v>
      </c>
    </row>
    <row r="139" spans="1:16">
      <c r="A139" s="94"/>
      <c r="B139" s="89">
        <v>350</v>
      </c>
      <c r="C139" s="90" t="s">
        <v>63</v>
      </c>
      <c r="D139" s="74">
        <f t="shared" si="6"/>
        <v>0.35</v>
      </c>
      <c r="E139" s="91">
        <v>0.30430000000000001</v>
      </c>
      <c r="F139" s="92">
        <v>3.1690000000000001E-4</v>
      </c>
      <c r="G139" s="88">
        <f t="shared" si="9"/>
        <v>0.30461690000000002</v>
      </c>
      <c r="H139" s="89">
        <v>3.7</v>
      </c>
      <c r="I139" s="90" t="s">
        <v>66</v>
      </c>
      <c r="J139" s="76">
        <f t="shared" si="11"/>
        <v>3.7</v>
      </c>
      <c r="K139" s="77">
        <v>2093</v>
      </c>
      <c r="L139" s="79" t="s">
        <v>64</v>
      </c>
      <c r="M139" s="74">
        <f t="shared" si="7"/>
        <v>0.20929999999999999</v>
      </c>
      <c r="N139" s="77">
        <v>3047</v>
      </c>
      <c r="O139" s="79" t="s">
        <v>64</v>
      </c>
      <c r="P139" s="74">
        <f t="shared" si="8"/>
        <v>0.30470000000000003</v>
      </c>
    </row>
    <row r="140" spans="1:16">
      <c r="A140" s="94"/>
      <c r="B140" s="89">
        <v>375</v>
      </c>
      <c r="C140" s="95" t="s">
        <v>63</v>
      </c>
      <c r="D140" s="74">
        <f t="shared" si="6"/>
        <v>0.375</v>
      </c>
      <c r="E140" s="91">
        <v>0.29420000000000002</v>
      </c>
      <c r="F140" s="92">
        <v>2.9950000000000002E-4</v>
      </c>
      <c r="G140" s="88">
        <f t="shared" si="9"/>
        <v>0.29449950000000003</v>
      </c>
      <c r="H140" s="89">
        <v>4.0599999999999996</v>
      </c>
      <c r="I140" s="90" t="s">
        <v>66</v>
      </c>
      <c r="J140" s="76">
        <f t="shared" si="11"/>
        <v>4.0599999999999996</v>
      </c>
      <c r="K140" s="77">
        <v>2224</v>
      </c>
      <c r="L140" s="79" t="s">
        <v>64</v>
      </c>
      <c r="M140" s="74">
        <f t="shared" si="7"/>
        <v>0.22240000000000001</v>
      </c>
      <c r="N140" s="77">
        <v>3257</v>
      </c>
      <c r="O140" s="79" t="s">
        <v>64</v>
      </c>
      <c r="P140" s="74">
        <f t="shared" si="8"/>
        <v>0.32569999999999999</v>
      </c>
    </row>
    <row r="141" spans="1:16">
      <c r="B141" s="89">
        <v>400</v>
      </c>
      <c r="C141" s="79" t="s">
        <v>63</v>
      </c>
      <c r="D141" s="74">
        <f t="shared" si="6"/>
        <v>0.4</v>
      </c>
      <c r="E141" s="91">
        <v>0.28489999999999999</v>
      </c>
      <c r="F141" s="92">
        <v>2.8390000000000002E-4</v>
      </c>
      <c r="G141" s="88">
        <f t="shared" si="9"/>
        <v>0.28518389999999999</v>
      </c>
      <c r="H141" s="77">
        <v>4.42</v>
      </c>
      <c r="I141" s="79" t="s">
        <v>66</v>
      </c>
      <c r="J141" s="76">
        <f t="shared" si="11"/>
        <v>4.42</v>
      </c>
      <c r="K141" s="77">
        <v>2356</v>
      </c>
      <c r="L141" s="79" t="s">
        <v>64</v>
      </c>
      <c r="M141" s="74">
        <f t="shared" si="7"/>
        <v>0.23559999999999998</v>
      </c>
      <c r="N141" s="77">
        <v>3473</v>
      </c>
      <c r="O141" s="79" t="s">
        <v>64</v>
      </c>
      <c r="P141" s="74">
        <f t="shared" si="8"/>
        <v>0.3473</v>
      </c>
    </row>
    <row r="142" spans="1:16">
      <c r="B142" s="89">
        <v>450</v>
      </c>
      <c r="C142" s="79" t="s">
        <v>63</v>
      </c>
      <c r="D142" s="74">
        <f t="shared" si="6"/>
        <v>0.45</v>
      </c>
      <c r="E142" s="91">
        <v>0.26850000000000002</v>
      </c>
      <c r="F142" s="92">
        <v>2.5759999999999997E-4</v>
      </c>
      <c r="G142" s="88">
        <f t="shared" si="9"/>
        <v>0.26875760000000004</v>
      </c>
      <c r="H142" s="77">
        <v>5.2</v>
      </c>
      <c r="I142" s="79" t="s">
        <v>66</v>
      </c>
      <c r="J142" s="76">
        <f t="shared" si="11"/>
        <v>5.2</v>
      </c>
      <c r="K142" s="77">
        <v>2735</v>
      </c>
      <c r="L142" s="79" t="s">
        <v>64</v>
      </c>
      <c r="M142" s="74">
        <f t="shared" si="7"/>
        <v>0.27349999999999997</v>
      </c>
      <c r="N142" s="77">
        <v>3921</v>
      </c>
      <c r="O142" s="79" t="s">
        <v>64</v>
      </c>
      <c r="P142" s="74">
        <f t="shared" si="8"/>
        <v>0.3921</v>
      </c>
    </row>
    <row r="143" spans="1:16">
      <c r="B143" s="89">
        <v>500</v>
      </c>
      <c r="C143" s="79" t="s">
        <v>63</v>
      </c>
      <c r="D143" s="74">
        <f t="shared" si="6"/>
        <v>0.5</v>
      </c>
      <c r="E143" s="91">
        <v>0.25430000000000003</v>
      </c>
      <c r="F143" s="92">
        <v>2.3599999999999999E-4</v>
      </c>
      <c r="G143" s="88">
        <f t="shared" si="9"/>
        <v>0.25453600000000004</v>
      </c>
      <c r="H143" s="77">
        <v>6.01</v>
      </c>
      <c r="I143" s="79" t="s">
        <v>66</v>
      </c>
      <c r="J143" s="76">
        <f t="shared" si="11"/>
        <v>6.01</v>
      </c>
      <c r="K143" s="77">
        <v>3108</v>
      </c>
      <c r="L143" s="79" t="s">
        <v>64</v>
      </c>
      <c r="M143" s="74">
        <f t="shared" si="7"/>
        <v>0.31080000000000002</v>
      </c>
      <c r="N143" s="77">
        <v>4389</v>
      </c>
      <c r="O143" s="79" t="s">
        <v>64</v>
      </c>
      <c r="P143" s="74">
        <f t="shared" si="8"/>
        <v>0.43890000000000001</v>
      </c>
    </row>
    <row r="144" spans="1:16">
      <c r="B144" s="89">
        <v>550</v>
      </c>
      <c r="C144" s="79" t="s">
        <v>63</v>
      </c>
      <c r="D144" s="74">
        <f t="shared" si="6"/>
        <v>0.55000000000000004</v>
      </c>
      <c r="E144" s="91">
        <v>0.24199999999999999</v>
      </c>
      <c r="F144" s="92">
        <v>2.1800000000000001E-4</v>
      </c>
      <c r="G144" s="88">
        <f t="shared" si="9"/>
        <v>0.24221799999999999</v>
      </c>
      <c r="H144" s="77">
        <v>6.87</v>
      </c>
      <c r="I144" s="79" t="s">
        <v>66</v>
      </c>
      <c r="J144" s="76">
        <f t="shared" si="11"/>
        <v>6.87</v>
      </c>
      <c r="K144" s="77">
        <v>3480</v>
      </c>
      <c r="L144" s="79" t="s">
        <v>64</v>
      </c>
      <c r="M144" s="74">
        <f t="shared" si="7"/>
        <v>0.34799999999999998</v>
      </c>
      <c r="N144" s="77">
        <v>4877</v>
      </c>
      <c r="O144" s="79" t="s">
        <v>64</v>
      </c>
      <c r="P144" s="74">
        <f t="shared" si="8"/>
        <v>0.48769999999999997</v>
      </c>
    </row>
    <row r="145" spans="2:16">
      <c r="B145" s="89">
        <v>600</v>
      </c>
      <c r="C145" s="79" t="s">
        <v>63</v>
      </c>
      <c r="D145" s="74">
        <f t="shared" si="6"/>
        <v>0.6</v>
      </c>
      <c r="E145" s="91">
        <v>0.2311</v>
      </c>
      <c r="F145" s="92">
        <v>2.0269999999999999E-4</v>
      </c>
      <c r="G145" s="88">
        <f t="shared" si="9"/>
        <v>0.2313027</v>
      </c>
      <c r="H145" s="77">
        <v>7.77</v>
      </c>
      <c r="I145" s="79" t="s">
        <v>66</v>
      </c>
      <c r="J145" s="76">
        <f t="shared" si="11"/>
        <v>7.77</v>
      </c>
      <c r="K145" s="77">
        <v>3852</v>
      </c>
      <c r="L145" s="79" t="s">
        <v>64</v>
      </c>
      <c r="M145" s="74">
        <f t="shared" si="7"/>
        <v>0.38519999999999999</v>
      </c>
      <c r="N145" s="77">
        <v>5383</v>
      </c>
      <c r="O145" s="79" t="s">
        <v>64</v>
      </c>
      <c r="P145" s="74">
        <f t="shared" si="8"/>
        <v>0.5383</v>
      </c>
    </row>
    <row r="146" spans="2:16">
      <c r="B146" s="89">
        <v>650</v>
      </c>
      <c r="C146" s="79" t="s">
        <v>63</v>
      </c>
      <c r="D146" s="74">
        <f t="shared" si="6"/>
        <v>0.65</v>
      </c>
      <c r="E146" s="91">
        <v>0.22140000000000001</v>
      </c>
      <c r="F146" s="92">
        <v>1.896E-4</v>
      </c>
      <c r="G146" s="88">
        <f t="shared" si="9"/>
        <v>0.22158960000000003</v>
      </c>
      <c r="H146" s="77">
        <v>8.7200000000000006</v>
      </c>
      <c r="I146" s="79" t="s">
        <v>66</v>
      </c>
      <c r="J146" s="76">
        <f t="shared" si="11"/>
        <v>8.7200000000000006</v>
      </c>
      <c r="K146" s="77">
        <v>4225</v>
      </c>
      <c r="L146" s="79" t="s">
        <v>64</v>
      </c>
      <c r="M146" s="74">
        <f t="shared" si="7"/>
        <v>0.42249999999999999</v>
      </c>
      <c r="N146" s="77">
        <v>5907</v>
      </c>
      <c r="O146" s="79" t="s">
        <v>64</v>
      </c>
      <c r="P146" s="74">
        <f t="shared" si="8"/>
        <v>0.5907</v>
      </c>
    </row>
    <row r="147" spans="2:16">
      <c r="B147" s="89">
        <v>700</v>
      </c>
      <c r="C147" s="79" t="s">
        <v>63</v>
      </c>
      <c r="D147" s="74">
        <f t="shared" si="6"/>
        <v>0.7</v>
      </c>
      <c r="E147" s="91">
        <v>0.2127</v>
      </c>
      <c r="F147" s="92">
        <v>1.7809999999999999E-4</v>
      </c>
      <c r="G147" s="88">
        <f t="shared" si="9"/>
        <v>0.21287809999999999</v>
      </c>
      <c r="H147" s="77">
        <v>9.6999999999999993</v>
      </c>
      <c r="I147" s="79" t="s">
        <v>66</v>
      </c>
      <c r="J147" s="76">
        <f t="shared" si="11"/>
        <v>9.6999999999999993</v>
      </c>
      <c r="K147" s="77">
        <v>4600</v>
      </c>
      <c r="L147" s="79" t="s">
        <v>64</v>
      </c>
      <c r="M147" s="74">
        <f t="shared" si="7"/>
        <v>0.45999999999999996</v>
      </c>
      <c r="N147" s="77">
        <v>6448</v>
      </c>
      <c r="O147" s="79" t="s">
        <v>64</v>
      </c>
      <c r="P147" s="74">
        <f t="shared" si="8"/>
        <v>0.64480000000000004</v>
      </c>
    </row>
    <row r="148" spans="2:16">
      <c r="B148" s="89">
        <v>800</v>
      </c>
      <c r="C148" s="79" t="s">
        <v>63</v>
      </c>
      <c r="D148" s="74">
        <f t="shared" ref="D148:D149" si="12">B148/1000/$C$5</f>
        <v>0.8</v>
      </c>
      <c r="E148" s="91">
        <v>0.1978</v>
      </c>
      <c r="F148" s="92">
        <v>1.5919999999999999E-4</v>
      </c>
      <c r="G148" s="88">
        <f t="shared" si="9"/>
        <v>0.1979592</v>
      </c>
      <c r="H148" s="77">
        <v>11.79</v>
      </c>
      <c r="I148" s="79" t="s">
        <v>66</v>
      </c>
      <c r="J148" s="76">
        <f t="shared" si="11"/>
        <v>11.79</v>
      </c>
      <c r="K148" s="77">
        <v>5743</v>
      </c>
      <c r="L148" s="79" t="s">
        <v>64</v>
      </c>
      <c r="M148" s="74">
        <f t="shared" ref="M148:M151" si="13">K148/1000/10</f>
        <v>0.57430000000000003</v>
      </c>
      <c r="N148" s="77">
        <v>7580</v>
      </c>
      <c r="O148" s="79" t="s">
        <v>64</v>
      </c>
      <c r="P148" s="74">
        <f t="shared" ref="P148:P149" si="14">N148/1000/10</f>
        <v>0.75800000000000001</v>
      </c>
    </row>
    <row r="149" spans="2:16">
      <c r="B149" s="89">
        <v>900</v>
      </c>
      <c r="C149" s="79" t="s">
        <v>63</v>
      </c>
      <c r="D149" s="74">
        <f t="shared" si="12"/>
        <v>0.9</v>
      </c>
      <c r="E149" s="91">
        <v>0.18529999999999999</v>
      </c>
      <c r="F149" s="92">
        <v>1.4410000000000001E-4</v>
      </c>
      <c r="G149" s="88">
        <f t="shared" ref="G149:G212" si="15">E149+F149</f>
        <v>0.1854441</v>
      </c>
      <c r="H149" s="77">
        <v>14.02</v>
      </c>
      <c r="I149" s="79" t="s">
        <v>66</v>
      </c>
      <c r="J149" s="76">
        <f t="shared" si="11"/>
        <v>14.02</v>
      </c>
      <c r="K149" s="77">
        <v>6836</v>
      </c>
      <c r="L149" s="79" t="s">
        <v>64</v>
      </c>
      <c r="M149" s="74">
        <f t="shared" si="13"/>
        <v>0.68359999999999999</v>
      </c>
      <c r="N149" s="77">
        <v>8774</v>
      </c>
      <c r="O149" s="79" t="s">
        <v>64</v>
      </c>
      <c r="P149" s="74">
        <f t="shared" si="14"/>
        <v>0.87739999999999996</v>
      </c>
    </row>
    <row r="150" spans="2:16">
      <c r="B150" s="89">
        <v>1</v>
      </c>
      <c r="C150" s="78" t="s">
        <v>65</v>
      </c>
      <c r="D150" s="74">
        <f t="shared" ref="D150:D174" si="16">B150/$C$5</f>
        <v>1</v>
      </c>
      <c r="E150" s="91">
        <v>0.17469999999999999</v>
      </c>
      <c r="F150" s="92">
        <v>1.317E-4</v>
      </c>
      <c r="G150" s="88">
        <f t="shared" si="15"/>
        <v>0.17483170000000001</v>
      </c>
      <c r="H150" s="77">
        <v>16.399999999999999</v>
      </c>
      <c r="I150" s="79" t="s">
        <v>66</v>
      </c>
      <c r="J150" s="76">
        <f t="shared" si="11"/>
        <v>16.399999999999999</v>
      </c>
      <c r="K150" s="77">
        <v>7906</v>
      </c>
      <c r="L150" s="79" t="s">
        <v>64</v>
      </c>
      <c r="M150" s="74">
        <f t="shared" si="13"/>
        <v>0.79059999999999997</v>
      </c>
      <c r="N150" s="77">
        <v>1</v>
      </c>
      <c r="O150" s="78" t="s">
        <v>66</v>
      </c>
      <c r="P150" s="74">
        <f t="shared" ref="P150:P154" si="17">N150</f>
        <v>1</v>
      </c>
    </row>
    <row r="151" spans="2:16">
      <c r="B151" s="89">
        <v>1.1000000000000001</v>
      </c>
      <c r="C151" s="79" t="s">
        <v>65</v>
      </c>
      <c r="D151" s="74">
        <f t="shared" si="16"/>
        <v>1.1000000000000001</v>
      </c>
      <c r="E151" s="91">
        <v>0.16539999999999999</v>
      </c>
      <c r="F151" s="92">
        <v>1.215E-4</v>
      </c>
      <c r="G151" s="88">
        <f t="shared" si="15"/>
        <v>0.16552149999999999</v>
      </c>
      <c r="H151" s="77">
        <v>18.91</v>
      </c>
      <c r="I151" s="79" t="s">
        <v>66</v>
      </c>
      <c r="J151" s="76">
        <f t="shared" si="11"/>
        <v>18.91</v>
      </c>
      <c r="K151" s="77">
        <v>8967</v>
      </c>
      <c r="L151" s="79" t="s">
        <v>64</v>
      </c>
      <c r="M151" s="74">
        <f t="shared" si="13"/>
        <v>0.89670000000000005</v>
      </c>
      <c r="N151" s="77">
        <v>1.1299999999999999</v>
      </c>
      <c r="O151" s="79" t="s">
        <v>66</v>
      </c>
      <c r="P151" s="74">
        <f t="shared" si="17"/>
        <v>1.1299999999999999</v>
      </c>
    </row>
    <row r="152" spans="2:16">
      <c r="B152" s="89">
        <v>1.2</v>
      </c>
      <c r="C152" s="79" t="s">
        <v>65</v>
      </c>
      <c r="D152" s="74">
        <f t="shared" si="16"/>
        <v>1.2</v>
      </c>
      <c r="E152" s="91">
        <v>0.15620000000000001</v>
      </c>
      <c r="F152" s="92">
        <v>1.128E-4</v>
      </c>
      <c r="G152" s="88">
        <f t="shared" si="15"/>
        <v>0.1563128</v>
      </c>
      <c r="H152" s="77">
        <v>21.57</v>
      </c>
      <c r="I152" s="79" t="s">
        <v>66</v>
      </c>
      <c r="J152" s="76">
        <f t="shared" si="11"/>
        <v>21.57</v>
      </c>
      <c r="K152" s="77">
        <v>1</v>
      </c>
      <c r="L152" s="78" t="s">
        <v>66</v>
      </c>
      <c r="M152" s="74">
        <f t="shared" ref="M152:M159" si="18">K152</f>
        <v>1</v>
      </c>
      <c r="N152" s="77">
        <v>1.27</v>
      </c>
      <c r="O152" s="79" t="s">
        <v>66</v>
      </c>
      <c r="P152" s="74">
        <f t="shared" si="17"/>
        <v>1.27</v>
      </c>
    </row>
    <row r="153" spans="2:16">
      <c r="B153" s="89">
        <v>1.3</v>
      </c>
      <c r="C153" s="79" t="s">
        <v>65</v>
      </c>
      <c r="D153" s="74">
        <f t="shared" si="16"/>
        <v>1.3</v>
      </c>
      <c r="E153" s="91">
        <v>0.14849999999999999</v>
      </c>
      <c r="F153" s="92">
        <v>1.053E-4</v>
      </c>
      <c r="G153" s="88">
        <f t="shared" si="15"/>
        <v>0.1486053</v>
      </c>
      <c r="H153" s="77">
        <v>24.38</v>
      </c>
      <c r="I153" s="79" t="s">
        <v>66</v>
      </c>
      <c r="J153" s="76">
        <f t="shared" si="11"/>
        <v>24.38</v>
      </c>
      <c r="K153" s="77">
        <v>1.1100000000000001</v>
      </c>
      <c r="L153" s="79" t="s">
        <v>66</v>
      </c>
      <c r="M153" s="74">
        <f t="shared" si="18"/>
        <v>1.1100000000000001</v>
      </c>
      <c r="N153" s="77">
        <v>1.41</v>
      </c>
      <c r="O153" s="79" t="s">
        <v>66</v>
      </c>
      <c r="P153" s="74">
        <f t="shared" si="17"/>
        <v>1.41</v>
      </c>
    </row>
    <row r="154" spans="2:16">
      <c r="B154" s="89">
        <v>1.4</v>
      </c>
      <c r="C154" s="79" t="s">
        <v>65</v>
      </c>
      <c r="D154" s="74">
        <f t="shared" si="16"/>
        <v>1.4</v>
      </c>
      <c r="E154" s="91">
        <v>0.1416</v>
      </c>
      <c r="F154" s="92">
        <v>9.8859999999999999E-5</v>
      </c>
      <c r="G154" s="88">
        <f t="shared" si="15"/>
        <v>0.14169886000000001</v>
      </c>
      <c r="H154" s="77">
        <v>27.33</v>
      </c>
      <c r="I154" s="79" t="s">
        <v>66</v>
      </c>
      <c r="J154" s="76">
        <f t="shared" si="11"/>
        <v>27.33</v>
      </c>
      <c r="K154" s="77">
        <v>1.22</v>
      </c>
      <c r="L154" s="79" t="s">
        <v>66</v>
      </c>
      <c r="M154" s="74">
        <f t="shared" si="18"/>
        <v>1.22</v>
      </c>
      <c r="N154" s="77">
        <v>1.56</v>
      </c>
      <c r="O154" s="79" t="s">
        <v>66</v>
      </c>
      <c r="P154" s="74">
        <f t="shared" si="17"/>
        <v>1.56</v>
      </c>
    </row>
    <row r="155" spans="2:16">
      <c r="B155" s="89">
        <v>1.5</v>
      </c>
      <c r="C155" s="79" t="s">
        <v>65</v>
      </c>
      <c r="D155" s="74">
        <f t="shared" si="16"/>
        <v>1.5</v>
      </c>
      <c r="E155" s="91">
        <v>0.13539999999999999</v>
      </c>
      <c r="F155" s="92">
        <v>9.3179999999999999E-5</v>
      </c>
      <c r="G155" s="88">
        <f t="shared" si="15"/>
        <v>0.13549317999999999</v>
      </c>
      <c r="H155" s="77">
        <v>30.43</v>
      </c>
      <c r="I155" s="79" t="s">
        <v>66</v>
      </c>
      <c r="J155" s="76">
        <f t="shared" si="11"/>
        <v>30.43</v>
      </c>
      <c r="K155" s="77">
        <v>1.33</v>
      </c>
      <c r="L155" s="79" t="s">
        <v>66</v>
      </c>
      <c r="M155" s="74">
        <f t="shared" si="18"/>
        <v>1.33</v>
      </c>
      <c r="N155" s="77">
        <v>1.72</v>
      </c>
      <c r="O155" s="79" t="s">
        <v>66</v>
      </c>
      <c r="P155" s="74">
        <f t="shared" ref="P155:P166" si="19">N155</f>
        <v>1.72</v>
      </c>
    </row>
    <row r="156" spans="2:16">
      <c r="B156" s="89">
        <v>1.6</v>
      </c>
      <c r="C156" s="79" t="s">
        <v>65</v>
      </c>
      <c r="D156" s="74">
        <f t="shared" si="16"/>
        <v>1.6</v>
      </c>
      <c r="E156" s="91">
        <v>0.1298</v>
      </c>
      <c r="F156" s="92">
        <v>8.8159999999999996E-5</v>
      </c>
      <c r="G156" s="88">
        <f t="shared" si="15"/>
        <v>0.12988816</v>
      </c>
      <c r="H156" s="77">
        <v>33.659999999999997</v>
      </c>
      <c r="I156" s="79" t="s">
        <v>66</v>
      </c>
      <c r="J156" s="76">
        <f t="shared" si="11"/>
        <v>33.659999999999997</v>
      </c>
      <c r="K156" s="77">
        <v>1.44</v>
      </c>
      <c r="L156" s="79" t="s">
        <v>66</v>
      </c>
      <c r="M156" s="74">
        <f t="shared" si="18"/>
        <v>1.44</v>
      </c>
      <c r="N156" s="77">
        <v>1.88</v>
      </c>
      <c r="O156" s="79" t="s">
        <v>66</v>
      </c>
      <c r="P156" s="74">
        <f t="shared" si="19"/>
        <v>1.88</v>
      </c>
    </row>
    <row r="157" spans="2:16">
      <c r="B157" s="89">
        <v>1.7</v>
      </c>
      <c r="C157" s="79" t="s">
        <v>65</v>
      </c>
      <c r="D157" s="74">
        <f t="shared" si="16"/>
        <v>1.7</v>
      </c>
      <c r="E157" s="91">
        <v>0.12470000000000001</v>
      </c>
      <c r="F157" s="92">
        <v>8.3670000000000004E-5</v>
      </c>
      <c r="G157" s="88">
        <f t="shared" si="15"/>
        <v>0.12478367</v>
      </c>
      <c r="H157" s="77">
        <v>37.020000000000003</v>
      </c>
      <c r="I157" s="79" t="s">
        <v>66</v>
      </c>
      <c r="J157" s="76">
        <f t="shared" si="11"/>
        <v>37.020000000000003</v>
      </c>
      <c r="K157" s="77">
        <v>1.56</v>
      </c>
      <c r="L157" s="79" t="s">
        <v>66</v>
      </c>
      <c r="M157" s="74">
        <f t="shared" si="18"/>
        <v>1.56</v>
      </c>
      <c r="N157" s="77">
        <v>2.04</v>
      </c>
      <c r="O157" s="79" t="s">
        <v>66</v>
      </c>
      <c r="P157" s="74">
        <f t="shared" si="19"/>
        <v>2.04</v>
      </c>
    </row>
    <row r="158" spans="2:16">
      <c r="B158" s="89">
        <v>1.8</v>
      </c>
      <c r="C158" s="79" t="s">
        <v>65</v>
      </c>
      <c r="D158" s="74">
        <f t="shared" si="16"/>
        <v>1.8</v>
      </c>
      <c r="E158" s="91">
        <v>0.12</v>
      </c>
      <c r="F158" s="92">
        <v>7.9649999999999998E-5</v>
      </c>
      <c r="G158" s="88">
        <f t="shared" si="15"/>
        <v>0.12007965</v>
      </c>
      <c r="H158" s="77">
        <v>40.520000000000003</v>
      </c>
      <c r="I158" s="79" t="s">
        <v>66</v>
      </c>
      <c r="J158" s="76">
        <f t="shared" si="11"/>
        <v>40.520000000000003</v>
      </c>
      <c r="K158" s="77">
        <v>1.67</v>
      </c>
      <c r="L158" s="79" t="s">
        <v>66</v>
      </c>
      <c r="M158" s="74">
        <f t="shared" si="18"/>
        <v>1.67</v>
      </c>
      <c r="N158" s="77">
        <v>2.2200000000000002</v>
      </c>
      <c r="O158" s="79" t="s">
        <v>66</v>
      </c>
      <c r="P158" s="74">
        <f t="shared" si="19"/>
        <v>2.2200000000000002</v>
      </c>
    </row>
    <row r="159" spans="2:16">
      <c r="B159" s="89">
        <v>2</v>
      </c>
      <c r="C159" s="79" t="s">
        <v>65</v>
      </c>
      <c r="D159" s="74">
        <f t="shared" si="16"/>
        <v>2</v>
      </c>
      <c r="E159" s="91">
        <v>0.1118</v>
      </c>
      <c r="F159" s="92">
        <v>7.2730000000000003E-5</v>
      </c>
      <c r="G159" s="88">
        <f t="shared" si="15"/>
        <v>0.11187272999999999</v>
      </c>
      <c r="H159" s="77">
        <v>47.92</v>
      </c>
      <c r="I159" s="79" t="s">
        <v>66</v>
      </c>
      <c r="J159" s="76">
        <f t="shared" si="11"/>
        <v>47.92</v>
      </c>
      <c r="K159" s="77">
        <v>2.0499999999999998</v>
      </c>
      <c r="L159" s="79" t="s">
        <v>66</v>
      </c>
      <c r="M159" s="74">
        <f t="shared" si="18"/>
        <v>2.0499999999999998</v>
      </c>
      <c r="N159" s="77">
        <v>2.57</v>
      </c>
      <c r="O159" s="79" t="s">
        <v>66</v>
      </c>
      <c r="P159" s="74">
        <f t="shared" si="19"/>
        <v>2.57</v>
      </c>
    </row>
    <row r="160" spans="2:16">
      <c r="B160" s="89">
        <v>2.25</v>
      </c>
      <c r="C160" s="79" t="s">
        <v>65</v>
      </c>
      <c r="D160" s="74">
        <f t="shared" si="16"/>
        <v>2.25</v>
      </c>
      <c r="E160" s="91">
        <v>0.1032</v>
      </c>
      <c r="F160" s="92">
        <v>6.5679999999999995E-5</v>
      </c>
      <c r="G160" s="88">
        <f t="shared" si="15"/>
        <v>0.10326568</v>
      </c>
      <c r="H160" s="77">
        <v>57.89</v>
      </c>
      <c r="I160" s="79" t="s">
        <v>66</v>
      </c>
      <c r="J160" s="76">
        <f t="shared" si="11"/>
        <v>57.89</v>
      </c>
      <c r="K160" s="77">
        <v>2.57</v>
      </c>
      <c r="L160" s="79" t="s">
        <v>66</v>
      </c>
      <c r="M160" s="74">
        <f t="shared" ref="M160:M177" si="20">K160</f>
        <v>2.57</v>
      </c>
      <c r="N160" s="77">
        <v>3.06</v>
      </c>
      <c r="O160" s="79" t="s">
        <v>66</v>
      </c>
      <c r="P160" s="74">
        <f t="shared" si="19"/>
        <v>3.06</v>
      </c>
    </row>
    <row r="161" spans="2:16">
      <c r="B161" s="89">
        <v>2.5</v>
      </c>
      <c r="C161" s="79" t="s">
        <v>65</v>
      </c>
      <c r="D161" s="74">
        <f t="shared" si="16"/>
        <v>2.5</v>
      </c>
      <c r="E161" s="91">
        <v>9.5909999999999995E-2</v>
      </c>
      <c r="F161" s="92">
        <v>5.995E-5</v>
      </c>
      <c r="G161" s="88">
        <f t="shared" si="15"/>
        <v>9.5969949999999998E-2</v>
      </c>
      <c r="H161" s="77">
        <v>68.66</v>
      </c>
      <c r="I161" s="79" t="s">
        <v>66</v>
      </c>
      <c r="J161" s="76">
        <f t="shared" si="11"/>
        <v>68.66</v>
      </c>
      <c r="K161" s="77">
        <v>3.08</v>
      </c>
      <c r="L161" s="79" t="s">
        <v>66</v>
      </c>
      <c r="M161" s="76">
        <f t="shared" si="20"/>
        <v>3.08</v>
      </c>
      <c r="N161" s="77">
        <v>3.57</v>
      </c>
      <c r="O161" s="79" t="s">
        <v>66</v>
      </c>
      <c r="P161" s="74">
        <f t="shared" si="19"/>
        <v>3.57</v>
      </c>
    </row>
    <row r="162" spans="2:16">
      <c r="B162" s="89">
        <v>2.75</v>
      </c>
      <c r="C162" s="79" t="s">
        <v>65</v>
      </c>
      <c r="D162" s="74">
        <f t="shared" si="16"/>
        <v>2.75</v>
      </c>
      <c r="E162" s="91">
        <v>8.9730000000000004E-2</v>
      </c>
      <c r="F162" s="92">
        <v>5.5179999999999997E-5</v>
      </c>
      <c r="G162" s="88">
        <f t="shared" si="15"/>
        <v>8.9785180000000006E-2</v>
      </c>
      <c r="H162" s="77">
        <v>80.209999999999994</v>
      </c>
      <c r="I162" s="79" t="s">
        <v>66</v>
      </c>
      <c r="J162" s="76">
        <f t="shared" si="11"/>
        <v>80.209999999999994</v>
      </c>
      <c r="K162" s="77">
        <v>3.59</v>
      </c>
      <c r="L162" s="79" t="s">
        <v>66</v>
      </c>
      <c r="M162" s="76">
        <f t="shared" si="20"/>
        <v>3.59</v>
      </c>
      <c r="N162" s="77">
        <v>4.1100000000000003</v>
      </c>
      <c r="O162" s="79" t="s">
        <v>66</v>
      </c>
      <c r="P162" s="74">
        <f t="shared" si="19"/>
        <v>4.1100000000000003</v>
      </c>
    </row>
    <row r="163" spans="2:16">
      <c r="B163" s="89">
        <v>3</v>
      </c>
      <c r="C163" s="79" t="s">
        <v>65</v>
      </c>
      <c r="D163" s="74">
        <f t="shared" si="16"/>
        <v>3</v>
      </c>
      <c r="E163" s="91">
        <v>8.4390000000000007E-2</v>
      </c>
      <c r="F163" s="92">
        <v>5.1150000000000003E-5</v>
      </c>
      <c r="G163" s="88">
        <f t="shared" si="15"/>
        <v>8.4441150000000006E-2</v>
      </c>
      <c r="H163" s="77">
        <v>92.52</v>
      </c>
      <c r="I163" s="79" t="s">
        <v>66</v>
      </c>
      <c r="J163" s="76">
        <f t="shared" si="11"/>
        <v>92.52</v>
      </c>
      <c r="K163" s="77">
        <v>4.09</v>
      </c>
      <c r="L163" s="79" t="s">
        <v>66</v>
      </c>
      <c r="M163" s="76">
        <f t="shared" si="20"/>
        <v>4.09</v>
      </c>
      <c r="N163" s="77">
        <v>4.6900000000000004</v>
      </c>
      <c r="O163" s="79" t="s">
        <v>66</v>
      </c>
      <c r="P163" s="74">
        <f t="shared" si="19"/>
        <v>4.6900000000000004</v>
      </c>
    </row>
    <row r="164" spans="2:16">
      <c r="B164" s="89">
        <v>3.25</v>
      </c>
      <c r="C164" s="79" t="s">
        <v>65</v>
      </c>
      <c r="D164" s="74">
        <f t="shared" si="16"/>
        <v>3.25</v>
      </c>
      <c r="E164" s="91">
        <v>7.9719999999999999E-2</v>
      </c>
      <c r="F164" s="92">
        <v>4.7700000000000001E-5</v>
      </c>
      <c r="G164" s="88">
        <f t="shared" si="15"/>
        <v>7.9767699999999997E-2</v>
      </c>
      <c r="H164" s="77">
        <v>105.58</v>
      </c>
      <c r="I164" s="79" t="s">
        <v>66</v>
      </c>
      <c r="J164" s="76">
        <f t="shared" si="11"/>
        <v>105.58</v>
      </c>
      <c r="K164" s="77">
        <v>4.59</v>
      </c>
      <c r="L164" s="79" t="s">
        <v>66</v>
      </c>
      <c r="M164" s="76">
        <f t="shared" si="20"/>
        <v>4.59</v>
      </c>
      <c r="N164" s="77">
        <v>5.3</v>
      </c>
      <c r="O164" s="79" t="s">
        <v>66</v>
      </c>
      <c r="P164" s="74">
        <f t="shared" si="19"/>
        <v>5.3</v>
      </c>
    </row>
    <row r="165" spans="2:16">
      <c r="B165" s="89">
        <v>3.5</v>
      </c>
      <c r="C165" s="79" t="s">
        <v>65</v>
      </c>
      <c r="D165" s="74">
        <f t="shared" si="16"/>
        <v>3.5</v>
      </c>
      <c r="E165" s="91">
        <v>7.5609999999999997E-2</v>
      </c>
      <c r="F165" s="92">
        <v>4.4709999999999997E-5</v>
      </c>
      <c r="G165" s="88">
        <f t="shared" si="15"/>
        <v>7.565471E-2</v>
      </c>
      <c r="H165" s="77">
        <v>119.38</v>
      </c>
      <c r="I165" s="79" t="s">
        <v>66</v>
      </c>
      <c r="J165" s="76">
        <f t="shared" si="11"/>
        <v>119.38</v>
      </c>
      <c r="K165" s="77">
        <v>5.0999999999999996</v>
      </c>
      <c r="L165" s="79" t="s">
        <v>66</v>
      </c>
      <c r="M165" s="76">
        <f t="shared" si="20"/>
        <v>5.0999999999999996</v>
      </c>
      <c r="N165" s="77">
        <v>5.94</v>
      </c>
      <c r="O165" s="79" t="s">
        <v>66</v>
      </c>
      <c r="P165" s="74">
        <f t="shared" si="19"/>
        <v>5.94</v>
      </c>
    </row>
    <row r="166" spans="2:16">
      <c r="B166" s="89">
        <v>3.75</v>
      </c>
      <c r="C166" s="79" t="s">
        <v>65</v>
      </c>
      <c r="D166" s="74">
        <f t="shared" si="16"/>
        <v>3.75</v>
      </c>
      <c r="E166" s="91">
        <v>7.1940000000000004E-2</v>
      </c>
      <c r="F166" s="92">
        <v>4.21E-5</v>
      </c>
      <c r="G166" s="88">
        <f t="shared" si="15"/>
        <v>7.1982100000000007E-2</v>
      </c>
      <c r="H166" s="77">
        <v>133.91</v>
      </c>
      <c r="I166" s="79" t="s">
        <v>66</v>
      </c>
      <c r="J166" s="76">
        <f t="shared" si="11"/>
        <v>133.91</v>
      </c>
      <c r="K166" s="77">
        <v>5.62</v>
      </c>
      <c r="L166" s="79" t="s">
        <v>66</v>
      </c>
      <c r="M166" s="76">
        <f t="shared" si="20"/>
        <v>5.62</v>
      </c>
      <c r="N166" s="77">
        <v>6.6</v>
      </c>
      <c r="O166" s="79" t="s">
        <v>66</v>
      </c>
      <c r="P166" s="74">
        <f t="shared" si="19"/>
        <v>6.6</v>
      </c>
    </row>
    <row r="167" spans="2:16">
      <c r="B167" s="89">
        <v>4</v>
      </c>
      <c r="C167" s="79" t="s">
        <v>65</v>
      </c>
      <c r="D167" s="74">
        <f t="shared" si="16"/>
        <v>4</v>
      </c>
      <c r="E167" s="91">
        <v>6.8659999999999999E-2</v>
      </c>
      <c r="F167" s="92">
        <v>3.9780000000000002E-5</v>
      </c>
      <c r="G167" s="88">
        <f t="shared" si="15"/>
        <v>6.8699780000000002E-2</v>
      </c>
      <c r="H167" s="77">
        <v>149.16</v>
      </c>
      <c r="I167" s="79" t="s">
        <v>66</v>
      </c>
      <c r="J167" s="76">
        <f t="shared" si="11"/>
        <v>149.16</v>
      </c>
      <c r="K167" s="77">
        <v>6.14</v>
      </c>
      <c r="L167" s="79" t="s">
        <v>66</v>
      </c>
      <c r="M167" s="76">
        <f t="shared" si="20"/>
        <v>6.14</v>
      </c>
      <c r="N167" s="77">
        <v>7.3</v>
      </c>
      <c r="O167" s="79" t="s">
        <v>66</v>
      </c>
      <c r="P167" s="74">
        <f t="shared" ref="P167:P171" si="21">N167</f>
        <v>7.3</v>
      </c>
    </row>
    <row r="168" spans="2:16">
      <c r="B168" s="89">
        <v>4.5</v>
      </c>
      <c r="C168" s="79" t="s">
        <v>65</v>
      </c>
      <c r="D168" s="74">
        <f t="shared" si="16"/>
        <v>4.5</v>
      </c>
      <c r="E168" s="91">
        <v>6.3009999999999997E-2</v>
      </c>
      <c r="F168" s="92">
        <v>3.5880000000000002E-5</v>
      </c>
      <c r="G168" s="88">
        <f t="shared" si="15"/>
        <v>6.3045879999999999E-2</v>
      </c>
      <c r="H168" s="77">
        <v>181.75</v>
      </c>
      <c r="I168" s="79" t="s">
        <v>66</v>
      </c>
      <c r="J168" s="76">
        <f t="shared" si="11"/>
        <v>181.75</v>
      </c>
      <c r="K168" s="77">
        <v>7.91</v>
      </c>
      <c r="L168" s="79" t="s">
        <v>66</v>
      </c>
      <c r="M168" s="76">
        <f t="shared" si="20"/>
        <v>7.91</v>
      </c>
      <c r="N168" s="77">
        <v>8.7799999999999994</v>
      </c>
      <c r="O168" s="79" t="s">
        <v>66</v>
      </c>
      <c r="P168" s="74">
        <f t="shared" si="21"/>
        <v>8.7799999999999994</v>
      </c>
    </row>
    <row r="169" spans="2:16">
      <c r="B169" s="89">
        <v>5</v>
      </c>
      <c r="C169" s="79" t="s">
        <v>65</v>
      </c>
      <c r="D169" s="74">
        <f t="shared" si="16"/>
        <v>5</v>
      </c>
      <c r="E169" s="91">
        <v>5.8310000000000001E-2</v>
      </c>
      <c r="F169" s="92">
        <v>3.2709999999999997E-5</v>
      </c>
      <c r="G169" s="88">
        <f t="shared" si="15"/>
        <v>5.8342709999999999E-2</v>
      </c>
      <c r="H169" s="77">
        <v>217.12</v>
      </c>
      <c r="I169" s="79" t="s">
        <v>66</v>
      </c>
      <c r="J169" s="76">
        <f t="shared" si="11"/>
        <v>217.12</v>
      </c>
      <c r="K169" s="77">
        <v>9.6</v>
      </c>
      <c r="L169" s="79" t="s">
        <v>66</v>
      </c>
      <c r="M169" s="76">
        <f t="shared" si="20"/>
        <v>9.6</v>
      </c>
      <c r="N169" s="77">
        <v>10.37</v>
      </c>
      <c r="O169" s="79" t="s">
        <v>66</v>
      </c>
      <c r="P169" s="74">
        <f t="shared" si="21"/>
        <v>10.37</v>
      </c>
    </row>
    <row r="170" spans="2:16">
      <c r="B170" s="89">
        <v>5.5</v>
      </c>
      <c r="C170" s="79" t="s">
        <v>65</v>
      </c>
      <c r="D170" s="74">
        <f t="shared" si="16"/>
        <v>5.5</v>
      </c>
      <c r="E170" s="91">
        <v>5.4339999999999999E-2</v>
      </c>
      <c r="F170" s="92">
        <v>3.0069999999999998E-5</v>
      </c>
      <c r="G170" s="88">
        <f t="shared" si="15"/>
        <v>5.437007E-2</v>
      </c>
      <c r="H170" s="77">
        <v>255.21</v>
      </c>
      <c r="I170" s="79" t="s">
        <v>66</v>
      </c>
      <c r="J170" s="76">
        <f t="shared" si="11"/>
        <v>255.21</v>
      </c>
      <c r="K170" s="77">
        <v>11.26</v>
      </c>
      <c r="L170" s="79" t="s">
        <v>66</v>
      </c>
      <c r="M170" s="76">
        <f t="shared" si="20"/>
        <v>11.26</v>
      </c>
      <c r="N170" s="77">
        <v>12.07</v>
      </c>
      <c r="O170" s="79" t="s">
        <v>66</v>
      </c>
      <c r="P170" s="74">
        <f t="shared" si="21"/>
        <v>12.07</v>
      </c>
    </row>
    <row r="171" spans="2:16">
      <c r="B171" s="89">
        <v>6</v>
      </c>
      <c r="C171" s="79" t="s">
        <v>65</v>
      </c>
      <c r="D171" s="74">
        <f t="shared" si="16"/>
        <v>6</v>
      </c>
      <c r="E171" s="91">
        <v>5.0930000000000003E-2</v>
      </c>
      <c r="F171" s="92">
        <v>2.7849999999999999E-5</v>
      </c>
      <c r="G171" s="88">
        <f t="shared" si="15"/>
        <v>5.0957850000000006E-2</v>
      </c>
      <c r="H171" s="77">
        <v>295.97000000000003</v>
      </c>
      <c r="I171" s="79" t="s">
        <v>66</v>
      </c>
      <c r="J171" s="76">
        <f t="shared" si="11"/>
        <v>295.97000000000003</v>
      </c>
      <c r="K171" s="77">
        <v>12.92</v>
      </c>
      <c r="L171" s="79" t="s">
        <v>66</v>
      </c>
      <c r="M171" s="76">
        <f t="shared" si="20"/>
        <v>12.92</v>
      </c>
      <c r="N171" s="77">
        <v>13.88</v>
      </c>
      <c r="O171" s="79" t="s">
        <v>66</v>
      </c>
      <c r="P171" s="74">
        <f t="shared" si="21"/>
        <v>13.88</v>
      </c>
    </row>
    <row r="172" spans="2:16">
      <c r="B172" s="89">
        <v>6.5</v>
      </c>
      <c r="C172" s="79" t="s">
        <v>65</v>
      </c>
      <c r="D172" s="74">
        <f t="shared" si="16"/>
        <v>6.5</v>
      </c>
      <c r="E172" s="91">
        <v>4.7969999999999999E-2</v>
      </c>
      <c r="F172" s="92">
        <v>2.5950000000000001E-5</v>
      </c>
      <c r="G172" s="88">
        <f t="shared" si="15"/>
        <v>4.7995949999999996E-2</v>
      </c>
      <c r="H172" s="77">
        <v>339.35</v>
      </c>
      <c r="I172" s="79" t="s">
        <v>66</v>
      </c>
      <c r="J172" s="76">
        <f t="shared" si="11"/>
        <v>339.35</v>
      </c>
      <c r="K172" s="77">
        <v>14.59</v>
      </c>
      <c r="L172" s="79" t="s">
        <v>66</v>
      </c>
      <c r="M172" s="76">
        <f t="shared" si="20"/>
        <v>14.59</v>
      </c>
      <c r="N172" s="77">
        <v>15.79</v>
      </c>
      <c r="O172" s="79" t="s">
        <v>66</v>
      </c>
      <c r="P172" s="76">
        <f t="shared" ref="P172:P189" si="22">N172</f>
        <v>15.79</v>
      </c>
    </row>
    <row r="173" spans="2:16">
      <c r="B173" s="89">
        <v>7</v>
      </c>
      <c r="C173" s="79" t="s">
        <v>65</v>
      </c>
      <c r="D173" s="74">
        <f t="shared" si="16"/>
        <v>7</v>
      </c>
      <c r="E173" s="91">
        <v>4.5370000000000001E-2</v>
      </c>
      <c r="F173" s="92">
        <v>2.4309999999999999E-5</v>
      </c>
      <c r="G173" s="88">
        <f t="shared" si="15"/>
        <v>4.539431E-2</v>
      </c>
      <c r="H173" s="77">
        <v>385.32</v>
      </c>
      <c r="I173" s="79" t="s">
        <v>66</v>
      </c>
      <c r="J173" s="76">
        <f t="shared" si="11"/>
        <v>385.32</v>
      </c>
      <c r="K173" s="77">
        <v>16.27</v>
      </c>
      <c r="L173" s="79" t="s">
        <v>66</v>
      </c>
      <c r="M173" s="76">
        <f t="shared" si="20"/>
        <v>16.27</v>
      </c>
      <c r="N173" s="77">
        <v>17.809999999999999</v>
      </c>
      <c r="O173" s="79" t="s">
        <v>66</v>
      </c>
      <c r="P173" s="76">
        <f t="shared" si="22"/>
        <v>17.809999999999999</v>
      </c>
    </row>
    <row r="174" spans="2:16">
      <c r="B174" s="89">
        <v>8</v>
      </c>
      <c r="C174" s="79" t="s">
        <v>65</v>
      </c>
      <c r="D174" s="74">
        <f t="shared" si="16"/>
        <v>8</v>
      </c>
      <c r="E174" s="91">
        <v>4.1009999999999998E-2</v>
      </c>
      <c r="F174" s="92">
        <v>2.16E-5</v>
      </c>
      <c r="G174" s="88">
        <f t="shared" si="15"/>
        <v>4.1031599999999994E-2</v>
      </c>
      <c r="H174" s="77">
        <v>484.78</v>
      </c>
      <c r="I174" s="79" t="s">
        <v>66</v>
      </c>
      <c r="J174" s="76">
        <f t="shared" si="11"/>
        <v>484.78</v>
      </c>
      <c r="K174" s="77">
        <v>22.06</v>
      </c>
      <c r="L174" s="79" t="s">
        <v>66</v>
      </c>
      <c r="M174" s="76">
        <f t="shared" si="20"/>
        <v>22.06</v>
      </c>
      <c r="N174" s="77">
        <v>22.14</v>
      </c>
      <c r="O174" s="79" t="s">
        <v>66</v>
      </c>
      <c r="P174" s="76">
        <f t="shared" si="22"/>
        <v>22.14</v>
      </c>
    </row>
    <row r="175" spans="2:16">
      <c r="B175" s="89">
        <v>9</v>
      </c>
      <c r="C175" s="79" t="s">
        <v>65</v>
      </c>
      <c r="D175" s="74">
        <f t="shared" ref="D175:D227" si="23">B175/$C$5</f>
        <v>9</v>
      </c>
      <c r="E175" s="91">
        <v>3.7490000000000002E-2</v>
      </c>
      <c r="F175" s="92">
        <v>1.9449999999999998E-5</v>
      </c>
      <c r="G175" s="88">
        <f t="shared" si="15"/>
        <v>3.750945E-2</v>
      </c>
      <c r="H175" s="77">
        <v>594.21</v>
      </c>
      <c r="I175" s="79" t="s">
        <v>66</v>
      </c>
      <c r="J175" s="76">
        <f t="shared" si="11"/>
        <v>594.21</v>
      </c>
      <c r="K175" s="77">
        <v>27.53</v>
      </c>
      <c r="L175" s="79" t="s">
        <v>66</v>
      </c>
      <c r="M175" s="76">
        <f t="shared" si="20"/>
        <v>27.53</v>
      </c>
      <c r="N175" s="77">
        <v>26.87</v>
      </c>
      <c r="O175" s="79" t="s">
        <v>66</v>
      </c>
      <c r="P175" s="76">
        <f t="shared" si="22"/>
        <v>26.87</v>
      </c>
    </row>
    <row r="176" spans="2:16">
      <c r="B176" s="89">
        <v>10</v>
      </c>
      <c r="C176" s="79" t="s">
        <v>65</v>
      </c>
      <c r="D176" s="74">
        <f t="shared" si="23"/>
        <v>10</v>
      </c>
      <c r="E176" s="91">
        <v>3.458E-2</v>
      </c>
      <c r="F176" s="92">
        <v>1.772E-5</v>
      </c>
      <c r="G176" s="88">
        <f t="shared" si="15"/>
        <v>3.4597719999999998E-2</v>
      </c>
      <c r="H176" s="77">
        <v>713.38</v>
      </c>
      <c r="I176" s="79" t="s">
        <v>66</v>
      </c>
      <c r="J176" s="76">
        <f t="shared" si="11"/>
        <v>713.38</v>
      </c>
      <c r="K176" s="77">
        <v>32.9</v>
      </c>
      <c r="L176" s="79" t="s">
        <v>66</v>
      </c>
      <c r="M176" s="76">
        <f t="shared" si="20"/>
        <v>32.9</v>
      </c>
      <c r="N176" s="77">
        <v>31.98</v>
      </c>
      <c r="O176" s="79" t="s">
        <v>66</v>
      </c>
      <c r="P176" s="76">
        <f t="shared" si="22"/>
        <v>31.98</v>
      </c>
    </row>
    <row r="177" spans="1:16">
      <c r="A177" s="4"/>
      <c r="B177" s="89">
        <v>11</v>
      </c>
      <c r="C177" s="79" t="s">
        <v>65</v>
      </c>
      <c r="D177" s="74">
        <f t="shared" si="23"/>
        <v>11</v>
      </c>
      <c r="E177" s="91">
        <v>3.2129999999999999E-2</v>
      </c>
      <c r="F177" s="92">
        <v>1.628E-5</v>
      </c>
      <c r="G177" s="88">
        <f t="shared" si="15"/>
        <v>3.2146279999999999E-2</v>
      </c>
      <c r="H177" s="77">
        <v>842.1</v>
      </c>
      <c r="I177" s="79" t="s">
        <v>66</v>
      </c>
      <c r="J177" s="76">
        <f t="shared" si="11"/>
        <v>842.1</v>
      </c>
      <c r="K177" s="77">
        <v>38.28</v>
      </c>
      <c r="L177" s="79" t="s">
        <v>66</v>
      </c>
      <c r="M177" s="76">
        <f t="shared" si="20"/>
        <v>38.28</v>
      </c>
      <c r="N177" s="77">
        <v>37.47</v>
      </c>
      <c r="O177" s="79" t="s">
        <v>66</v>
      </c>
      <c r="P177" s="76">
        <f t="shared" si="22"/>
        <v>37.47</v>
      </c>
    </row>
    <row r="178" spans="1:16">
      <c r="B178" s="77">
        <v>12</v>
      </c>
      <c r="C178" s="79" t="s">
        <v>65</v>
      </c>
      <c r="D178" s="74">
        <f t="shared" si="23"/>
        <v>12</v>
      </c>
      <c r="E178" s="91">
        <v>3.0040000000000001E-2</v>
      </c>
      <c r="F178" s="92">
        <v>1.506E-5</v>
      </c>
      <c r="G178" s="88">
        <f t="shared" si="15"/>
        <v>3.0055060000000001E-2</v>
      </c>
      <c r="H178" s="77">
        <v>980.2</v>
      </c>
      <c r="I178" s="78" t="s">
        <v>66</v>
      </c>
      <c r="J178" s="76">
        <f t="shared" si="11"/>
        <v>980.2</v>
      </c>
      <c r="K178" s="77">
        <v>43.7</v>
      </c>
      <c r="L178" s="79" t="s">
        <v>66</v>
      </c>
      <c r="M178" s="76">
        <f t="shared" ref="M178:M199" si="24">K178</f>
        <v>43.7</v>
      </c>
      <c r="N178" s="77">
        <v>43.32</v>
      </c>
      <c r="O178" s="79" t="s">
        <v>66</v>
      </c>
      <c r="P178" s="76">
        <f t="shared" si="22"/>
        <v>43.32</v>
      </c>
    </row>
    <row r="179" spans="1:16">
      <c r="B179" s="89">
        <v>13</v>
      </c>
      <c r="C179" s="90" t="s">
        <v>65</v>
      </c>
      <c r="D179" s="74">
        <f t="shared" si="23"/>
        <v>13</v>
      </c>
      <c r="E179" s="91">
        <v>2.8240000000000001E-2</v>
      </c>
      <c r="F179" s="92">
        <v>1.402E-5</v>
      </c>
      <c r="G179" s="88">
        <f t="shared" si="15"/>
        <v>2.8254020000000001E-2</v>
      </c>
      <c r="H179" s="77">
        <v>1.1299999999999999</v>
      </c>
      <c r="I179" s="79" t="s">
        <v>12</v>
      </c>
      <c r="J179" s="187">
        <f t="shared" ref="J179:J185" si="25">H179*1000</f>
        <v>1130</v>
      </c>
      <c r="K179" s="77">
        <v>49.2</v>
      </c>
      <c r="L179" s="79" t="s">
        <v>66</v>
      </c>
      <c r="M179" s="76">
        <f t="shared" si="24"/>
        <v>49.2</v>
      </c>
      <c r="N179" s="77">
        <v>49.53</v>
      </c>
      <c r="O179" s="79" t="s">
        <v>66</v>
      </c>
      <c r="P179" s="76">
        <f t="shared" si="22"/>
        <v>49.53</v>
      </c>
    </row>
    <row r="180" spans="1:16">
      <c r="B180" s="89">
        <v>14</v>
      </c>
      <c r="C180" s="90" t="s">
        <v>65</v>
      </c>
      <c r="D180" s="74">
        <f t="shared" si="23"/>
        <v>14</v>
      </c>
      <c r="E180" s="91">
        <v>2.666E-2</v>
      </c>
      <c r="F180" s="92">
        <v>1.313E-5</v>
      </c>
      <c r="G180" s="88">
        <f t="shared" si="15"/>
        <v>2.667313E-2</v>
      </c>
      <c r="H180" s="77">
        <v>1.28</v>
      </c>
      <c r="I180" s="79" t="s">
        <v>12</v>
      </c>
      <c r="J180" s="187">
        <f t="shared" si="25"/>
        <v>1280</v>
      </c>
      <c r="K180" s="77">
        <v>54.79</v>
      </c>
      <c r="L180" s="79" t="s">
        <v>66</v>
      </c>
      <c r="M180" s="76">
        <f t="shared" si="24"/>
        <v>54.79</v>
      </c>
      <c r="N180" s="77">
        <v>56.09</v>
      </c>
      <c r="O180" s="79" t="s">
        <v>66</v>
      </c>
      <c r="P180" s="76">
        <f t="shared" si="22"/>
        <v>56.09</v>
      </c>
    </row>
    <row r="181" spans="1:16">
      <c r="B181" s="89">
        <v>15</v>
      </c>
      <c r="C181" s="90" t="s">
        <v>65</v>
      </c>
      <c r="D181" s="74">
        <f t="shared" si="23"/>
        <v>15</v>
      </c>
      <c r="E181" s="91">
        <v>2.5260000000000001E-2</v>
      </c>
      <c r="F181" s="92">
        <v>1.234E-5</v>
      </c>
      <c r="G181" s="88">
        <f t="shared" si="15"/>
        <v>2.5272340000000001E-2</v>
      </c>
      <c r="H181" s="77">
        <v>1.45</v>
      </c>
      <c r="I181" s="79" t="s">
        <v>12</v>
      </c>
      <c r="J181" s="187">
        <f t="shared" si="25"/>
        <v>1450</v>
      </c>
      <c r="K181" s="77">
        <v>60.47</v>
      </c>
      <c r="L181" s="79" t="s">
        <v>66</v>
      </c>
      <c r="M181" s="76">
        <f t="shared" si="24"/>
        <v>60.47</v>
      </c>
      <c r="N181" s="77">
        <v>63</v>
      </c>
      <c r="O181" s="79" t="s">
        <v>66</v>
      </c>
      <c r="P181" s="76">
        <f t="shared" si="22"/>
        <v>63</v>
      </c>
    </row>
    <row r="182" spans="1:16">
      <c r="B182" s="89">
        <v>16</v>
      </c>
      <c r="C182" s="90" t="s">
        <v>65</v>
      </c>
      <c r="D182" s="74">
        <f t="shared" si="23"/>
        <v>16</v>
      </c>
      <c r="E182" s="91">
        <v>2.402E-2</v>
      </c>
      <c r="F182" s="92">
        <v>1.165E-5</v>
      </c>
      <c r="G182" s="88">
        <f t="shared" si="15"/>
        <v>2.4031649999999998E-2</v>
      </c>
      <c r="H182" s="77">
        <v>1.62</v>
      </c>
      <c r="I182" s="79" t="s">
        <v>12</v>
      </c>
      <c r="J182" s="187">
        <f t="shared" si="25"/>
        <v>1620</v>
      </c>
      <c r="K182" s="77">
        <v>66.260000000000005</v>
      </c>
      <c r="L182" s="79" t="s">
        <v>66</v>
      </c>
      <c r="M182" s="76">
        <f t="shared" si="24"/>
        <v>66.260000000000005</v>
      </c>
      <c r="N182" s="77">
        <v>70.25</v>
      </c>
      <c r="O182" s="79" t="s">
        <v>66</v>
      </c>
      <c r="P182" s="76">
        <f t="shared" si="22"/>
        <v>70.25</v>
      </c>
    </row>
    <row r="183" spans="1:16">
      <c r="B183" s="89">
        <v>17</v>
      </c>
      <c r="C183" s="90" t="s">
        <v>65</v>
      </c>
      <c r="D183" s="74">
        <f t="shared" si="23"/>
        <v>17</v>
      </c>
      <c r="E183" s="91">
        <v>2.291E-2</v>
      </c>
      <c r="F183" s="92">
        <v>1.1029999999999999E-5</v>
      </c>
      <c r="G183" s="88">
        <f t="shared" si="15"/>
        <v>2.2921029999999998E-2</v>
      </c>
      <c r="H183" s="77">
        <v>1.81</v>
      </c>
      <c r="I183" s="79" t="s">
        <v>12</v>
      </c>
      <c r="J183" s="187">
        <f t="shared" si="25"/>
        <v>1810</v>
      </c>
      <c r="K183" s="77">
        <v>72.16</v>
      </c>
      <c r="L183" s="79" t="s">
        <v>66</v>
      </c>
      <c r="M183" s="76">
        <f t="shared" si="24"/>
        <v>72.16</v>
      </c>
      <c r="N183" s="77">
        <v>77.84</v>
      </c>
      <c r="O183" s="79" t="s">
        <v>66</v>
      </c>
      <c r="P183" s="76">
        <f t="shared" si="22"/>
        <v>77.84</v>
      </c>
    </row>
    <row r="184" spans="1:16">
      <c r="B184" s="89">
        <v>18</v>
      </c>
      <c r="C184" s="90" t="s">
        <v>65</v>
      </c>
      <c r="D184" s="74">
        <f t="shared" si="23"/>
        <v>18</v>
      </c>
      <c r="E184" s="91">
        <v>2.1899999999999999E-2</v>
      </c>
      <c r="F184" s="92">
        <v>1.048E-5</v>
      </c>
      <c r="G184" s="88">
        <f t="shared" si="15"/>
        <v>2.191048E-2</v>
      </c>
      <c r="H184" s="77">
        <v>2</v>
      </c>
      <c r="I184" s="79" t="s">
        <v>12</v>
      </c>
      <c r="J184" s="187">
        <f t="shared" si="25"/>
        <v>2000</v>
      </c>
      <c r="K184" s="77">
        <v>78.16</v>
      </c>
      <c r="L184" s="79" t="s">
        <v>66</v>
      </c>
      <c r="M184" s="76">
        <f t="shared" si="24"/>
        <v>78.16</v>
      </c>
      <c r="N184" s="77">
        <v>85.75</v>
      </c>
      <c r="O184" s="79" t="s">
        <v>66</v>
      </c>
      <c r="P184" s="76">
        <f t="shared" si="22"/>
        <v>85.75</v>
      </c>
    </row>
    <row r="185" spans="1:16">
      <c r="B185" s="89">
        <v>20</v>
      </c>
      <c r="C185" s="90" t="s">
        <v>65</v>
      </c>
      <c r="D185" s="74">
        <f t="shared" si="23"/>
        <v>20</v>
      </c>
      <c r="E185" s="91">
        <v>2.017E-2</v>
      </c>
      <c r="F185" s="92">
        <v>9.5380000000000008E-6</v>
      </c>
      <c r="G185" s="88">
        <f t="shared" si="15"/>
        <v>2.0179538E-2</v>
      </c>
      <c r="H185" s="77">
        <v>2.41</v>
      </c>
      <c r="I185" s="79" t="s">
        <v>12</v>
      </c>
      <c r="J185" s="187">
        <f t="shared" si="25"/>
        <v>2410</v>
      </c>
      <c r="K185" s="77">
        <v>99.21</v>
      </c>
      <c r="L185" s="79" t="s">
        <v>66</v>
      </c>
      <c r="M185" s="76">
        <f t="shared" si="24"/>
        <v>99.21</v>
      </c>
      <c r="N185" s="77">
        <v>102.56</v>
      </c>
      <c r="O185" s="79" t="s">
        <v>66</v>
      </c>
      <c r="P185" s="76">
        <f t="shared" si="22"/>
        <v>102.56</v>
      </c>
    </row>
    <row r="186" spans="1:16">
      <c r="B186" s="89">
        <v>22.5</v>
      </c>
      <c r="C186" s="90" t="s">
        <v>65</v>
      </c>
      <c r="D186" s="74">
        <f t="shared" si="23"/>
        <v>22.5</v>
      </c>
      <c r="E186" s="91">
        <v>1.839E-2</v>
      </c>
      <c r="F186" s="92">
        <v>8.5809999999999997E-6</v>
      </c>
      <c r="G186" s="88">
        <f t="shared" si="15"/>
        <v>1.8398581000000001E-2</v>
      </c>
      <c r="H186" s="77">
        <v>2.96</v>
      </c>
      <c r="I186" s="79" t="s">
        <v>12</v>
      </c>
      <c r="J186" s="187">
        <f t="shared" ref="J186:J190" si="26">H186*1000</f>
        <v>2960</v>
      </c>
      <c r="K186" s="77">
        <v>129.19999999999999</v>
      </c>
      <c r="L186" s="79" t="s">
        <v>66</v>
      </c>
      <c r="M186" s="76">
        <f t="shared" si="24"/>
        <v>129.19999999999999</v>
      </c>
      <c r="N186" s="77">
        <v>125.36</v>
      </c>
      <c r="O186" s="79" t="s">
        <v>66</v>
      </c>
      <c r="P186" s="76">
        <f t="shared" si="22"/>
        <v>125.36</v>
      </c>
    </row>
    <row r="187" spans="1:16">
      <c r="B187" s="89">
        <v>25</v>
      </c>
      <c r="C187" s="90" t="s">
        <v>65</v>
      </c>
      <c r="D187" s="74">
        <f t="shared" si="23"/>
        <v>25</v>
      </c>
      <c r="E187" s="91">
        <v>1.6920000000000001E-2</v>
      </c>
      <c r="F187" s="92">
        <v>7.8059999999999995E-6</v>
      </c>
      <c r="G187" s="88">
        <f t="shared" si="15"/>
        <v>1.6927806E-2</v>
      </c>
      <c r="H187" s="77">
        <v>3.57</v>
      </c>
      <c r="I187" s="79" t="s">
        <v>12</v>
      </c>
      <c r="J187" s="187">
        <f t="shared" si="26"/>
        <v>3570</v>
      </c>
      <c r="K187" s="77">
        <v>157.87</v>
      </c>
      <c r="L187" s="79" t="s">
        <v>66</v>
      </c>
      <c r="M187" s="76">
        <f t="shared" si="24"/>
        <v>157.87</v>
      </c>
      <c r="N187" s="77">
        <v>150.09</v>
      </c>
      <c r="O187" s="79" t="s">
        <v>66</v>
      </c>
      <c r="P187" s="76">
        <f t="shared" si="22"/>
        <v>150.09</v>
      </c>
    </row>
    <row r="188" spans="1:16">
      <c r="B188" s="89">
        <v>27.5</v>
      </c>
      <c r="C188" s="90" t="s">
        <v>65</v>
      </c>
      <c r="D188" s="74">
        <f t="shared" si="23"/>
        <v>27.5</v>
      </c>
      <c r="E188" s="91">
        <v>1.5699999999999999E-2</v>
      </c>
      <c r="F188" s="92">
        <v>7.1640000000000004E-6</v>
      </c>
      <c r="G188" s="88">
        <f t="shared" si="15"/>
        <v>1.5707163999999999E-2</v>
      </c>
      <c r="H188" s="77">
        <v>4.2300000000000004</v>
      </c>
      <c r="I188" s="79" t="s">
        <v>12</v>
      </c>
      <c r="J188" s="187">
        <f t="shared" si="26"/>
        <v>4230</v>
      </c>
      <c r="K188" s="77">
        <v>186.13</v>
      </c>
      <c r="L188" s="79" t="s">
        <v>66</v>
      </c>
      <c r="M188" s="76">
        <f t="shared" si="24"/>
        <v>186.13</v>
      </c>
      <c r="N188" s="77">
        <v>176.7</v>
      </c>
      <c r="O188" s="79" t="s">
        <v>66</v>
      </c>
      <c r="P188" s="76">
        <f t="shared" si="22"/>
        <v>176.7</v>
      </c>
    </row>
    <row r="189" spans="1:16">
      <c r="B189" s="89">
        <v>30</v>
      </c>
      <c r="C189" s="90" t="s">
        <v>65</v>
      </c>
      <c r="D189" s="74">
        <f t="shared" si="23"/>
        <v>30</v>
      </c>
      <c r="E189" s="91">
        <v>1.4659999999999999E-2</v>
      </c>
      <c r="F189" s="92">
        <v>6.6239999999999996E-6</v>
      </c>
      <c r="G189" s="88">
        <f t="shared" si="15"/>
        <v>1.4666624E-2</v>
      </c>
      <c r="H189" s="77">
        <v>4.9400000000000004</v>
      </c>
      <c r="I189" s="79" t="s">
        <v>12</v>
      </c>
      <c r="J189" s="187">
        <f t="shared" si="26"/>
        <v>4940</v>
      </c>
      <c r="K189" s="77">
        <v>214.37</v>
      </c>
      <c r="L189" s="79" t="s">
        <v>66</v>
      </c>
      <c r="M189" s="76">
        <f t="shared" si="24"/>
        <v>214.37</v>
      </c>
      <c r="N189" s="77">
        <v>205.13</v>
      </c>
      <c r="O189" s="79" t="s">
        <v>66</v>
      </c>
      <c r="P189" s="76">
        <f t="shared" si="22"/>
        <v>205.13</v>
      </c>
    </row>
    <row r="190" spans="1:16">
      <c r="B190" s="89">
        <v>32.5</v>
      </c>
      <c r="C190" s="90" t="s">
        <v>65</v>
      </c>
      <c r="D190" s="74">
        <f t="shared" si="23"/>
        <v>32.5</v>
      </c>
      <c r="E190" s="91">
        <v>1.3769999999999999E-2</v>
      </c>
      <c r="F190" s="92">
        <v>6.1630000000000001E-6</v>
      </c>
      <c r="G190" s="88">
        <f t="shared" si="15"/>
        <v>1.3776162999999999E-2</v>
      </c>
      <c r="H190" s="77">
        <v>5.69</v>
      </c>
      <c r="I190" s="79" t="s">
        <v>12</v>
      </c>
      <c r="J190" s="187">
        <f t="shared" si="26"/>
        <v>5690</v>
      </c>
      <c r="K190" s="77">
        <v>242.81</v>
      </c>
      <c r="L190" s="79" t="s">
        <v>66</v>
      </c>
      <c r="M190" s="76">
        <f t="shared" si="24"/>
        <v>242.81</v>
      </c>
      <c r="N190" s="77">
        <v>235.35</v>
      </c>
      <c r="O190" s="79" t="s">
        <v>66</v>
      </c>
      <c r="P190" s="76">
        <f t="shared" ref="P190:P199" si="27">N190</f>
        <v>235.35</v>
      </c>
    </row>
    <row r="191" spans="1:16">
      <c r="B191" s="89">
        <v>35</v>
      </c>
      <c r="C191" s="90" t="s">
        <v>65</v>
      </c>
      <c r="D191" s="74">
        <f t="shared" si="23"/>
        <v>35</v>
      </c>
      <c r="E191" s="91">
        <v>1.299E-2</v>
      </c>
      <c r="F191" s="92">
        <v>5.7640000000000002E-6</v>
      </c>
      <c r="G191" s="88">
        <f t="shared" si="15"/>
        <v>1.2995764E-2</v>
      </c>
      <c r="H191" s="77">
        <v>6.5</v>
      </c>
      <c r="I191" s="79" t="s">
        <v>12</v>
      </c>
      <c r="J191" s="187">
        <f t="shared" ref="J191:J194" si="28">H191*1000</f>
        <v>6500</v>
      </c>
      <c r="K191" s="77">
        <v>271.57</v>
      </c>
      <c r="L191" s="79" t="s">
        <v>66</v>
      </c>
      <c r="M191" s="76">
        <f t="shared" si="24"/>
        <v>271.57</v>
      </c>
      <c r="N191" s="77">
        <v>267.31</v>
      </c>
      <c r="O191" s="79" t="s">
        <v>66</v>
      </c>
      <c r="P191" s="76">
        <f t="shared" si="27"/>
        <v>267.31</v>
      </c>
    </row>
    <row r="192" spans="1:16">
      <c r="B192" s="89">
        <v>37.5</v>
      </c>
      <c r="C192" s="90" t="s">
        <v>65</v>
      </c>
      <c r="D192" s="74">
        <f t="shared" si="23"/>
        <v>37.5</v>
      </c>
      <c r="E192" s="91">
        <v>1.231E-2</v>
      </c>
      <c r="F192" s="92">
        <v>5.4160000000000003E-6</v>
      </c>
      <c r="G192" s="88">
        <f t="shared" si="15"/>
        <v>1.2315415999999999E-2</v>
      </c>
      <c r="H192" s="77">
        <v>7.34</v>
      </c>
      <c r="I192" s="79" t="s">
        <v>12</v>
      </c>
      <c r="J192" s="187">
        <f t="shared" si="28"/>
        <v>7340</v>
      </c>
      <c r="K192" s="77">
        <v>300.72000000000003</v>
      </c>
      <c r="L192" s="79" t="s">
        <v>66</v>
      </c>
      <c r="M192" s="76">
        <f t="shared" si="24"/>
        <v>300.72000000000003</v>
      </c>
      <c r="N192" s="77">
        <v>300.98</v>
      </c>
      <c r="O192" s="79" t="s">
        <v>66</v>
      </c>
      <c r="P192" s="76">
        <f t="shared" si="27"/>
        <v>300.98</v>
      </c>
    </row>
    <row r="193" spans="2:16">
      <c r="B193" s="89">
        <v>40</v>
      </c>
      <c r="C193" s="90" t="s">
        <v>65</v>
      </c>
      <c r="D193" s="74">
        <f t="shared" si="23"/>
        <v>40</v>
      </c>
      <c r="E193" s="91">
        <v>1.17E-2</v>
      </c>
      <c r="F193" s="92">
        <v>5.1089999999999997E-6</v>
      </c>
      <c r="G193" s="88">
        <f t="shared" si="15"/>
        <v>1.1705109E-2</v>
      </c>
      <c r="H193" s="77">
        <v>8.24</v>
      </c>
      <c r="I193" s="79" t="s">
        <v>12</v>
      </c>
      <c r="J193" s="187">
        <f t="shared" si="28"/>
        <v>8240</v>
      </c>
      <c r="K193" s="77">
        <v>330.3</v>
      </c>
      <c r="L193" s="79" t="s">
        <v>66</v>
      </c>
      <c r="M193" s="76">
        <f t="shared" si="24"/>
        <v>330.3</v>
      </c>
      <c r="N193" s="77">
        <v>336.32</v>
      </c>
      <c r="O193" s="79" t="s">
        <v>66</v>
      </c>
      <c r="P193" s="76">
        <f t="shared" si="27"/>
        <v>336.32</v>
      </c>
    </row>
    <row r="194" spans="2:16">
      <c r="B194" s="89">
        <v>45</v>
      </c>
      <c r="C194" s="90" t="s">
        <v>65</v>
      </c>
      <c r="D194" s="74">
        <f t="shared" si="23"/>
        <v>45</v>
      </c>
      <c r="E194" s="91">
        <v>1.0670000000000001E-2</v>
      </c>
      <c r="F194" s="92">
        <v>4.5920000000000002E-6</v>
      </c>
      <c r="G194" s="88">
        <f t="shared" si="15"/>
        <v>1.0674592E-2</v>
      </c>
      <c r="H194" s="77">
        <v>10.16</v>
      </c>
      <c r="I194" s="79" t="s">
        <v>12</v>
      </c>
      <c r="J194" s="187">
        <f t="shared" si="28"/>
        <v>10160</v>
      </c>
      <c r="K194" s="77">
        <v>435.14</v>
      </c>
      <c r="L194" s="79" t="s">
        <v>66</v>
      </c>
      <c r="M194" s="76">
        <f t="shared" si="24"/>
        <v>435.14</v>
      </c>
      <c r="N194" s="77">
        <v>411.9</v>
      </c>
      <c r="O194" s="79" t="s">
        <v>66</v>
      </c>
      <c r="P194" s="76">
        <f t="shared" si="27"/>
        <v>411.9</v>
      </c>
    </row>
    <row r="195" spans="2:16">
      <c r="B195" s="89">
        <v>50</v>
      </c>
      <c r="C195" s="90" t="s">
        <v>65</v>
      </c>
      <c r="D195" s="74">
        <f t="shared" si="23"/>
        <v>50</v>
      </c>
      <c r="E195" s="91">
        <v>9.8340000000000007E-3</v>
      </c>
      <c r="F195" s="92">
        <v>4.1740000000000002E-6</v>
      </c>
      <c r="G195" s="88">
        <f t="shared" si="15"/>
        <v>9.8381739999999999E-3</v>
      </c>
      <c r="H195" s="77">
        <v>12.26</v>
      </c>
      <c r="I195" s="79" t="s">
        <v>12</v>
      </c>
      <c r="J195" s="187">
        <f t="shared" ref="J195:J224" si="29">H195*1000</f>
        <v>12260</v>
      </c>
      <c r="K195" s="77">
        <v>534.36</v>
      </c>
      <c r="L195" s="79" t="s">
        <v>66</v>
      </c>
      <c r="M195" s="76">
        <f t="shared" si="24"/>
        <v>534.36</v>
      </c>
      <c r="N195" s="77">
        <v>493.79</v>
      </c>
      <c r="O195" s="79" t="s">
        <v>66</v>
      </c>
      <c r="P195" s="76">
        <f t="shared" si="27"/>
        <v>493.79</v>
      </c>
    </row>
    <row r="196" spans="2:16">
      <c r="B196" s="89">
        <v>55</v>
      </c>
      <c r="C196" s="90" t="s">
        <v>65</v>
      </c>
      <c r="D196" s="74">
        <f t="shared" si="23"/>
        <v>55</v>
      </c>
      <c r="E196" s="91">
        <v>9.1350000000000008E-3</v>
      </c>
      <c r="F196" s="92">
        <v>3.8290000000000001E-6</v>
      </c>
      <c r="G196" s="88">
        <f t="shared" si="15"/>
        <v>9.1388290000000011E-3</v>
      </c>
      <c r="H196" s="77">
        <v>14.52</v>
      </c>
      <c r="I196" s="79" t="s">
        <v>12</v>
      </c>
      <c r="J196" s="187">
        <f t="shared" si="29"/>
        <v>14520</v>
      </c>
      <c r="K196" s="77">
        <v>631.48</v>
      </c>
      <c r="L196" s="79" t="s">
        <v>66</v>
      </c>
      <c r="M196" s="76">
        <f t="shared" si="24"/>
        <v>631.48</v>
      </c>
      <c r="N196" s="77">
        <v>581.75</v>
      </c>
      <c r="O196" s="79" t="s">
        <v>66</v>
      </c>
      <c r="P196" s="76">
        <f t="shared" si="27"/>
        <v>581.75</v>
      </c>
    </row>
    <row r="197" spans="2:16">
      <c r="B197" s="89">
        <v>60</v>
      </c>
      <c r="C197" s="90" t="s">
        <v>65</v>
      </c>
      <c r="D197" s="74">
        <f t="shared" si="23"/>
        <v>60</v>
      </c>
      <c r="E197" s="91">
        <v>8.5430000000000002E-3</v>
      </c>
      <c r="F197" s="92">
        <v>3.5379999999999998E-6</v>
      </c>
      <c r="G197" s="88">
        <f t="shared" si="15"/>
        <v>8.5465380000000011E-3</v>
      </c>
      <c r="H197" s="77">
        <v>16.95</v>
      </c>
      <c r="I197" s="79" t="s">
        <v>12</v>
      </c>
      <c r="J197" s="187">
        <f t="shared" si="29"/>
        <v>16950</v>
      </c>
      <c r="K197" s="77">
        <v>728.05</v>
      </c>
      <c r="L197" s="79" t="s">
        <v>66</v>
      </c>
      <c r="M197" s="76">
        <f t="shared" si="24"/>
        <v>728.05</v>
      </c>
      <c r="N197" s="77">
        <v>675.58</v>
      </c>
      <c r="O197" s="79" t="s">
        <v>66</v>
      </c>
      <c r="P197" s="76">
        <f t="shared" si="27"/>
        <v>675.58</v>
      </c>
    </row>
    <row r="198" spans="2:16">
      <c r="B198" s="89">
        <v>65</v>
      </c>
      <c r="C198" s="90" t="s">
        <v>65</v>
      </c>
      <c r="D198" s="74">
        <f t="shared" si="23"/>
        <v>65</v>
      </c>
      <c r="E198" s="91">
        <v>8.0359999999999997E-3</v>
      </c>
      <c r="F198" s="92">
        <v>3.2899999999999998E-6</v>
      </c>
      <c r="G198" s="88">
        <f t="shared" si="15"/>
        <v>8.0392899999999993E-3</v>
      </c>
      <c r="H198" s="77">
        <v>19.54</v>
      </c>
      <c r="I198" s="79" t="s">
        <v>12</v>
      </c>
      <c r="J198" s="187">
        <f t="shared" si="29"/>
        <v>19540</v>
      </c>
      <c r="K198" s="77">
        <v>824.85</v>
      </c>
      <c r="L198" s="79" t="s">
        <v>66</v>
      </c>
      <c r="M198" s="76">
        <f t="shared" si="24"/>
        <v>824.85</v>
      </c>
      <c r="N198" s="77">
        <v>775.08</v>
      </c>
      <c r="O198" s="79" t="s">
        <v>66</v>
      </c>
      <c r="P198" s="76">
        <f t="shared" si="27"/>
        <v>775.08</v>
      </c>
    </row>
    <row r="199" spans="2:16">
      <c r="B199" s="89">
        <v>70</v>
      </c>
      <c r="C199" s="90" t="s">
        <v>65</v>
      </c>
      <c r="D199" s="74">
        <f t="shared" si="23"/>
        <v>70</v>
      </c>
      <c r="E199" s="91">
        <v>7.5950000000000002E-3</v>
      </c>
      <c r="F199" s="92">
        <v>3.0759999999999999E-6</v>
      </c>
      <c r="G199" s="88">
        <f t="shared" si="15"/>
        <v>7.5980760000000005E-3</v>
      </c>
      <c r="H199" s="77">
        <v>22.29</v>
      </c>
      <c r="I199" s="79" t="s">
        <v>12</v>
      </c>
      <c r="J199" s="187">
        <f t="shared" si="29"/>
        <v>22290</v>
      </c>
      <c r="K199" s="77">
        <v>922.31</v>
      </c>
      <c r="L199" s="79" t="s">
        <v>66</v>
      </c>
      <c r="M199" s="76">
        <f t="shared" si="24"/>
        <v>922.31</v>
      </c>
      <c r="N199" s="77">
        <v>880.07</v>
      </c>
      <c r="O199" s="79" t="s">
        <v>66</v>
      </c>
      <c r="P199" s="76">
        <f t="shared" si="27"/>
        <v>880.07</v>
      </c>
    </row>
    <row r="200" spans="2:16">
      <c r="B200" s="89">
        <v>80</v>
      </c>
      <c r="C200" s="90" t="s">
        <v>65</v>
      </c>
      <c r="D200" s="74">
        <f t="shared" si="23"/>
        <v>80</v>
      </c>
      <c r="E200" s="91">
        <v>6.868E-3</v>
      </c>
      <c r="F200" s="92">
        <v>2.7240000000000001E-6</v>
      </c>
      <c r="G200" s="88">
        <f t="shared" si="15"/>
        <v>6.8707239999999999E-3</v>
      </c>
      <c r="H200" s="77">
        <v>28.24</v>
      </c>
      <c r="I200" s="79" t="s">
        <v>12</v>
      </c>
      <c r="J200" s="187">
        <f t="shared" si="29"/>
        <v>28240</v>
      </c>
      <c r="K200" s="77">
        <v>1.27</v>
      </c>
      <c r="L200" s="78" t="s">
        <v>12</v>
      </c>
      <c r="M200" s="80">
        <f t="shared" ref="M200:M207" si="30">K200*1000</f>
        <v>1270</v>
      </c>
      <c r="N200" s="77">
        <v>1.1100000000000001</v>
      </c>
      <c r="O200" s="78" t="s">
        <v>12</v>
      </c>
      <c r="P200" s="80">
        <f t="shared" ref="P200:P203" si="31">N200*1000</f>
        <v>1110</v>
      </c>
    </row>
    <row r="201" spans="2:16">
      <c r="B201" s="89">
        <v>90</v>
      </c>
      <c r="C201" s="90" t="s">
        <v>65</v>
      </c>
      <c r="D201" s="74">
        <f t="shared" si="23"/>
        <v>90</v>
      </c>
      <c r="E201" s="91">
        <v>6.2909999999999997E-3</v>
      </c>
      <c r="F201" s="92">
        <v>2.447E-6</v>
      </c>
      <c r="G201" s="88">
        <f t="shared" si="15"/>
        <v>6.2934469999999998E-3</v>
      </c>
      <c r="H201" s="77">
        <v>34.770000000000003</v>
      </c>
      <c r="I201" s="79" t="s">
        <v>12</v>
      </c>
      <c r="J201" s="187">
        <f t="shared" si="29"/>
        <v>34770</v>
      </c>
      <c r="K201" s="77">
        <v>1.59</v>
      </c>
      <c r="L201" s="79" t="s">
        <v>12</v>
      </c>
      <c r="M201" s="80">
        <f t="shared" si="30"/>
        <v>1590</v>
      </c>
      <c r="N201" s="77">
        <v>1.35</v>
      </c>
      <c r="O201" s="79" t="s">
        <v>12</v>
      </c>
      <c r="P201" s="80">
        <f t="shared" si="31"/>
        <v>1350</v>
      </c>
    </row>
    <row r="202" spans="2:16">
      <c r="B202" s="89">
        <v>100</v>
      </c>
      <c r="C202" s="90" t="s">
        <v>65</v>
      </c>
      <c r="D202" s="74">
        <f t="shared" si="23"/>
        <v>100</v>
      </c>
      <c r="E202" s="91">
        <v>5.8230000000000001E-3</v>
      </c>
      <c r="F202" s="92">
        <v>2.2230000000000001E-6</v>
      </c>
      <c r="G202" s="88">
        <f t="shared" si="15"/>
        <v>5.825223E-3</v>
      </c>
      <c r="H202" s="77">
        <v>41.87</v>
      </c>
      <c r="I202" s="79" t="s">
        <v>12</v>
      </c>
      <c r="J202" s="187">
        <f t="shared" si="29"/>
        <v>41870</v>
      </c>
      <c r="K202" s="77">
        <v>1.9</v>
      </c>
      <c r="L202" s="79" t="s">
        <v>12</v>
      </c>
      <c r="M202" s="80">
        <f t="shared" si="30"/>
        <v>1900</v>
      </c>
      <c r="N202" s="77">
        <v>1.62</v>
      </c>
      <c r="O202" s="79" t="s">
        <v>12</v>
      </c>
      <c r="P202" s="80">
        <f t="shared" si="31"/>
        <v>1620</v>
      </c>
    </row>
    <row r="203" spans="2:16">
      <c r="B203" s="89">
        <v>110</v>
      </c>
      <c r="C203" s="90" t="s">
        <v>65</v>
      </c>
      <c r="D203" s="74">
        <f t="shared" si="23"/>
        <v>110</v>
      </c>
      <c r="E203" s="91">
        <v>5.4339999999999996E-3</v>
      </c>
      <c r="F203" s="92">
        <v>2.0379999999999998E-6</v>
      </c>
      <c r="G203" s="88">
        <f t="shared" si="15"/>
        <v>5.4360379999999998E-3</v>
      </c>
      <c r="H203" s="77">
        <v>49.51</v>
      </c>
      <c r="I203" s="79" t="s">
        <v>12</v>
      </c>
      <c r="J203" s="187">
        <f t="shared" si="29"/>
        <v>49510</v>
      </c>
      <c r="K203" s="77">
        <v>2.21</v>
      </c>
      <c r="L203" s="79" t="s">
        <v>12</v>
      </c>
      <c r="M203" s="80">
        <f t="shared" si="30"/>
        <v>2210</v>
      </c>
      <c r="N203" s="77">
        <v>1.9</v>
      </c>
      <c r="O203" s="79" t="s">
        <v>12</v>
      </c>
      <c r="P203" s="80">
        <f t="shared" si="31"/>
        <v>1900</v>
      </c>
    </row>
    <row r="204" spans="2:16">
      <c r="B204" s="89">
        <v>120</v>
      </c>
      <c r="C204" s="90" t="s">
        <v>65</v>
      </c>
      <c r="D204" s="74">
        <f t="shared" si="23"/>
        <v>120</v>
      </c>
      <c r="E204" s="91">
        <v>5.1060000000000003E-3</v>
      </c>
      <c r="F204" s="92">
        <v>1.8819999999999999E-6</v>
      </c>
      <c r="G204" s="88">
        <f t="shared" si="15"/>
        <v>5.1078820000000002E-3</v>
      </c>
      <c r="H204" s="77">
        <v>57.66</v>
      </c>
      <c r="I204" s="79" t="s">
        <v>12</v>
      </c>
      <c r="J204" s="187">
        <f t="shared" si="29"/>
        <v>57660</v>
      </c>
      <c r="K204" s="77">
        <v>2.52</v>
      </c>
      <c r="L204" s="79" t="s">
        <v>12</v>
      </c>
      <c r="M204" s="80">
        <f t="shared" si="30"/>
        <v>2520</v>
      </c>
      <c r="N204" s="77">
        <v>2.2000000000000002</v>
      </c>
      <c r="O204" s="79" t="s">
        <v>12</v>
      </c>
      <c r="P204" s="80">
        <f t="shared" ref="P204:P216" si="32">N204*1000</f>
        <v>2200</v>
      </c>
    </row>
    <row r="205" spans="2:16">
      <c r="B205" s="89">
        <v>130</v>
      </c>
      <c r="C205" s="90" t="s">
        <v>65</v>
      </c>
      <c r="D205" s="74">
        <f t="shared" si="23"/>
        <v>130</v>
      </c>
      <c r="E205" s="91">
        <v>4.8260000000000004E-3</v>
      </c>
      <c r="F205" s="92">
        <v>1.7489999999999999E-6</v>
      </c>
      <c r="G205" s="88">
        <f t="shared" si="15"/>
        <v>4.8277490000000001E-3</v>
      </c>
      <c r="H205" s="77">
        <v>66.319999999999993</v>
      </c>
      <c r="I205" s="79" t="s">
        <v>12</v>
      </c>
      <c r="J205" s="187">
        <f t="shared" si="29"/>
        <v>66320</v>
      </c>
      <c r="K205" s="77">
        <v>2.83</v>
      </c>
      <c r="L205" s="79" t="s">
        <v>12</v>
      </c>
      <c r="M205" s="80">
        <f t="shared" si="30"/>
        <v>2830</v>
      </c>
      <c r="N205" s="77">
        <v>2.5099999999999998</v>
      </c>
      <c r="O205" s="79" t="s">
        <v>12</v>
      </c>
      <c r="P205" s="80">
        <f t="shared" si="32"/>
        <v>2510</v>
      </c>
    </row>
    <row r="206" spans="2:16">
      <c r="B206" s="89">
        <v>140</v>
      </c>
      <c r="C206" s="90" t="s">
        <v>65</v>
      </c>
      <c r="D206" s="74">
        <f t="shared" si="23"/>
        <v>140</v>
      </c>
      <c r="E206" s="91">
        <v>4.5840000000000004E-3</v>
      </c>
      <c r="F206" s="92">
        <v>1.635E-6</v>
      </c>
      <c r="G206" s="88">
        <f t="shared" si="15"/>
        <v>4.5856350000000002E-3</v>
      </c>
      <c r="H206" s="77">
        <v>75.45</v>
      </c>
      <c r="I206" s="79" t="s">
        <v>12</v>
      </c>
      <c r="J206" s="187">
        <f t="shared" si="29"/>
        <v>75450</v>
      </c>
      <c r="K206" s="77">
        <v>3.14</v>
      </c>
      <c r="L206" s="79" t="s">
        <v>12</v>
      </c>
      <c r="M206" s="80">
        <f t="shared" si="30"/>
        <v>3140</v>
      </c>
      <c r="N206" s="77">
        <v>2.84</v>
      </c>
      <c r="O206" s="79" t="s">
        <v>12</v>
      </c>
      <c r="P206" s="80">
        <f t="shared" si="32"/>
        <v>2840</v>
      </c>
    </row>
    <row r="207" spans="2:16">
      <c r="B207" s="89">
        <v>150</v>
      </c>
      <c r="C207" s="90" t="s">
        <v>65</v>
      </c>
      <c r="D207" s="74">
        <f t="shared" si="23"/>
        <v>150</v>
      </c>
      <c r="E207" s="91">
        <v>4.372E-3</v>
      </c>
      <c r="F207" s="92">
        <v>1.5349999999999999E-6</v>
      </c>
      <c r="G207" s="88">
        <f t="shared" si="15"/>
        <v>4.3735350000000004E-3</v>
      </c>
      <c r="H207" s="77">
        <v>85.05</v>
      </c>
      <c r="I207" s="79" t="s">
        <v>12</v>
      </c>
      <c r="J207" s="187">
        <f t="shared" si="29"/>
        <v>85050</v>
      </c>
      <c r="K207" s="77">
        <v>3.45</v>
      </c>
      <c r="L207" s="79" t="s">
        <v>12</v>
      </c>
      <c r="M207" s="80">
        <f t="shared" si="30"/>
        <v>3450</v>
      </c>
      <c r="N207" s="77">
        <v>3.19</v>
      </c>
      <c r="O207" s="79" t="s">
        <v>12</v>
      </c>
      <c r="P207" s="80">
        <f t="shared" si="32"/>
        <v>3190</v>
      </c>
    </row>
    <row r="208" spans="2:16">
      <c r="B208" s="89">
        <v>160</v>
      </c>
      <c r="C208" s="90" t="s">
        <v>65</v>
      </c>
      <c r="D208" s="74">
        <f t="shared" si="23"/>
        <v>160</v>
      </c>
      <c r="E208" s="91">
        <v>4.1859999999999996E-3</v>
      </c>
      <c r="F208" s="92">
        <v>1.4470000000000001E-6</v>
      </c>
      <c r="G208" s="88">
        <f t="shared" si="15"/>
        <v>4.1874469999999995E-3</v>
      </c>
      <c r="H208" s="77">
        <v>95.09</v>
      </c>
      <c r="I208" s="79" t="s">
        <v>12</v>
      </c>
      <c r="J208" s="187">
        <f t="shared" si="29"/>
        <v>95090</v>
      </c>
      <c r="K208" s="77">
        <v>3.76</v>
      </c>
      <c r="L208" s="79" t="s">
        <v>12</v>
      </c>
      <c r="M208" s="80">
        <f t="shared" ref="M208:M216" si="33">K208*1000</f>
        <v>3760</v>
      </c>
      <c r="N208" s="77">
        <v>3.55</v>
      </c>
      <c r="O208" s="79" t="s">
        <v>12</v>
      </c>
      <c r="P208" s="80">
        <f t="shared" si="32"/>
        <v>3550</v>
      </c>
    </row>
    <row r="209" spans="2:16">
      <c r="B209" s="89">
        <v>170</v>
      </c>
      <c r="C209" s="90" t="s">
        <v>65</v>
      </c>
      <c r="D209" s="74">
        <f t="shared" si="23"/>
        <v>170</v>
      </c>
      <c r="E209" s="91">
        <v>4.0200000000000001E-3</v>
      </c>
      <c r="F209" s="92">
        <v>1.3689999999999999E-6</v>
      </c>
      <c r="G209" s="88">
        <f t="shared" si="15"/>
        <v>4.0213690000000003E-3</v>
      </c>
      <c r="H209" s="77">
        <v>105.56</v>
      </c>
      <c r="I209" s="79" t="s">
        <v>12</v>
      </c>
      <c r="J209" s="187">
        <f t="shared" si="29"/>
        <v>105560</v>
      </c>
      <c r="K209" s="77">
        <v>4.08</v>
      </c>
      <c r="L209" s="79" t="s">
        <v>12</v>
      </c>
      <c r="M209" s="80">
        <f t="shared" si="33"/>
        <v>4080</v>
      </c>
      <c r="N209" s="77">
        <v>3.92</v>
      </c>
      <c r="O209" s="79" t="s">
        <v>12</v>
      </c>
      <c r="P209" s="80">
        <f t="shared" si="32"/>
        <v>3920</v>
      </c>
    </row>
    <row r="210" spans="2:16">
      <c r="B210" s="89">
        <v>180</v>
      </c>
      <c r="C210" s="90" t="s">
        <v>65</v>
      </c>
      <c r="D210" s="74">
        <f t="shared" si="23"/>
        <v>180</v>
      </c>
      <c r="E210" s="91">
        <v>3.872E-3</v>
      </c>
      <c r="F210" s="92">
        <v>1.299E-6</v>
      </c>
      <c r="G210" s="88">
        <f t="shared" si="15"/>
        <v>3.8732990000000002E-3</v>
      </c>
      <c r="H210" s="77">
        <v>116.45</v>
      </c>
      <c r="I210" s="79" t="s">
        <v>12</v>
      </c>
      <c r="J210" s="187">
        <f t="shared" si="29"/>
        <v>116450</v>
      </c>
      <c r="K210" s="77">
        <v>4.4000000000000004</v>
      </c>
      <c r="L210" s="79" t="s">
        <v>12</v>
      </c>
      <c r="M210" s="80">
        <f t="shared" si="33"/>
        <v>4400</v>
      </c>
      <c r="N210" s="77">
        <v>4.3</v>
      </c>
      <c r="O210" s="79" t="s">
        <v>12</v>
      </c>
      <c r="P210" s="80">
        <f t="shared" si="32"/>
        <v>4300</v>
      </c>
    </row>
    <row r="211" spans="2:16">
      <c r="B211" s="89">
        <v>200</v>
      </c>
      <c r="C211" s="90" t="s">
        <v>65</v>
      </c>
      <c r="D211" s="74">
        <f t="shared" si="23"/>
        <v>200</v>
      </c>
      <c r="E211" s="91">
        <v>3.6189999999999998E-3</v>
      </c>
      <c r="F211" s="92">
        <v>1.1790000000000001E-6</v>
      </c>
      <c r="G211" s="88">
        <f t="shared" si="15"/>
        <v>3.6201789999999998E-3</v>
      </c>
      <c r="H211" s="77">
        <v>139.41</v>
      </c>
      <c r="I211" s="79" t="s">
        <v>12</v>
      </c>
      <c r="J211" s="187">
        <f t="shared" si="29"/>
        <v>139410</v>
      </c>
      <c r="K211" s="77">
        <v>5.53</v>
      </c>
      <c r="L211" s="79" t="s">
        <v>12</v>
      </c>
      <c r="M211" s="80">
        <f t="shared" si="33"/>
        <v>5530</v>
      </c>
      <c r="N211" s="77">
        <v>5.0999999999999996</v>
      </c>
      <c r="O211" s="79" t="s">
        <v>12</v>
      </c>
      <c r="P211" s="80">
        <f t="shared" si="32"/>
        <v>5100</v>
      </c>
    </row>
    <row r="212" spans="2:16">
      <c r="B212" s="89">
        <v>225</v>
      </c>
      <c r="C212" s="90" t="s">
        <v>65</v>
      </c>
      <c r="D212" s="74">
        <f t="shared" si="23"/>
        <v>225</v>
      </c>
      <c r="E212" s="91">
        <v>3.3639999999999998E-3</v>
      </c>
      <c r="F212" s="92">
        <v>1.0580000000000001E-6</v>
      </c>
      <c r="G212" s="88">
        <f t="shared" si="15"/>
        <v>3.3650579999999998E-3</v>
      </c>
      <c r="H212" s="77">
        <v>170.2</v>
      </c>
      <c r="I212" s="79" t="s">
        <v>12</v>
      </c>
      <c r="J212" s="187">
        <f t="shared" si="29"/>
        <v>170200</v>
      </c>
      <c r="K212" s="77">
        <v>7.12</v>
      </c>
      <c r="L212" s="79" t="s">
        <v>12</v>
      </c>
      <c r="M212" s="80">
        <f t="shared" si="33"/>
        <v>7120</v>
      </c>
      <c r="N212" s="77">
        <v>6.16</v>
      </c>
      <c r="O212" s="79" t="s">
        <v>12</v>
      </c>
      <c r="P212" s="80">
        <f t="shared" si="32"/>
        <v>6160</v>
      </c>
    </row>
    <row r="213" spans="2:16">
      <c r="B213" s="89">
        <v>250</v>
      </c>
      <c r="C213" s="90" t="s">
        <v>65</v>
      </c>
      <c r="D213" s="74">
        <f t="shared" si="23"/>
        <v>250</v>
      </c>
      <c r="E213" s="91">
        <v>3.1580000000000002E-3</v>
      </c>
      <c r="F213" s="92">
        <v>9.6079999999999997E-7</v>
      </c>
      <c r="G213" s="88">
        <f t="shared" ref="G213:G228" si="34">E213+F213</f>
        <v>3.1589608000000004E-3</v>
      </c>
      <c r="H213" s="77">
        <v>203.17</v>
      </c>
      <c r="I213" s="79" t="s">
        <v>12</v>
      </c>
      <c r="J213" s="187">
        <f t="shared" si="29"/>
        <v>203170</v>
      </c>
      <c r="K213" s="77">
        <v>8.59</v>
      </c>
      <c r="L213" s="79" t="s">
        <v>12</v>
      </c>
      <c r="M213" s="80">
        <f t="shared" si="33"/>
        <v>8590</v>
      </c>
      <c r="N213" s="77">
        <v>7.28</v>
      </c>
      <c r="O213" s="79" t="s">
        <v>12</v>
      </c>
      <c r="P213" s="80">
        <f t="shared" si="32"/>
        <v>7280</v>
      </c>
    </row>
    <row r="214" spans="2:16">
      <c r="B214" s="89">
        <v>275</v>
      </c>
      <c r="C214" s="90" t="s">
        <v>65</v>
      </c>
      <c r="D214" s="74">
        <f t="shared" si="23"/>
        <v>275</v>
      </c>
      <c r="E214" s="91">
        <v>2.9889999999999999E-3</v>
      </c>
      <c r="F214" s="92">
        <v>8.8019999999999995E-7</v>
      </c>
      <c r="G214" s="88">
        <f t="shared" si="34"/>
        <v>2.9898801999999999E-3</v>
      </c>
      <c r="H214" s="77">
        <v>238.14</v>
      </c>
      <c r="I214" s="79" t="s">
        <v>12</v>
      </c>
      <c r="J214" s="187">
        <f t="shared" si="29"/>
        <v>238140</v>
      </c>
      <c r="K214" s="77">
        <v>10</v>
      </c>
      <c r="L214" s="79" t="s">
        <v>12</v>
      </c>
      <c r="M214" s="80">
        <f t="shared" si="33"/>
        <v>10000</v>
      </c>
      <c r="N214" s="77">
        <v>8.4499999999999993</v>
      </c>
      <c r="O214" s="79" t="s">
        <v>12</v>
      </c>
      <c r="P214" s="80">
        <f t="shared" si="32"/>
        <v>8450</v>
      </c>
    </row>
    <row r="215" spans="2:16">
      <c r="B215" s="89">
        <v>300</v>
      </c>
      <c r="C215" s="90" t="s">
        <v>65</v>
      </c>
      <c r="D215" s="74">
        <f t="shared" si="23"/>
        <v>300</v>
      </c>
      <c r="E215" s="91">
        <v>2.8470000000000001E-3</v>
      </c>
      <c r="F215" s="92">
        <v>8.1259999999999996E-7</v>
      </c>
      <c r="G215" s="88">
        <f t="shared" si="34"/>
        <v>2.8478126000000001E-3</v>
      </c>
      <c r="H215" s="77">
        <v>274.97000000000003</v>
      </c>
      <c r="I215" s="79" t="s">
        <v>12</v>
      </c>
      <c r="J215" s="187">
        <f t="shared" si="29"/>
        <v>274970</v>
      </c>
      <c r="K215" s="77">
        <v>11.37</v>
      </c>
      <c r="L215" s="79" t="s">
        <v>12</v>
      </c>
      <c r="M215" s="80">
        <f t="shared" si="33"/>
        <v>11370</v>
      </c>
      <c r="N215" s="77">
        <v>9.67</v>
      </c>
      <c r="O215" s="79" t="s">
        <v>12</v>
      </c>
      <c r="P215" s="80">
        <f t="shared" si="32"/>
        <v>9670</v>
      </c>
    </row>
    <row r="216" spans="2:16">
      <c r="B216" s="89">
        <v>325</v>
      </c>
      <c r="C216" s="90" t="s">
        <v>65</v>
      </c>
      <c r="D216" s="74">
        <f t="shared" si="23"/>
        <v>325</v>
      </c>
      <c r="E216" s="91">
        <v>2.728E-3</v>
      </c>
      <c r="F216" s="92">
        <v>7.5489999999999996E-7</v>
      </c>
      <c r="G216" s="88">
        <f t="shared" si="34"/>
        <v>2.7287548999999998E-3</v>
      </c>
      <c r="H216" s="77">
        <v>313.52999999999997</v>
      </c>
      <c r="I216" s="79" t="s">
        <v>12</v>
      </c>
      <c r="J216" s="187">
        <f t="shared" si="29"/>
        <v>313530</v>
      </c>
      <c r="K216" s="77">
        <v>12.7</v>
      </c>
      <c r="L216" s="79" t="s">
        <v>12</v>
      </c>
      <c r="M216" s="80">
        <f t="shared" si="33"/>
        <v>12700</v>
      </c>
      <c r="N216" s="77">
        <v>10.93</v>
      </c>
      <c r="O216" s="79" t="s">
        <v>12</v>
      </c>
      <c r="P216" s="80">
        <f t="shared" si="32"/>
        <v>10930</v>
      </c>
    </row>
    <row r="217" spans="2:16">
      <c r="B217" s="89">
        <v>350</v>
      </c>
      <c r="C217" s="90" t="s">
        <v>65</v>
      </c>
      <c r="D217" s="74">
        <f t="shared" si="23"/>
        <v>350</v>
      </c>
      <c r="E217" s="91">
        <v>2.6250000000000002E-3</v>
      </c>
      <c r="F217" s="92">
        <v>7.0510000000000003E-7</v>
      </c>
      <c r="G217" s="88">
        <f t="shared" si="34"/>
        <v>2.6257051000000003E-3</v>
      </c>
      <c r="H217" s="77">
        <v>353.69</v>
      </c>
      <c r="I217" s="79" t="s">
        <v>12</v>
      </c>
      <c r="J217" s="187">
        <f t="shared" si="29"/>
        <v>353690</v>
      </c>
      <c r="K217" s="77">
        <v>14.01</v>
      </c>
      <c r="L217" s="79" t="s">
        <v>12</v>
      </c>
      <c r="M217" s="80">
        <f>K217*1000</f>
        <v>14010</v>
      </c>
      <c r="N217" s="77">
        <v>12.22</v>
      </c>
      <c r="O217" s="79" t="s">
        <v>12</v>
      </c>
      <c r="P217" s="80">
        <f t="shared" ref="P217:P219" si="35">N217*1000</f>
        <v>12220</v>
      </c>
    </row>
    <row r="218" spans="2:16">
      <c r="B218" s="89">
        <v>375</v>
      </c>
      <c r="C218" s="90" t="s">
        <v>65</v>
      </c>
      <c r="D218" s="74">
        <f t="shared" si="23"/>
        <v>375</v>
      </c>
      <c r="E218" s="91">
        <v>2.5360000000000001E-3</v>
      </c>
      <c r="F218" s="92">
        <v>6.6169999999999995E-7</v>
      </c>
      <c r="G218" s="88">
        <f t="shared" si="34"/>
        <v>2.5366617000000002E-3</v>
      </c>
      <c r="H218" s="77">
        <v>395.34</v>
      </c>
      <c r="I218" s="79" t="s">
        <v>12</v>
      </c>
      <c r="J218" s="187">
        <f t="shared" si="29"/>
        <v>395340</v>
      </c>
      <c r="K218" s="77">
        <v>15.3</v>
      </c>
      <c r="L218" s="79" t="s">
        <v>12</v>
      </c>
      <c r="M218" s="80">
        <f t="shared" ref="M218:M228" si="36">K218*1000</f>
        <v>15300</v>
      </c>
      <c r="N218" s="77">
        <v>13.54</v>
      </c>
      <c r="O218" s="79" t="s">
        <v>12</v>
      </c>
      <c r="P218" s="80">
        <f t="shared" si="35"/>
        <v>13540</v>
      </c>
    </row>
    <row r="219" spans="2:16">
      <c r="B219" s="89">
        <v>400</v>
      </c>
      <c r="C219" s="90" t="s">
        <v>65</v>
      </c>
      <c r="D219" s="74">
        <f t="shared" si="23"/>
        <v>400</v>
      </c>
      <c r="E219" s="91">
        <v>2.4589999999999998E-3</v>
      </c>
      <c r="F219" s="92">
        <v>6.2350000000000004E-7</v>
      </c>
      <c r="G219" s="88">
        <f t="shared" si="34"/>
        <v>2.4596234999999999E-3</v>
      </c>
      <c r="H219" s="77">
        <v>438.37</v>
      </c>
      <c r="I219" s="79" t="s">
        <v>12</v>
      </c>
      <c r="J219" s="187">
        <f t="shared" si="29"/>
        <v>438370</v>
      </c>
      <c r="K219" s="77">
        <v>16.579999999999998</v>
      </c>
      <c r="L219" s="79" t="s">
        <v>12</v>
      </c>
      <c r="M219" s="80">
        <f t="shared" si="36"/>
        <v>16580</v>
      </c>
      <c r="N219" s="77">
        <v>14.89</v>
      </c>
      <c r="O219" s="79" t="s">
        <v>12</v>
      </c>
      <c r="P219" s="80">
        <f t="shared" si="35"/>
        <v>14890</v>
      </c>
    </row>
    <row r="220" spans="2:16">
      <c r="B220" s="89">
        <v>450</v>
      </c>
      <c r="C220" s="90" t="s">
        <v>65</v>
      </c>
      <c r="D220" s="74">
        <f t="shared" si="23"/>
        <v>450</v>
      </c>
      <c r="E220" s="91">
        <v>2.33E-3</v>
      </c>
      <c r="F220" s="92">
        <v>5.5929999999999999E-7</v>
      </c>
      <c r="G220" s="88">
        <f t="shared" si="34"/>
        <v>2.3305592999999999E-3</v>
      </c>
      <c r="H220" s="77">
        <v>528.19000000000005</v>
      </c>
      <c r="I220" s="79" t="s">
        <v>12</v>
      </c>
      <c r="J220" s="187">
        <f t="shared" si="29"/>
        <v>528190</v>
      </c>
      <c r="K220" s="77">
        <v>21.07</v>
      </c>
      <c r="L220" s="79" t="s">
        <v>12</v>
      </c>
      <c r="M220" s="80">
        <f t="shared" si="36"/>
        <v>21070</v>
      </c>
      <c r="N220" s="77">
        <v>17.66</v>
      </c>
      <c r="O220" s="79" t="s">
        <v>12</v>
      </c>
      <c r="P220" s="80">
        <f>N220*1000</f>
        <v>17660</v>
      </c>
    </row>
    <row r="221" spans="2:16">
      <c r="B221" s="89">
        <v>500</v>
      </c>
      <c r="C221" s="90" t="s">
        <v>65</v>
      </c>
      <c r="D221" s="74">
        <f t="shared" si="23"/>
        <v>500</v>
      </c>
      <c r="E221" s="91">
        <v>2.2279999999999999E-3</v>
      </c>
      <c r="F221" s="92">
        <v>5.0750000000000001E-7</v>
      </c>
      <c r="G221" s="88">
        <f t="shared" si="34"/>
        <v>2.2285075E-3</v>
      </c>
      <c r="H221" s="77">
        <v>622.54999999999995</v>
      </c>
      <c r="I221" s="79" t="s">
        <v>12</v>
      </c>
      <c r="J221" s="187">
        <f t="shared" si="29"/>
        <v>622550</v>
      </c>
      <c r="K221" s="77">
        <v>25.13</v>
      </c>
      <c r="L221" s="79" t="s">
        <v>12</v>
      </c>
      <c r="M221" s="80">
        <f t="shared" si="36"/>
        <v>25130</v>
      </c>
      <c r="N221" s="77">
        <v>20.51</v>
      </c>
      <c r="O221" s="79" t="s">
        <v>12</v>
      </c>
      <c r="P221" s="80">
        <f t="shared" ref="P221:P228" si="37">N221*1000</f>
        <v>20510</v>
      </c>
    </row>
    <row r="222" spans="2:16">
      <c r="B222" s="89">
        <v>550</v>
      </c>
      <c r="C222" s="90" t="s">
        <v>65</v>
      </c>
      <c r="D222" s="74">
        <f t="shared" si="23"/>
        <v>550</v>
      </c>
      <c r="E222" s="91">
        <v>2.1450000000000002E-3</v>
      </c>
      <c r="F222" s="92">
        <v>4.6470000000000003E-7</v>
      </c>
      <c r="G222" s="88">
        <f t="shared" si="34"/>
        <v>2.1454647000000004E-3</v>
      </c>
      <c r="H222" s="77">
        <v>720.89</v>
      </c>
      <c r="I222" s="79" t="s">
        <v>12</v>
      </c>
      <c r="J222" s="187">
        <f t="shared" si="29"/>
        <v>720890</v>
      </c>
      <c r="K222" s="77">
        <v>28.91</v>
      </c>
      <c r="L222" s="79" t="s">
        <v>12</v>
      </c>
      <c r="M222" s="80">
        <f t="shared" si="36"/>
        <v>28910</v>
      </c>
      <c r="N222" s="77">
        <v>23.41</v>
      </c>
      <c r="O222" s="79" t="s">
        <v>12</v>
      </c>
      <c r="P222" s="80">
        <f t="shared" si="37"/>
        <v>23410</v>
      </c>
    </row>
    <row r="223" spans="2:16">
      <c r="B223" s="89">
        <v>600</v>
      </c>
      <c r="C223" s="90" t="s">
        <v>65</v>
      </c>
      <c r="D223" s="74">
        <f t="shared" si="23"/>
        <v>600</v>
      </c>
      <c r="E223" s="91">
        <v>2.078E-3</v>
      </c>
      <c r="F223" s="92">
        <v>4.2879999999999998E-7</v>
      </c>
      <c r="G223" s="88">
        <f t="shared" si="34"/>
        <v>2.0784288000000001E-3</v>
      </c>
      <c r="H223" s="77">
        <v>822.71</v>
      </c>
      <c r="I223" s="79" t="s">
        <v>12</v>
      </c>
      <c r="J223" s="187">
        <f t="shared" si="29"/>
        <v>822710</v>
      </c>
      <c r="K223" s="77">
        <v>32.5</v>
      </c>
      <c r="L223" s="79" t="s">
        <v>12</v>
      </c>
      <c r="M223" s="80">
        <f t="shared" si="36"/>
        <v>32500</v>
      </c>
      <c r="N223" s="77">
        <v>26.35</v>
      </c>
      <c r="O223" s="79" t="s">
        <v>12</v>
      </c>
      <c r="P223" s="80">
        <f t="shared" si="37"/>
        <v>26350</v>
      </c>
    </row>
    <row r="224" spans="2:16">
      <c r="B224" s="89">
        <v>650</v>
      </c>
      <c r="C224" s="90" t="s">
        <v>65</v>
      </c>
      <c r="D224" s="74">
        <f t="shared" si="23"/>
        <v>650</v>
      </c>
      <c r="E224" s="91">
        <v>2.0209999999999998E-3</v>
      </c>
      <c r="F224" s="92">
        <v>3.9830000000000001E-7</v>
      </c>
      <c r="G224" s="88">
        <f t="shared" si="34"/>
        <v>2.0213982999999999E-3</v>
      </c>
      <c r="H224" s="77">
        <v>927.63</v>
      </c>
      <c r="I224" s="79" t="s">
        <v>12</v>
      </c>
      <c r="J224" s="187">
        <f t="shared" si="29"/>
        <v>927630</v>
      </c>
      <c r="K224" s="77">
        <v>35.92</v>
      </c>
      <c r="L224" s="79" t="s">
        <v>12</v>
      </c>
      <c r="M224" s="80">
        <f t="shared" si="36"/>
        <v>35920</v>
      </c>
      <c r="N224" s="77">
        <v>29.31</v>
      </c>
      <c r="O224" s="79" t="s">
        <v>12</v>
      </c>
      <c r="P224" s="80">
        <f t="shared" si="37"/>
        <v>29310</v>
      </c>
    </row>
    <row r="225" spans="1:16">
      <c r="B225" s="89">
        <v>700</v>
      </c>
      <c r="C225" s="90" t="s">
        <v>65</v>
      </c>
      <c r="D225" s="74">
        <f t="shared" si="23"/>
        <v>700</v>
      </c>
      <c r="E225" s="91">
        <v>1.9740000000000001E-3</v>
      </c>
      <c r="F225" s="92">
        <v>3.7189999999999999E-7</v>
      </c>
      <c r="G225" s="88">
        <f t="shared" si="34"/>
        <v>1.9743719000000002E-3</v>
      </c>
      <c r="H225" s="77">
        <v>1.04</v>
      </c>
      <c r="I225" s="78" t="s">
        <v>90</v>
      </c>
      <c r="J225" s="187">
        <f t="shared" ref="J225:J228" si="38">H225*1000000</f>
        <v>1040000</v>
      </c>
      <c r="K225" s="77">
        <v>39.21</v>
      </c>
      <c r="L225" s="79" t="s">
        <v>12</v>
      </c>
      <c r="M225" s="80">
        <f t="shared" si="36"/>
        <v>39210</v>
      </c>
      <c r="N225" s="77">
        <v>32.29</v>
      </c>
      <c r="O225" s="79" t="s">
        <v>12</v>
      </c>
      <c r="P225" s="80">
        <f t="shared" si="37"/>
        <v>32290</v>
      </c>
    </row>
    <row r="226" spans="1:16">
      <c r="B226" s="89">
        <v>800</v>
      </c>
      <c r="C226" s="90" t="s">
        <v>65</v>
      </c>
      <c r="D226" s="74">
        <f t="shared" si="23"/>
        <v>800</v>
      </c>
      <c r="E226" s="91">
        <v>1.9E-3</v>
      </c>
      <c r="F226" s="92">
        <v>3.2870000000000003E-7</v>
      </c>
      <c r="G226" s="88">
        <f t="shared" si="34"/>
        <v>1.9003287E-3</v>
      </c>
      <c r="H226" s="77">
        <v>1.26</v>
      </c>
      <c r="I226" s="79" t="s">
        <v>90</v>
      </c>
      <c r="J226" s="187">
        <f t="shared" si="38"/>
        <v>1260000</v>
      </c>
      <c r="K226" s="77">
        <v>50.58</v>
      </c>
      <c r="L226" s="79" t="s">
        <v>12</v>
      </c>
      <c r="M226" s="80">
        <f t="shared" si="36"/>
        <v>50580</v>
      </c>
      <c r="N226" s="77">
        <v>38.28</v>
      </c>
      <c r="O226" s="79" t="s">
        <v>12</v>
      </c>
      <c r="P226" s="80">
        <f t="shared" si="37"/>
        <v>38280</v>
      </c>
    </row>
    <row r="227" spans="1:16">
      <c r="B227" s="89">
        <v>900</v>
      </c>
      <c r="C227" s="90" t="s">
        <v>65</v>
      </c>
      <c r="D227" s="74">
        <f t="shared" si="23"/>
        <v>900</v>
      </c>
      <c r="E227" s="91">
        <v>1.8439999999999999E-3</v>
      </c>
      <c r="F227" s="92">
        <v>2.9470000000000001E-7</v>
      </c>
      <c r="G227" s="88">
        <f t="shared" si="34"/>
        <v>1.8442947E-3</v>
      </c>
      <c r="H227" s="77">
        <v>1.49</v>
      </c>
      <c r="I227" s="79" t="s">
        <v>90</v>
      </c>
      <c r="J227" s="187">
        <f t="shared" si="38"/>
        <v>1490000</v>
      </c>
      <c r="K227" s="77">
        <v>60.45</v>
      </c>
      <c r="L227" s="79" t="s">
        <v>12</v>
      </c>
      <c r="M227" s="80">
        <f t="shared" si="36"/>
        <v>60450</v>
      </c>
      <c r="N227" s="77">
        <v>44.25</v>
      </c>
      <c r="O227" s="79" t="s">
        <v>12</v>
      </c>
      <c r="P227" s="80">
        <f t="shared" si="37"/>
        <v>44250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9">B228*1000/$C$5</f>
        <v>1000</v>
      </c>
      <c r="E228" s="91">
        <v>1.8029999999999999E-3</v>
      </c>
      <c r="F228" s="92">
        <v>2.6730000000000002E-7</v>
      </c>
      <c r="G228" s="88">
        <f t="shared" si="34"/>
        <v>1.8032673E-3</v>
      </c>
      <c r="H228" s="77">
        <v>1.72</v>
      </c>
      <c r="I228" s="79" t="s">
        <v>90</v>
      </c>
      <c r="J228" s="187">
        <f t="shared" si="38"/>
        <v>1720000</v>
      </c>
      <c r="K228" s="77">
        <v>69.37</v>
      </c>
      <c r="L228" s="79" t="s">
        <v>12</v>
      </c>
      <c r="M228" s="80">
        <f t="shared" si="36"/>
        <v>69370</v>
      </c>
      <c r="N228" s="77">
        <v>50.17</v>
      </c>
      <c r="O228" s="79" t="s">
        <v>12</v>
      </c>
      <c r="P228" s="80">
        <f t="shared" si="37"/>
        <v>50170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zoomScale="70" zoomScaleNormal="70" workbookViewId="0">
      <selection activeCell="U10" sqref="U10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srim1H_Havar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234</v>
      </c>
      <c r="D6" s="21" t="s">
        <v>32</v>
      </c>
      <c r="F6" s="27" t="s">
        <v>4</v>
      </c>
      <c r="G6" s="28">
        <v>6</v>
      </c>
      <c r="H6" s="28">
        <v>0.96</v>
      </c>
      <c r="I6" s="29">
        <v>0.2</v>
      </c>
      <c r="J6" s="4">
        <v>1</v>
      </c>
      <c r="K6" s="30">
        <v>82.997</v>
      </c>
      <c r="L6" s="22" t="s">
        <v>33</v>
      </c>
      <c r="M6" s="9"/>
      <c r="N6" s="9"/>
      <c r="O6" s="15" t="s">
        <v>111</v>
      </c>
      <c r="P6" s="136" t="s">
        <v>229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235</v>
      </c>
      <c r="F7" s="32" t="s">
        <v>236</v>
      </c>
      <c r="G7" s="33">
        <v>24</v>
      </c>
      <c r="H7" s="33">
        <v>22.29</v>
      </c>
      <c r="I7" s="34">
        <v>20.010000000000002</v>
      </c>
      <c r="J7" s="4">
        <v>2</v>
      </c>
      <c r="K7" s="35">
        <v>829.97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8.3000000000000007</v>
      </c>
      <c r="D8" s="38" t="s">
        <v>9</v>
      </c>
      <c r="F8" s="32" t="s">
        <v>237</v>
      </c>
      <c r="G8" s="33">
        <v>25</v>
      </c>
      <c r="H8" s="33">
        <v>1.69</v>
      </c>
      <c r="I8" s="34">
        <v>1.6</v>
      </c>
      <c r="J8" s="4">
        <v>3</v>
      </c>
      <c r="K8" s="35">
        <v>829.97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8.6303999999999992E+22</v>
      </c>
      <c r="D9" s="21" t="s">
        <v>10</v>
      </c>
      <c r="F9" s="32" t="s">
        <v>238</v>
      </c>
      <c r="G9" s="33">
        <v>26</v>
      </c>
      <c r="H9" s="33">
        <v>18.11</v>
      </c>
      <c r="I9" s="34">
        <v>17.47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 t="s">
        <v>239</v>
      </c>
      <c r="G10" s="33">
        <v>27</v>
      </c>
      <c r="H10" s="33">
        <v>41.78</v>
      </c>
      <c r="I10" s="34">
        <v>42.52</v>
      </c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 t="s">
        <v>240</v>
      </c>
      <c r="G11" s="33">
        <v>28</v>
      </c>
      <c r="H11" s="33">
        <v>12.83</v>
      </c>
      <c r="I11" s="34">
        <v>13</v>
      </c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108</v>
      </c>
      <c r="F12" s="32" t="s">
        <v>241</v>
      </c>
      <c r="G12" s="33">
        <v>42</v>
      </c>
      <c r="H12" s="33">
        <v>1.45</v>
      </c>
      <c r="I12" s="34">
        <v>2.4</v>
      </c>
      <c r="J12" s="4">
        <v>7</v>
      </c>
      <c r="K12" s="35">
        <v>96.168000000000006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110</v>
      </c>
      <c r="F13" s="49" t="s">
        <v>242</v>
      </c>
      <c r="G13" s="50">
        <v>74</v>
      </c>
      <c r="H13" s="50">
        <v>0.88</v>
      </c>
      <c r="I13" s="51">
        <v>2.79</v>
      </c>
      <c r="J13" s="4">
        <v>8</v>
      </c>
      <c r="K13" s="52">
        <v>79.091999999999999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175</v>
      </c>
      <c r="E14" s="25"/>
      <c r="F14" s="25"/>
      <c r="G14" s="25"/>
      <c r="H14" s="106">
        <f>SUM(H6:H13)</f>
        <v>99.99</v>
      </c>
      <c r="I14" s="106">
        <f>SUM(I6:I13)</f>
        <v>99.990000000000023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116" t="s">
        <v>233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92" t="s">
        <v>58</v>
      </c>
      <c r="E18" s="193" t="s">
        <v>59</v>
      </c>
      <c r="F18" s="194"/>
      <c r="G18" s="195"/>
      <c r="H18" s="71" t="s">
        <v>60</v>
      </c>
      <c r="I18" s="25"/>
      <c r="J18" s="192" t="s">
        <v>61</v>
      </c>
      <c r="K18" s="71" t="s">
        <v>62</v>
      </c>
      <c r="L18" s="73"/>
      <c r="M18" s="192" t="s">
        <v>61</v>
      </c>
      <c r="N18" s="71" t="s">
        <v>62</v>
      </c>
      <c r="O18" s="25"/>
      <c r="P18" s="19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4.0049999999999999E-3</v>
      </c>
      <c r="F20" s="87">
        <v>1.4170000000000001E-3</v>
      </c>
      <c r="G20" s="88">
        <f>E20+F20</f>
        <v>5.4219999999999997E-3</v>
      </c>
      <c r="H20" s="84">
        <v>3</v>
      </c>
      <c r="I20" s="85" t="s">
        <v>64</v>
      </c>
      <c r="J20" s="97">
        <f>H20/1000/10</f>
        <v>3.0000000000000003E-4</v>
      </c>
      <c r="K20" s="84">
        <v>8</v>
      </c>
      <c r="L20" s="85" t="s">
        <v>64</v>
      </c>
      <c r="M20" s="97">
        <f t="shared" ref="M20:M83" si="0">K20/1000/10</f>
        <v>8.0000000000000004E-4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4.2009999999999999E-3</v>
      </c>
      <c r="F21" s="92">
        <v>1.48E-3</v>
      </c>
      <c r="G21" s="88">
        <f t="shared" ref="G21:G84" si="3">E21+F21</f>
        <v>5.6810000000000003E-3</v>
      </c>
      <c r="H21" s="89">
        <v>3</v>
      </c>
      <c r="I21" s="90" t="s">
        <v>64</v>
      </c>
      <c r="J21" s="74">
        <f t="shared" ref="J21:J84" si="4">H21/1000/10</f>
        <v>3.0000000000000003E-4</v>
      </c>
      <c r="K21" s="89">
        <v>8</v>
      </c>
      <c r="L21" s="90" t="s">
        <v>64</v>
      </c>
      <c r="M21" s="74">
        <f t="shared" si="0"/>
        <v>8.0000000000000004E-4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4.3880000000000004E-3</v>
      </c>
      <c r="F22" s="92">
        <v>1.5380000000000001E-3</v>
      </c>
      <c r="G22" s="88">
        <f t="shared" si="3"/>
        <v>5.9260000000000007E-3</v>
      </c>
      <c r="H22" s="89">
        <v>3</v>
      </c>
      <c r="I22" s="90" t="s">
        <v>64</v>
      </c>
      <c r="J22" s="74">
        <f t="shared" si="4"/>
        <v>3.0000000000000003E-4</v>
      </c>
      <c r="K22" s="89">
        <v>8</v>
      </c>
      <c r="L22" s="90" t="s">
        <v>64</v>
      </c>
      <c r="M22" s="74">
        <f t="shared" si="0"/>
        <v>8.0000000000000004E-4</v>
      </c>
      <c r="N22" s="89">
        <v>6</v>
      </c>
      <c r="O22" s="90" t="s">
        <v>64</v>
      </c>
      <c r="P22" s="74">
        <f t="shared" si="1"/>
        <v>6.0000000000000006E-4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4.5669999999999999E-3</v>
      </c>
      <c r="F23" s="92">
        <v>1.5939999999999999E-3</v>
      </c>
      <c r="G23" s="88">
        <f t="shared" si="3"/>
        <v>6.1609999999999998E-3</v>
      </c>
      <c r="H23" s="89">
        <v>3</v>
      </c>
      <c r="I23" s="90" t="s">
        <v>64</v>
      </c>
      <c r="J23" s="74">
        <f t="shared" si="4"/>
        <v>3.0000000000000003E-4</v>
      </c>
      <c r="K23" s="89">
        <v>9</v>
      </c>
      <c r="L23" s="90" t="s">
        <v>64</v>
      </c>
      <c r="M23" s="74">
        <f t="shared" si="0"/>
        <v>8.9999999999999998E-4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4.7390000000000002E-3</v>
      </c>
      <c r="F24" s="92">
        <v>1.6459999999999999E-3</v>
      </c>
      <c r="G24" s="88">
        <f t="shared" si="3"/>
        <v>6.3850000000000001E-3</v>
      </c>
      <c r="H24" s="89">
        <v>3</v>
      </c>
      <c r="I24" s="90" t="s">
        <v>64</v>
      </c>
      <c r="J24" s="74">
        <f t="shared" si="4"/>
        <v>3.0000000000000003E-4</v>
      </c>
      <c r="K24" s="89">
        <v>9</v>
      </c>
      <c r="L24" s="90" t="s">
        <v>64</v>
      </c>
      <c r="M24" s="74">
        <f t="shared" si="0"/>
        <v>8.9999999999999998E-4</v>
      </c>
      <c r="N24" s="89">
        <v>6</v>
      </c>
      <c r="O24" s="90" t="s">
        <v>64</v>
      </c>
      <c r="P24" s="74">
        <f t="shared" si="1"/>
        <v>6.0000000000000006E-4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4.9059999999999998E-3</v>
      </c>
      <c r="F25" s="92">
        <v>1.696E-3</v>
      </c>
      <c r="G25" s="88">
        <f t="shared" si="3"/>
        <v>6.6020000000000002E-3</v>
      </c>
      <c r="H25" s="89">
        <v>4</v>
      </c>
      <c r="I25" s="90" t="s">
        <v>64</v>
      </c>
      <c r="J25" s="74">
        <f t="shared" si="4"/>
        <v>4.0000000000000002E-4</v>
      </c>
      <c r="K25" s="89">
        <v>9</v>
      </c>
      <c r="L25" s="90" t="s">
        <v>64</v>
      </c>
      <c r="M25" s="74">
        <f t="shared" si="0"/>
        <v>8.9999999999999998E-4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5.0670000000000003E-3</v>
      </c>
      <c r="F26" s="92">
        <v>1.743E-3</v>
      </c>
      <c r="G26" s="88">
        <f t="shared" si="3"/>
        <v>6.8100000000000001E-3</v>
      </c>
      <c r="H26" s="89">
        <v>4</v>
      </c>
      <c r="I26" s="90" t="s">
        <v>64</v>
      </c>
      <c r="J26" s="74">
        <f t="shared" si="4"/>
        <v>4.0000000000000002E-4</v>
      </c>
      <c r="K26" s="89">
        <v>10</v>
      </c>
      <c r="L26" s="90" t="s">
        <v>64</v>
      </c>
      <c r="M26" s="74">
        <f t="shared" si="0"/>
        <v>1E-3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5.2230000000000002E-3</v>
      </c>
      <c r="F27" s="92">
        <v>1.7880000000000001E-3</v>
      </c>
      <c r="G27" s="88">
        <f t="shared" si="3"/>
        <v>7.0109999999999999E-3</v>
      </c>
      <c r="H27" s="89">
        <v>4</v>
      </c>
      <c r="I27" s="90" t="s">
        <v>64</v>
      </c>
      <c r="J27" s="74">
        <f t="shared" si="4"/>
        <v>4.0000000000000002E-4</v>
      </c>
      <c r="K27" s="89">
        <v>10</v>
      </c>
      <c r="L27" s="90" t="s">
        <v>64</v>
      </c>
      <c r="M27" s="74">
        <f t="shared" si="0"/>
        <v>1E-3</v>
      </c>
      <c r="N27" s="89">
        <v>7</v>
      </c>
      <c r="O27" s="90" t="s">
        <v>64</v>
      </c>
      <c r="P27" s="74">
        <f t="shared" si="1"/>
        <v>6.9999999999999999E-4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5.3740000000000003E-3</v>
      </c>
      <c r="F28" s="92">
        <v>1.8320000000000001E-3</v>
      </c>
      <c r="G28" s="88">
        <f t="shared" si="3"/>
        <v>7.2060000000000006E-3</v>
      </c>
      <c r="H28" s="89">
        <v>4</v>
      </c>
      <c r="I28" s="90" t="s">
        <v>64</v>
      </c>
      <c r="J28" s="74">
        <f t="shared" si="4"/>
        <v>4.0000000000000002E-4</v>
      </c>
      <c r="K28" s="89">
        <v>10</v>
      </c>
      <c r="L28" s="90" t="s">
        <v>64</v>
      </c>
      <c r="M28" s="74">
        <f t="shared" si="0"/>
        <v>1E-3</v>
      </c>
      <c r="N28" s="89">
        <v>7</v>
      </c>
      <c r="O28" s="90" t="s">
        <v>64</v>
      </c>
      <c r="P28" s="74">
        <f t="shared" si="1"/>
        <v>6.9999999999999999E-4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5.6649999999999999E-3</v>
      </c>
      <c r="F29" s="92">
        <v>1.913E-3</v>
      </c>
      <c r="G29" s="88">
        <f t="shared" si="3"/>
        <v>7.5779999999999997E-3</v>
      </c>
      <c r="H29" s="89">
        <v>4</v>
      </c>
      <c r="I29" s="90" t="s">
        <v>64</v>
      </c>
      <c r="J29" s="74">
        <f t="shared" si="4"/>
        <v>4.0000000000000002E-4</v>
      </c>
      <c r="K29" s="89">
        <v>11</v>
      </c>
      <c r="L29" s="90" t="s">
        <v>64</v>
      </c>
      <c r="M29" s="74">
        <f t="shared" si="0"/>
        <v>1.0999999999999998E-3</v>
      </c>
      <c r="N29" s="89">
        <v>8</v>
      </c>
      <c r="O29" s="90" t="s">
        <v>64</v>
      </c>
      <c r="P29" s="74">
        <f t="shared" si="1"/>
        <v>8.0000000000000004E-4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6.0080000000000003E-3</v>
      </c>
      <c r="F30" s="92">
        <v>2.006E-3</v>
      </c>
      <c r="G30" s="88">
        <f t="shared" si="3"/>
        <v>8.0140000000000003E-3</v>
      </c>
      <c r="H30" s="89">
        <v>4</v>
      </c>
      <c r="I30" s="90" t="s">
        <v>64</v>
      </c>
      <c r="J30" s="74">
        <f t="shared" si="4"/>
        <v>4.0000000000000002E-4</v>
      </c>
      <c r="K30" s="89">
        <v>12</v>
      </c>
      <c r="L30" s="90" t="s">
        <v>64</v>
      </c>
      <c r="M30" s="74">
        <f t="shared" si="0"/>
        <v>1.2000000000000001E-3</v>
      </c>
      <c r="N30" s="89">
        <v>8</v>
      </c>
      <c r="O30" s="90" t="s">
        <v>64</v>
      </c>
      <c r="P30" s="74">
        <f t="shared" si="1"/>
        <v>8.0000000000000004E-4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6.3330000000000001E-3</v>
      </c>
      <c r="F31" s="92">
        <v>2.091E-3</v>
      </c>
      <c r="G31" s="88">
        <f t="shared" si="3"/>
        <v>8.4240000000000009E-3</v>
      </c>
      <c r="H31" s="89">
        <v>5</v>
      </c>
      <c r="I31" s="90" t="s">
        <v>64</v>
      </c>
      <c r="J31" s="74">
        <f t="shared" si="4"/>
        <v>5.0000000000000001E-4</v>
      </c>
      <c r="K31" s="89">
        <v>12</v>
      </c>
      <c r="L31" s="90" t="s">
        <v>64</v>
      </c>
      <c r="M31" s="74">
        <f t="shared" si="0"/>
        <v>1.2000000000000001E-3</v>
      </c>
      <c r="N31" s="89">
        <v>9</v>
      </c>
      <c r="O31" s="90" t="s">
        <v>64</v>
      </c>
      <c r="P31" s="74">
        <f t="shared" si="1"/>
        <v>8.9999999999999998E-4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6.6420000000000003E-3</v>
      </c>
      <c r="F32" s="92">
        <v>2.1689999999999999E-3</v>
      </c>
      <c r="G32" s="88">
        <f t="shared" si="3"/>
        <v>8.8109999999999994E-3</v>
      </c>
      <c r="H32" s="89">
        <v>5</v>
      </c>
      <c r="I32" s="90" t="s">
        <v>64</v>
      </c>
      <c r="J32" s="74">
        <f t="shared" si="4"/>
        <v>5.0000000000000001E-4</v>
      </c>
      <c r="K32" s="89">
        <v>13</v>
      </c>
      <c r="L32" s="90" t="s">
        <v>64</v>
      </c>
      <c r="M32" s="74">
        <f t="shared" si="0"/>
        <v>1.2999999999999999E-3</v>
      </c>
      <c r="N32" s="89">
        <v>9</v>
      </c>
      <c r="O32" s="90" t="s">
        <v>64</v>
      </c>
      <c r="P32" s="74">
        <f t="shared" si="1"/>
        <v>8.9999999999999998E-4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6.9379999999999997E-3</v>
      </c>
      <c r="F33" s="92">
        <v>2.2420000000000001E-3</v>
      </c>
      <c r="G33" s="88">
        <f t="shared" si="3"/>
        <v>9.1800000000000007E-3</v>
      </c>
      <c r="H33" s="89">
        <v>5</v>
      </c>
      <c r="I33" s="90" t="s">
        <v>64</v>
      </c>
      <c r="J33" s="74">
        <f t="shared" si="4"/>
        <v>5.0000000000000001E-4</v>
      </c>
      <c r="K33" s="89">
        <v>13</v>
      </c>
      <c r="L33" s="90" t="s">
        <v>64</v>
      </c>
      <c r="M33" s="74">
        <f t="shared" si="0"/>
        <v>1.2999999999999999E-3</v>
      </c>
      <c r="N33" s="89">
        <v>10</v>
      </c>
      <c r="O33" s="90" t="s">
        <v>64</v>
      </c>
      <c r="P33" s="74">
        <f t="shared" si="1"/>
        <v>1E-3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7.221E-3</v>
      </c>
      <c r="F34" s="92">
        <v>2.31E-3</v>
      </c>
      <c r="G34" s="88">
        <f t="shared" si="3"/>
        <v>9.5309999999999995E-3</v>
      </c>
      <c r="H34" s="89">
        <v>6</v>
      </c>
      <c r="I34" s="90" t="s">
        <v>64</v>
      </c>
      <c r="J34" s="74">
        <f t="shared" si="4"/>
        <v>6.0000000000000006E-4</v>
      </c>
      <c r="K34" s="89">
        <v>14</v>
      </c>
      <c r="L34" s="90" t="s">
        <v>64</v>
      </c>
      <c r="M34" s="74">
        <f t="shared" si="0"/>
        <v>1.4E-3</v>
      </c>
      <c r="N34" s="89">
        <v>10</v>
      </c>
      <c r="O34" s="90" t="s">
        <v>64</v>
      </c>
      <c r="P34" s="74">
        <f t="shared" si="1"/>
        <v>1E-3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7.4939999999999998E-3</v>
      </c>
      <c r="F35" s="92">
        <v>2.3730000000000001E-3</v>
      </c>
      <c r="G35" s="88">
        <f t="shared" si="3"/>
        <v>9.8670000000000008E-3</v>
      </c>
      <c r="H35" s="89">
        <v>6</v>
      </c>
      <c r="I35" s="90" t="s">
        <v>64</v>
      </c>
      <c r="J35" s="74">
        <f t="shared" si="4"/>
        <v>6.0000000000000006E-4</v>
      </c>
      <c r="K35" s="89">
        <v>15</v>
      </c>
      <c r="L35" s="90" t="s">
        <v>64</v>
      </c>
      <c r="M35" s="74">
        <f t="shared" si="0"/>
        <v>1.5E-3</v>
      </c>
      <c r="N35" s="89">
        <v>10</v>
      </c>
      <c r="O35" s="90" t="s">
        <v>64</v>
      </c>
      <c r="P35" s="74">
        <f t="shared" si="1"/>
        <v>1E-3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7.757E-3</v>
      </c>
      <c r="F36" s="92">
        <v>2.4329999999999998E-3</v>
      </c>
      <c r="G36" s="88">
        <f t="shared" si="3"/>
        <v>1.0189999999999999E-2</v>
      </c>
      <c r="H36" s="89">
        <v>6</v>
      </c>
      <c r="I36" s="90" t="s">
        <v>64</v>
      </c>
      <c r="J36" s="74">
        <f t="shared" si="4"/>
        <v>6.0000000000000006E-4</v>
      </c>
      <c r="K36" s="89">
        <v>15</v>
      </c>
      <c r="L36" s="90" t="s">
        <v>64</v>
      </c>
      <c r="M36" s="74">
        <f t="shared" si="0"/>
        <v>1.5E-3</v>
      </c>
      <c r="N36" s="89">
        <v>11</v>
      </c>
      <c r="O36" s="90" t="s">
        <v>64</v>
      </c>
      <c r="P36" s="74">
        <f t="shared" si="1"/>
        <v>1.0999999999999998E-3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8.0110000000000008E-3</v>
      </c>
      <c r="F37" s="92">
        <v>2.4889999999999999E-3</v>
      </c>
      <c r="G37" s="88">
        <f t="shared" si="3"/>
        <v>1.0500000000000001E-2</v>
      </c>
      <c r="H37" s="89">
        <v>6</v>
      </c>
      <c r="I37" s="90" t="s">
        <v>64</v>
      </c>
      <c r="J37" s="74">
        <f t="shared" si="4"/>
        <v>6.0000000000000006E-4</v>
      </c>
      <c r="K37" s="89">
        <v>16</v>
      </c>
      <c r="L37" s="90" t="s">
        <v>64</v>
      </c>
      <c r="M37" s="74">
        <f t="shared" si="0"/>
        <v>1.6000000000000001E-3</v>
      </c>
      <c r="N37" s="89">
        <v>11</v>
      </c>
      <c r="O37" s="90" t="s">
        <v>64</v>
      </c>
      <c r="P37" s="74">
        <f t="shared" si="1"/>
        <v>1.0999999999999998E-3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8.4969999999999993E-3</v>
      </c>
      <c r="F38" s="92">
        <v>2.5929999999999998E-3</v>
      </c>
      <c r="G38" s="88">
        <f t="shared" si="3"/>
        <v>1.1089999999999999E-2</v>
      </c>
      <c r="H38" s="89">
        <v>7</v>
      </c>
      <c r="I38" s="90" t="s">
        <v>64</v>
      </c>
      <c r="J38" s="74">
        <f t="shared" si="4"/>
        <v>6.9999999999999999E-4</v>
      </c>
      <c r="K38" s="89">
        <v>17</v>
      </c>
      <c r="L38" s="90" t="s">
        <v>64</v>
      </c>
      <c r="M38" s="74">
        <f t="shared" si="0"/>
        <v>1.7000000000000001E-3</v>
      </c>
      <c r="N38" s="89">
        <v>12</v>
      </c>
      <c r="O38" s="90" t="s">
        <v>64</v>
      </c>
      <c r="P38" s="74">
        <f t="shared" si="1"/>
        <v>1.2000000000000001E-3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8.9569999999999997E-3</v>
      </c>
      <c r="F39" s="92">
        <v>2.6870000000000002E-3</v>
      </c>
      <c r="G39" s="88">
        <f t="shared" si="3"/>
        <v>1.1644E-2</v>
      </c>
      <c r="H39" s="89">
        <v>7</v>
      </c>
      <c r="I39" s="90" t="s">
        <v>64</v>
      </c>
      <c r="J39" s="74">
        <f t="shared" si="4"/>
        <v>6.9999999999999999E-4</v>
      </c>
      <c r="K39" s="89">
        <v>18</v>
      </c>
      <c r="L39" s="90" t="s">
        <v>64</v>
      </c>
      <c r="M39" s="74">
        <f t="shared" si="0"/>
        <v>1.8E-3</v>
      </c>
      <c r="N39" s="89">
        <v>13</v>
      </c>
      <c r="O39" s="90" t="s">
        <v>64</v>
      </c>
      <c r="P39" s="74">
        <f t="shared" si="1"/>
        <v>1.2999999999999999E-3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9.3939999999999996E-3</v>
      </c>
      <c r="F40" s="92">
        <v>2.7720000000000002E-3</v>
      </c>
      <c r="G40" s="88">
        <f t="shared" si="3"/>
        <v>1.2166E-2</v>
      </c>
      <c r="H40" s="89">
        <v>8</v>
      </c>
      <c r="I40" s="90" t="s">
        <v>64</v>
      </c>
      <c r="J40" s="74">
        <f t="shared" si="4"/>
        <v>8.0000000000000004E-4</v>
      </c>
      <c r="K40" s="89">
        <v>18</v>
      </c>
      <c r="L40" s="90" t="s">
        <v>64</v>
      </c>
      <c r="M40" s="74">
        <f t="shared" si="0"/>
        <v>1.8E-3</v>
      </c>
      <c r="N40" s="89">
        <v>13</v>
      </c>
      <c r="O40" s="90" t="s">
        <v>64</v>
      </c>
      <c r="P40" s="74">
        <f t="shared" si="1"/>
        <v>1.2999999999999999E-3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9.8110000000000003E-3</v>
      </c>
      <c r="F41" s="92">
        <v>2.8509999999999998E-3</v>
      </c>
      <c r="G41" s="88">
        <f t="shared" si="3"/>
        <v>1.2662E-2</v>
      </c>
      <c r="H41" s="89">
        <v>8</v>
      </c>
      <c r="I41" s="90" t="s">
        <v>64</v>
      </c>
      <c r="J41" s="74">
        <f t="shared" si="4"/>
        <v>8.0000000000000004E-4</v>
      </c>
      <c r="K41" s="89">
        <v>19</v>
      </c>
      <c r="L41" s="90" t="s">
        <v>64</v>
      </c>
      <c r="M41" s="74">
        <f t="shared" si="0"/>
        <v>1.9E-3</v>
      </c>
      <c r="N41" s="89">
        <v>14</v>
      </c>
      <c r="O41" s="90" t="s">
        <v>64</v>
      </c>
      <c r="P41" s="74">
        <f t="shared" si="1"/>
        <v>1.4E-3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1.021E-2</v>
      </c>
      <c r="F42" s="92">
        <v>2.9229999999999998E-3</v>
      </c>
      <c r="G42" s="88">
        <f t="shared" si="3"/>
        <v>1.3133000000000001E-2</v>
      </c>
      <c r="H42" s="89">
        <v>9</v>
      </c>
      <c r="I42" s="90" t="s">
        <v>64</v>
      </c>
      <c r="J42" s="74">
        <f t="shared" si="4"/>
        <v>8.9999999999999998E-4</v>
      </c>
      <c r="K42" s="89">
        <v>20</v>
      </c>
      <c r="L42" s="90" t="s">
        <v>64</v>
      </c>
      <c r="M42" s="74">
        <f t="shared" si="0"/>
        <v>2E-3</v>
      </c>
      <c r="N42" s="89">
        <v>15</v>
      </c>
      <c r="O42" s="90" t="s">
        <v>64</v>
      </c>
      <c r="P42" s="74">
        <f t="shared" si="1"/>
        <v>1.5E-3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1.06E-2</v>
      </c>
      <c r="F43" s="92">
        <v>2.99E-3</v>
      </c>
      <c r="G43" s="88">
        <f t="shared" si="3"/>
        <v>1.359E-2</v>
      </c>
      <c r="H43" s="89">
        <v>9</v>
      </c>
      <c r="I43" s="90" t="s">
        <v>64</v>
      </c>
      <c r="J43" s="74">
        <f t="shared" si="4"/>
        <v>8.9999999999999998E-4</v>
      </c>
      <c r="K43" s="89">
        <v>21</v>
      </c>
      <c r="L43" s="90" t="s">
        <v>64</v>
      </c>
      <c r="M43" s="74">
        <f t="shared" si="0"/>
        <v>2.1000000000000003E-3</v>
      </c>
      <c r="N43" s="89">
        <v>15</v>
      </c>
      <c r="O43" s="90" t="s">
        <v>64</v>
      </c>
      <c r="P43" s="74">
        <f t="shared" si="1"/>
        <v>1.5E-3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1.133E-2</v>
      </c>
      <c r="F44" s="92">
        <v>3.1099999999999999E-3</v>
      </c>
      <c r="G44" s="88">
        <f t="shared" si="3"/>
        <v>1.444E-2</v>
      </c>
      <c r="H44" s="89">
        <v>10</v>
      </c>
      <c r="I44" s="90" t="s">
        <v>64</v>
      </c>
      <c r="J44" s="74">
        <f t="shared" si="4"/>
        <v>1E-3</v>
      </c>
      <c r="K44" s="89">
        <v>23</v>
      </c>
      <c r="L44" s="90" t="s">
        <v>64</v>
      </c>
      <c r="M44" s="74">
        <f t="shared" si="0"/>
        <v>2.3E-3</v>
      </c>
      <c r="N44" s="89">
        <v>16</v>
      </c>
      <c r="O44" s="90" t="s">
        <v>64</v>
      </c>
      <c r="P44" s="74">
        <f t="shared" si="1"/>
        <v>1.6000000000000001E-3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1.2019999999999999E-2</v>
      </c>
      <c r="F45" s="92">
        <v>3.2160000000000001E-3</v>
      </c>
      <c r="G45" s="88">
        <f t="shared" si="3"/>
        <v>1.5236E-2</v>
      </c>
      <c r="H45" s="89">
        <v>11</v>
      </c>
      <c r="I45" s="90" t="s">
        <v>64</v>
      </c>
      <c r="J45" s="74">
        <f t="shared" si="4"/>
        <v>1.0999999999999998E-3</v>
      </c>
      <c r="K45" s="89">
        <v>24</v>
      </c>
      <c r="L45" s="90" t="s">
        <v>64</v>
      </c>
      <c r="M45" s="74">
        <f t="shared" si="0"/>
        <v>2.4000000000000002E-3</v>
      </c>
      <c r="N45" s="89">
        <v>17</v>
      </c>
      <c r="O45" s="90" t="s">
        <v>64</v>
      </c>
      <c r="P45" s="74">
        <f t="shared" si="1"/>
        <v>1.7000000000000001E-3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1.2670000000000001E-2</v>
      </c>
      <c r="F46" s="92">
        <v>3.3089999999999999E-3</v>
      </c>
      <c r="G46" s="88">
        <f t="shared" si="3"/>
        <v>1.5979E-2</v>
      </c>
      <c r="H46" s="89">
        <v>12</v>
      </c>
      <c r="I46" s="90" t="s">
        <v>64</v>
      </c>
      <c r="J46" s="74">
        <f t="shared" si="4"/>
        <v>1.2000000000000001E-3</v>
      </c>
      <c r="K46" s="89">
        <v>26</v>
      </c>
      <c r="L46" s="90" t="s">
        <v>64</v>
      </c>
      <c r="M46" s="74">
        <f t="shared" si="0"/>
        <v>2.5999999999999999E-3</v>
      </c>
      <c r="N46" s="89">
        <v>19</v>
      </c>
      <c r="O46" s="90" t="s">
        <v>64</v>
      </c>
      <c r="P46" s="74">
        <f t="shared" si="1"/>
        <v>1.9E-3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1.328E-2</v>
      </c>
      <c r="F47" s="92">
        <v>3.3930000000000002E-3</v>
      </c>
      <c r="G47" s="88">
        <f t="shared" si="3"/>
        <v>1.6673E-2</v>
      </c>
      <c r="H47" s="89">
        <v>12</v>
      </c>
      <c r="I47" s="90" t="s">
        <v>64</v>
      </c>
      <c r="J47" s="74">
        <f t="shared" si="4"/>
        <v>1.2000000000000001E-3</v>
      </c>
      <c r="K47" s="89">
        <v>27</v>
      </c>
      <c r="L47" s="90" t="s">
        <v>64</v>
      </c>
      <c r="M47" s="74">
        <f t="shared" si="0"/>
        <v>2.7000000000000001E-3</v>
      </c>
      <c r="N47" s="89">
        <v>20</v>
      </c>
      <c r="O47" s="90" t="s">
        <v>64</v>
      </c>
      <c r="P47" s="74">
        <f t="shared" si="1"/>
        <v>2E-3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1.388E-2</v>
      </c>
      <c r="F48" s="92">
        <v>3.4689999999999999E-3</v>
      </c>
      <c r="G48" s="88">
        <f t="shared" si="3"/>
        <v>1.7349E-2</v>
      </c>
      <c r="H48" s="89">
        <v>13</v>
      </c>
      <c r="I48" s="90" t="s">
        <v>64</v>
      </c>
      <c r="J48" s="74">
        <f t="shared" si="4"/>
        <v>1.2999999999999999E-3</v>
      </c>
      <c r="K48" s="89">
        <v>29</v>
      </c>
      <c r="L48" s="90" t="s">
        <v>64</v>
      </c>
      <c r="M48" s="74">
        <f t="shared" si="0"/>
        <v>2.9000000000000002E-3</v>
      </c>
      <c r="N48" s="89">
        <v>21</v>
      </c>
      <c r="O48" s="90" t="s">
        <v>64</v>
      </c>
      <c r="P48" s="74">
        <f t="shared" si="1"/>
        <v>2.1000000000000003E-3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1.444E-2</v>
      </c>
      <c r="F49" s="92">
        <v>3.5370000000000002E-3</v>
      </c>
      <c r="G49" s="88">
        <f t="shared" si="3"/>
        <v>1.7977E-2</v>
      </c>
      <c r="H49" s="89">
        <v>14</v>
      </c>
      <c r="I49" s="90" t="s">
        <v>64</v>
      </c>
      <c r="J49" s="74">
        <f t="shared" si="4"/>
        <v>1.4E-3</v>
      </c>
      <c r="K49" s="89">
        <v>30</v>
      </c>
      <c r="L49" s="90" t="s">
        <v>64</v>
      </c>
      <c r="M49" s="74">
        <f t="shared" si="0"/>
        <v>3.0000000000000001E-3</v>
      </c>
      <c r="N49" s="89">
        <v>22</v>
      </c>
      <c r="O49" s="90" t="s">
        <v>64</v>
      </c>
      <c r="P49" s="74">
        <f t="shared" si="1"/>
        <v>2.1999999999999997E-3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1.499E-2</v>
      </c>
      <c r="F50" s="92">
        <v>3.5999999999999999E-3</v>
      </c>
      <c r="G50" s="88">
        <f t="shared" si="3"/>
        <v>1.8589999999999999E-2</v>
      </c>
      <c r="H50" s="89">
        <v>15</v>
      </c>
      <c r="I50" s="90" t="s">
        <v>64</v>
      </c>
      <c r="J50" s="74">
        <f t="shared" si="4"/>
        <v>1.5E-3</v>
      </c>
      <c r="K50" s="89">
        <v>31</v>
      </c>
      <c r="L50" s="90" t="s">
        <v>64</v>
      </c>
      <c r="M50" s="74">
        <f t="shared" si="0"/>
        <v>3.0999999999999999E-3</v>
      </c>
      <c r="N50" s="89">
        <v>23</v>
      </c>
      <c r="O50" s="90" t="s">
        <v>64</v>
      </c>
      <c r="P50" s="74">
        <f t="shared" si="1"/>
        <v>2.3E-3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1.5509999999999999E-2</v>
      </c>
      <c r="F51" s="92">
        <v>3.6579999999999998E-3</v>
      </c>
      <c r="G51" s="88">
        <f t="shared" si="3"/>
        <v>1.9167999999999998E-2</v>
      </c>
      <c r="H51" s="89">
        <v>15</v>
      </c>
      <c r="I51" s="90" t="s">
        <v>64</v>
      </c>
      <c r="J51" s="74">
        <f t="shared" si="4"/>
        <v>1.5E-3</v>
      </c>
      <c r="K51" s="89">
        <v>33</v>
      </c>
      <c r="L51" s="90" t="s">
        <v>64</v>
      </c>
      <c r="M51" s="74">
        <f t="shared" si="0"/>
        <v>3.3E-3</v>
      </c>
      <c r="N51" s="89">
        <v>24</v>
      </c>
      <c r="O51" s="90" t="s">
        <v>64</v>
      </c>
      <c r="P51" s="74">
        <f t="shared" si="1"/>
        <v>2.4000000000000002E-3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1.602E-2</v>
      </c>
      <c r="F52" s="92">
        <v>3.7100000000000002E-3</v>
      </c>
      <c r="G52" s="88">
        <f t="shared" si="3"/>
        <v>1.9730000000000001E-2</v>
      </c>
      <c r="H52" s="89">
        <v>16</v>
      </c>
      <c r="I52" s="90" t="s">
        <v>64</v>
      </c>
      <c r="J52" s="74">
        <f t="shared" si="4"/>
        <v>1.6000000000000001E-3</v>
      </c>
      <c r="K52" s="89">
        <v>34</v>
      </c>
      <c r="L52" s="90" t="s">
        <v>64</v>
      </c>
      <c r="M52" s="74">
        <f t="shared" si="0"/>
        <v>3.4000000000000002E-3</v>
      </c>
      <c r="N52" s="89">
        <v>24</v>
      </c>
      <c r="O52" s="90" t="s">
        <v>64</v>
      </c>
      <c r="P52" s="74">
        <f t="shared" si="1"/>
        <v>2.4000000000000002E-3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1.652E-2</v>
      </c>
      <c r="F53" s="92">
        <v>3.7590000000000002E-3</v>
      </c>
      <c r="G53" s="88">
        <f t="shared" si="3"/>
        <v>2.0278999999999998E-2</v>
      </c>
      <c r="H53" s="89">
        <v>17</v>
      </c>
      <c r="I53" s="90" t="s">
        <v>64</v>
      </c>
      <c r="J53" s="74">
        <f t="shared" si="4"/>
        <v>1.7000000000000001E-3</v>
      </c>
      <c r="K53" s="89">
        <v>35</v>
      </c>
      <c r="L53" s="90" t="s">
        <v>64</v>
      </c>
      <c r="M53" s="74">
        <f t="shared" si="0"/>
        <v>3.5000000000000005E-3</v>
      </c>
      <c r="N53" s="89">
        <v>25</v>
      </c>
      <c r="O53" s="90" t="s">
        <v>64</v>
      </c>
      <c r="P53" s="74">
        <f t="shared" si="1"/>
        <v>2.5000000000000001E-3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1.6990000000000002E-2</v>
      </c>
      <c r="F54" s="92">
        <v>3.8040000000000001E-3</v>
      </c>
      <c r="G54" s="88">
        <f t="shared" si="3"/>
        <v>2.0794E-2</v>
      </c>
      <c r="H54" s="89">
        <v>18</v>
      </c>
      <c r="I54" s="90" t="s">
        <v>64</v>
      </c>
      <c r="J54" s="74">
        <f t="shared" si="4"/>
        <v>1.8E-3</v>
      </c>
      <c r="K54" s="89">
        <v>36</v>
      </c>
      <c r="L54" s="90" t="s">
        <v>64</v>
      </c>
      <c r="M54" s="74">
        <f t="shared" si="0"/>
        <v>3.5999999999999999E-3</v>
      </c>
      <c r="N54" s="89">
        <v>26</v>
      </c>
      <c r="O54" s="90" t="s">
        <v>64</v>
      </c>
      <c r="P54" s="74">
        <f t="shared" si="1"/>
        <v>2.5999999999999999E-3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1.7909999999999999E-2</v>
      </c>
      <c r="F55" s="92">
        <v>3.885E-3</v>
      </c>
      <c r="G55" s="88">
        <f t="shared" si="3"/>
        <v>2.1794999999999998E-2</v>
      </c>
      <c r="H55" s="89">
        <v>19</v>
      </c>
      <c r="I55" s="90" t="s">
        <v>64</v>
      </c>
      <c r="J55" s="74">
        <f t="shared" si="4"/>
        <v>1.9E-3</v>
      </c>
      <c r="K55" s="89">
        <v>39</v>
      </c>
      <c r="L55" s="90" t="s">
        <v>64</v>
      </c>
      <c r="M55" s="74">
        <f t="shared" si="0"/>
        <v>3.8999999999999998E-3</v>
      </c>
      <c r="N55" s="89">
        <v>28</v>
      </c>
      <c r="O55" s="90" t="s">
        <v>64</v>
      </c>
      <c r="P55" s="74">
        <f t="shared" si="1"/>
        <v>2.8E-3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1.9E-2</v>
      </c>
      <c r="F56" s="92">
        <v>3.9719999999999998E-3</v>
      </c>
      <c r="G56" s="88">
        <f t="shared" si="3"/>
        <v>2.2971999999999999E-2</v>
      </c>
      <c r="H56" s="89">
        <v>21</v>
      </c>
      <c r="I56" s="90" t="s">
        <v>64</v>
      </c>
      <c r="J56" s="74">
        <f t="shared" si="4"/>
        <v>2.1000000000000003E-3</v>
      </c>
      <c r="K56" s="89">
        <v>41</v>
      </c>
      <c r="L56" s="90" t="s">
        <v>64</v>
      </c>
      <c r="M56" s="74">
        <f t="shared" si="0"/>
        <v>4.1000000000000003E-3</v>
      </c>
      <c r="N56" s="89">
        <v>30</v>
      </c>
      <c r="O56" s="90" t="s">
        <v>64</v>
      </c>
      <c r="P56" s="74">
        <f t="shared" si="1"/>
        <v>3.0000000000000001E-3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2.0029999999999999E-2</v>
      </c>
      <c r="F57" s="92">
        <v>4.0460000000000001E-3</v>
      </c>
      <c r="G57" s="88">
        <f t="shared" si="3"/>
        <v>2.4076E-2</v>
      </c>
      <c r="H57" s="89">
        <v>23</v>
      </c>
      <c r="I57" s="90" t="s">
        <v>64</v>
      </c>
      <c r="J57" s="74">
        <f t="shared" si="4"/>
        <v>2.3E-3</v>
      </c>
      <c r="K57" s="89">
        <v>44</v>
      </c>
      <c r="L57" s="90" t="s">
        <v>64</v>
      </c>
      <c r="M57" s="74">
        <f t="shared" si="0"/>
        <v>4.3999999999999994E-3</v>
      </c>
      <c r="N57" s="89">
        <v>32</v>
      </c>
      <c r="O57" s="90" t="s">
        <v>64</v>
      </c>
      <c r="P57" s="74">
        <f t="shared" si="1"/>
        <v>3.2000000000000002E-3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2.1000000000000001E-2</v>
      </c>
      <c r="F58" s="92">
        <v>4.1089999999999998E-3</v>
      </c>
      <c r="G58" s="88">
        <f t="shared" si="3"/>
        <v>2.5108999999999999E-2</v>
      </c>
      <c r="H58" s="89">
        <v>24</v>
      </c>
      <c r="I58" s="90" t="s">
        <v>64</v>
      </c>
      <c r="J58" s="74">
        <f t="shared" si="4"/>
        <v>2.4000000000000002E-3</v>
      </c>
      <c r="K58" s="89">
        <v>47</v>
      </c>
      <c r="L58" s="90" t="s">
        <v>64</v>
      </c>
      <c r="M58" s="74">
        <f t="shared" si="0"/>
        <v>4.7000000000000002E-3</v>
      </c>
      <c r="N58" s="89">
        <v>34</v>
      </c>
      <c r="O58" s="90" t="s">
        <v>64</v>
      </c>
      <c r="P58" s="74">
        <f t="shared" si="1"/>
        <v>3.4000000000000002E-3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2.1940000000000001E-2</v>
      </c>
      <c r="F59" s="92">
        <v>4.163E-3</v>
      </c>
      <c r="G59" s="88">
        <f t="shared" si="3"/>
        <v>2.6103000000000001E-2</v>
      </c>
      <c r="H59" s="89">
        <v>26</v>
      </c>
      <c r="I59" s="90" t="s">
        <v>64</v>
      </c>
      <c r="J59" s="74">
        <f t="shared" si="4"/>
        <v>2.5999999999999999E-3</v>
      </c>
      <c r="K59" s="89">
        <v>49</v>
      </c>
      <c r="L59" s="90" t="s">
        <v>64</v>
      </c>
      <c r="M59" s="74">
        <f t="shared" si="0"/>
        <v>4.8999999999999998E-3</v>
      </c>
      <c r="N59" s="89">
        <v>36</v>
      </c>
      <c r="O59" s="90" t="s">
        <v>64</v>
      </c>
      <c r="P59" s="74">
        <f t="shared" si="1"/>
        <v>3.5999999999999999E-3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2.283E-2</v>
      </c>
      <c r="F60" s="92">
        <v>4.2110000000000003E-3</v>
      </c>
      <c r="G60" s="88">
        <f t="shared" si="3"/>
        <v>2.7040999999999999E-2</v>
      </c>
      <c r="H60" s="89">
        <v>28</v>
      </c>
      <c r="I60" s="90" t="s">
        <v>64</v>
      </c>
      <c r="J60" s="74">
        <f t="shared" si="4"/>
        <v>2.8E-3</v>
      </c>
      <c r="K60" s="89">
        <v>52</v>
      </c>
      <c r="L60" s="90" t="s">
        <v>64</v>
      </c>
      <c r="M60" s="74">
        <f t="shared" si="0"/>
        <v>5.1999999999999998E-3</v>
      </c>
      <c r="N60" s="89">
        <v>38</v>
      </c>
      <c r="O60" s="90" t="s">
        <v>64</v>
      </c>
      <c r="P60" s="74">
        <f t="shared" si="1"/>
        <v>3.8E-3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2.3699999999999999E-2</v>
      </c>
      <c r="F61" s="92">
        <v>4.2519999999999997E-3</v>
      </c>
      <c r="G61" s="88">
        <f t="shared" si="3"/>
        <v>2.7951999999999998E-2</v>
      </c>
      <c r="H61" s="89">
        <v>29</v>
      </c>
      <c r="I61" s="90" t="s">
        <v>64</v>
      </c>
      <c r="J61" s="74">
        <f t="shared" si="4"/>
        <v>2.9000000000000002E-3</v>
      </c>
      <c r="K61" s="89">
        <v>54</v>
      </c>
      <c r="L61" s="90" t="s">
        <v>64</v>
      </c>
      <c r="M61" s="74">
        <f t="shared" si="0"/>
        <v>5.4000000000000003E-3</v>
      </c>
      <c r="N61" s="89">
        <v>39</v>
      </c>
      <c r="O61" s="90" t="s">
        <v>64</v>
      </c>
      <c r="P61" s="74">
        <f t="shared" si="1"/>
        <v>3.8999999999999998E-3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2.453E-2</v>
      </c>
      <c r="F62" s="92">
        <v>4.2880000000000001E-3</v>
      </c>
      <c r="G62" s="88">
        <f t="shared" si="3"/>
        <v>2.8818E-2</v>
      </c>
      <c r="H62" s="89">
        <v>31</v>
      </c>
      <c r="I62" s="90" t="s">
        <v>64</v>
      </c>
      <c r="J62" s="74">
        <f t="shared" si="4"/>
        <v>3.0999999999999999E-3</v>
      </c>
      <c r="K62" s="89">
        <v>57</v>
      </c>
      <c r="L62" s="90" t="s">
        <v>64</v>
      </c>
      <c r="M62" s="74">
        <f t="shared" si="0"/>
        <v>5.7000000000000002E-3</v>
      </c>
      <c r="N62" s="89">
        <v>41</v>
      </c>
      <c r="O62" s="90" t="s">
        <v>64</v>
      </c>
      <c r="P62" s="74">
        <f t="shared" si="1"/>
        <v>4.1000000000000003E-3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2.5329999999999998E-2</v>
      </c>
      <c r="F63" s="92">
        <v>4.3189999999999999E-3</v>
      </c>
      <c r="G63" s="88">
        <f t="shared" si="3"/>
        <v>2.9648999999999998E-2</v>
      </c>
      <c r="H63" s="89">
        <v>33</v>
      </c>
      <c r="I63" s="90" t="s">
        <v>64</v>
      </c>
      <c r="J63" s="74">
        <f t="shared" si="4"/>
        <v>3.3E-3</v>
      </c>
      <c r="K63" s="89">
        <v>59</v>
      </c>
      <c r="L63" s="90" t="s">
        <v>64</v>
      </c>
      <c r="M63" s="74">
        <f t="shared" si="0"/>
        <v>5.8999999999999999E-3</v>
      </c>
      <c r="N63" s="89">
        <v>43</v>
      </c>
      <c r="O63" s="90" t="s">
        <v>64</v>
      </c>
      <c r="P63" s="74">
        <f t="shared" si="1"/>
        <v>4.3E-3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2.6870000000000002E-2</v>
      </c>
      <c r="F64" s="92">
        <v>4.3709999999999999E-3</v>
      </c>
      <c r="G64" s="88">
        <f t="shared" si="3"/>
        <v>3.1241000000000001E-2</v>
      </c>
      <c r="H64" s="89">
        <v>36</v>
      </c>
      <c r="I64" s="90" t="s">
        <v>64</v>
      </c>
      <c r="J64" s="74">
        <f t="shared" si="4"/>
        <v>3.5999999999999999E-3</v>
      </c>
      <c r="K64" s="89">
        <v>63</v>
      </c>
      <c r="L64" s="90" t="s">
        <v>64</v>
      </c>
      <c r="M64" s="74">
        <f t="shared" si="0"/>
        <v>6.3E-3</v>
      </c>
      <c r="N64" s="89">
        <v>46</v>
      </c>
      <c r="O64" s="90" t="s">
        <v>64</v>
      </c>
      <c r="P64" s="74">
        <f t="shared" si="1"/>
        <v>4.5999999999999999E-3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2.8320000000000001E-2</v>
      </c>
      <c r="F65" s="92">
        <v>4.4099999999999999E-3</v>
      </c>
      <c r="G65" s="88">
        <f t="shared" si="3"/>
        <v>3.2730000000000002E-2</v>
      </c>
      <c r="H65" s="89">
        <v>40</v>
      </c>
      <c r="I65" s="90" t="s">
        <v>64</v>
      </c>
      <c r="J65" s="74">
        <f t="shared" si="4"/>
        <v>4.0000000000000001E-3</v>
      </c>
      <c r="K65" s="89">
        <v>68</v>
      </c>
      <c r="L65" s="90" t="s">
        <v>64</v>
      </c>
      <c r="M65" s="74">
        <f t="shared" si="0"/>
        <v>6.8000000000000005E-3</v>
      </c>
      <c r="N65" s="89">
        <v>49</v>
      </c>
      <c r="O65" s="90" t="s">
        <v>64</v>
      </c>
      <c r="P65" s="74">
        <f t="shared" si="1"/>
        <v>4.8999999999999998E-3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2.971E-2</v>
      </c>
      <c r="F66" s="92">
        <v>4.4400000000000004E-3</v>
      </c>
      <c r="G66" s="88">
        <f t="shared" si="3"/>
        <v>3.415E-2</v>
      </c>
      <c r="H66" s="89">
        <v>43</v>
      </c>
      <c r="I66" s="90" t="s">
        <v>64</v>
      </c>
      <c r="J66" s="74">
        <f t="shared" si="4"/>
        <v>4.3E-3</v>
      </c>
      <c r="K66" s="89">
        <v>72</v>
      </c>
      <c r="L66" s="90" t="s">
        <v>64</v>
      </c>
      <c r="M66" s="74">
        <f t="shared" si="0"/>
        <v>7.1999999999999998E-3</v>
      </c>
      <c r="N66" s="89">
        <v>53</v>
      </c>
      <c r="O66" s="90" t="s">
        <v>64</v>
      </c>
      <c r="P66" s="74">
        <f t="shared" si="1"/>
        <v>5.3E-3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3.1029999999999999E-2</v>
      </c>
      <c r="F67" s="92">
        <v>4.463E-3</v>
      </c>
      <c r="G67" s="88">
        <f t="shared" si="3"/>
        <v>3.5492999999999997E-2</v>
      </c>
      <c r="H67" s="89">
        <v>46</v>
      </c>
      <c r="I67" s="90" t="s">
        <v>64</v>
      </c>
      <c r="J67" s="74">
        <f t="shared" si="4"/>
        <v>4.5999999999999999E-3</v>
      </c>
      <c r="K67" s="89">
        <v>76</v>
      </c>
      <c r="L67" s="90" t="s">
        <v>64</v>
      </c>
      <c r="M67" s="74">
        <f t="shared" si="0"/>
        <v>7.6E-3</v>
      </c>
      <c r="N67" s="89">
        <v>56</v>
      </c>
      <c r="O67" s="90" t="s">
        <v>64</v>
      </c>
      <c r="P67" s="74">
        <f t="shared" si="1"/>
        <v>5.5999999999999999E-3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3.2289999999999999E-2</v>
      </c>
      <c r="F68" s="92">
        <v>4.4790000000000003E-3</v>
      </c>
      <c r="G68" s="88">
        <f t="shared" si="3"/>
        <v>3.6768999999999996E-2</v>
      </c>
      <c r="H68" s="89">
        <v>49</v>
      </c>
      <c r="I68" s="90" t="s">
        <v>64</v>
      </c>
      <c r="J68" s="74">
        <f t="shared" si="4"/>
        <v>4.8999999999999998E-3</v>
      </c>
      <c r="K68" s="89">
        <v>80</v>
      </c>
      <c r="L68" s="90" t="s">
        <v>64</v>
      </c>
      <c r="M68" s="74">
        <f t="shared" si="0"/>
        <v>8.0000000000000002E-3</v>
      </c>
      <c r="N68" s="89">
        <v>59</v>
      </c>
      <c r="O68" s="90" t="s">
        <v>64</v>
      </c>
      <c r="P68" s="74">
        <f t="shared" si="1"/>
        <v>5.8999999999999999E-3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3.3509999999999998E-2</v>
      </c>
      <c r="F69" s="92">
        <v>4.4900000000000001E-3</v>
      </c>
      <c r="G69" s="88">
        <f t="shared" si="3"/>
        <v>3.7999999999999999E-2</v>
      </c>
      <c r="H69" s="89">
        <v>53</v>
      </c>
      <c r="I69" s="90" t="s">
        <v>64</v>
      </c>
      <c r="J69" s="74">
        <f t="shared" si="4"/>
        <v>5.3E-3</v>
      </c>
      <c r="K69" s="89">
        <v>83</v>
      </c>
      <c r="L69" s="90" t="s">
        <v>64</v>
      </c>
      <c r="M69" s="74">
        <f t="shared" si="0"/>
        <v>8.3000000000000001E-3</v>
      </c>
      <c r="N69" s="89">
        <v>61</v>
      </c>
      <c r="O69" s="90" t="s">
        <v>64</v>
      </c>
      <c r="P69" s="74">
        <f t="shared" si="1"/>
        <v>6.0999999999999995E-3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3.5830000000000001E-2</v>
      </c>
      <c r="F70" s="92">
        <v>4.4999999999999997E-3</v>
      </c>
      <c r="G70" s="88">
        <f t="shared" si="3"/>
        <v>4.0329999999999998E-2</v>
      </c>
      <c r="H70" s="89">
        <v>59</v>
      </c>
      <c r="I70" s="90" t="s">
        <v>64</v>
      </c>
      <c r="J70" s="74">
        <f t="shared" si="4"/>
        <v>5.8999999999999999E-3</v>
      </c>
      <c r="K70" s="89">
        <v>91</v>
      </c>
      <c r="L70" s="90" t="s">
        <v>64</v>
      </c>
      <c r="M70" s="74">
        <f t="shared" si="0"/>
        <v>9.1000000000000004E-3</v>
      </c>
      <c r="N70" s="89">
        <v>67</v>
      </c>
      <c r="O70" s="90" t="s">
        <v>64</v>
      </c>
      <c r="P70" s="74">
        <f t="shared" si="1"/>
        <v>6.7000000000000002E-3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3.7999999999999999E-2</v>
      </c>
      <c r="F71" s="92">
        <v>4.4980000000000003E-3</v>
      </c>
      <c r="G71" s="88">
        <f t="shared" si="3"/>
        <v>4.2498000000000001E-2</v>
      </c>
      <c r="H71" s="89">
        <v>65</v>
      </c>
      <c r="I71" s="90" t="s">
        <v>64</v>
      </c>
      <c r="J71" s="74">
        <f t="shared" si="4"/>
        <v>6.5000000000000006E-3</v>
      </c>
      <c r="K71" s="89">
        <v>98</v>
      </c>
      <c r="L71" s="90" t="s">
        <v>64</v>
      </c>
      <c r="M71" s="74">
        <f t="shared" si="0"/>
        <v>9.7999999999999997E-3</v>
      </c>
      <c r="N71" s="89">
        <v>72</v>
      </c>
      <c r="O71" s="90" t="s">
        <v>64</v>
      </c>
      <c r="P71" s="74">
        <f t="shared" si="1"/>
        <v>7.1999999999999998E-3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4.0050000000000002E-2</v>
      </c>
      <c r="F72" s="92">
        <v>4.4879999999999998E-3</v>
      </c>
      <c r="G72" s="88">
        <f t="shared" si="3"/>
        <v>4.4538000000000001E-2</v>
      </c>
      <c r="H72" s="89">
        <v>72</v>
      </c>
      <c r="I72" s="90" t="s">
        <v>64</v>
      </c>
      <c r="J72" s="74">
        <f t="shared" si="4"/>
        <v>7.1999999999999998E-3</v>
      </c>
      <c r="K72" s="89">
        <v>104</v>
      </c>
      <c r="L72" s="90" t="s">
        <v>64</v>
      </c>
      <c r="M72" s="74">
        <f t="shared" si="0"/>
        <v>1.04E-2</v>
      </c>
      <c r="N72" s="89">
        <v>78</v>
      </c>
      <c r="O72" s="90" t="s">
        <v>64</v>
      </c>
      <c r="P72" s="74">
        <f t="shared" si="1"/>
        <v>7.7999999999999996E-3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4.2009999999999999E-2</v>
      </c>
      <c r="F73" s="92">
        <v>4.4710000000000001E-3</v>
      </c>
      <c r="G73" s="88">
        <f t="shared" si="3"/>
        <v>4.6481000000000001E-2</v>
      </c>
      <c r="H73" s="89">
        <v>78</v>
      </c>
      <c r="I73" s="90" t="s">
        <v>64</v>
      </c>
      <c r="J73" s="74">
        <f t="shared" si="4"/>
        <v>7.7999999999999996E-3</v>
      </c>
      <c r="K73" s="89">
        <v>111</v>
      </c>
      <c r="L73" s="90" t="s">
        <v>64</v>
      </c>
      <c r="M73" s="74">
        <f t="shared" si="0"/>
        <v>1.11E-2</v>
      </c>
      <c r="N73" s="89">
        <v>83</v>
      </c>
      <c r="O73" s="90" t="s">
        <v>64</v>
      </c>
      <c r="P73" s="74">
        <f t="shared" si="1"/>
        <v>8.3000000000000001E-3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4.3880000000000002E-2</v>
      </c>
      <c r="F74" s="92">
        <v>4.4489999999999998E-3</v>
      </c>
      <c r="G74" s="88">
        <f t="shared" si="3"/>
        <v>4.8329000000000004E-2</v>
      </c>
      <c r="H74" s="89">
        <v>85</v>
      </c>
      <c r="I74" s="90" t="s">
        <v>64</v>
      </c>
      <c r="J74" s="74">
        <f t="shared" si="4"/>
        <v>8.5000000000000006E-3</v>
      </c>
      <c r="K74" s="89">
        <v>117</v>
      </c>
      <c r="L74" s="90" t="s">
        <v>64</v>
      </c>
      <c r="M74" s="74">
        <f t="shared" si="0"/>
        <v>1.17E-2</v>
      </c>
      <c r="N74" s="89">
        <v>87</v>
      </c>
      <c r="O74" s="90" t="s">
        <v>64</v>
      </c>
      <c r="P74" s="74">
        <f t="shared" si="1"/>
        <v>8.6999999999999994E-3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4.5670000000000002E-2</v>
      </c>
      <c r="F75" s="92">
        <v>4.424E-3</v>
      </c>
      <c r="G75" s="88">
        <f t="shared" si="3"/>
        <v>5.0094E-2</v>
      </c>
      <c r="H75" s="89">
        <v>91</v>
      </c>
      <c r="I75" s="90" t="s">
        <v>64</v>
      </c>
      <c r="J75" s="74">
        <f t="shared" si="4"/>
        <v>9.1000000000000004E-3</v>
      </c>
      <c r="K75" s="89">
        <v>123</v>
      </c>
      <c r="L75" s="90" t="s">
        <v>64</v>
      </c>
      <c r="M75" s="74">
        <f t="shared" si="0"/>
        <v>1.23E-2</v>
      </c>
      <c r="N75" s="89">
        <v>92</v>
      </c>
      <c r="O75" s="90" t="s">
        <v>64</v>
      </c>
      <c r="P75" s="74">
        <f t="shared" si="1"/>
        <v>9.1999999999999998E-3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4.7390000000000002E-2</v>
      </c>
      <c r="F76" s="92">
        <v>4.3959999999999997E-3</v>
      </c>
      <c r="G76" s="88">
        <f t="shared" si="3"/>
        <v>5.1785999999999999E-2</v>
      </c>
      <c r="H76" s="89">
        <v>98</v>
      </c>
      <c r="I76" s="90" t="s">
        <v>64</v>
      </c>
      <c r="J76" s="74">
        <f t="shared" si="4"/>
        <v>9.7999999999999997E-3</v>
      </c>
      <c r="K76" s="89">
        <v>129</v>
      </c>
      <c r="L76" s="90" t="s">
        <v>64</v>
      </c>
      <c r="M76" s="74">
        <f t="shared" si="0"/>
        <v>1.29E-2</v>
      </c>
      <c r="N76" s="89">
        <v>97</v>
      </c>
      <c r="O76" s="90" t="s">
        <v>64</v>
      </c>
      <c r="P76" s="74">
        <f t="shared" si="1"/>
        <v>9.7000000000000003E-3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4.9059999999999999E-2</v>
      </c>
      <c r="F77" s="92">
        <v>4.3670000000000002E-3</v>
      </c>
      <c r="G77" s="88">
        <f t="shared" si="3"/>
        <v>5.3427000000000002E-2</v>
      </c>
      <c r="H77" s="89">
        <v>104</v>
      </c>
      <c r="I77" s="90" t="s">
        <v>64</v>
      </c>
      <c r="J77" s="74">
        <f t="shared" si="4"/>
        <v>1.04E-2</v>
      </c>
      <c r="K77" s="89">
        <v>135</v>
      </c>
      <c r="L77" s="90" t="s">
        <v>64</v>
      </c>
      <c r="M77" s="74">
        <f t="shared" si="0"/>
        <v>1.3500000000000002E-2</v>
      </c>
      <c r="N77" s="89">
        <v>101</v>
      </c>
      <c r="O77" s="90" t="s">
        <v>64</v>
      </c>
      <c r="P77" s="74">
        <f t="shared" si="1"/>
        <v>1.0100000000000001E-2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5.067E-2</v>
      </c>
      <c r="F78" s="92">
        <v>4.3350000000000003E-3</v>
      </c>
      <c r="G78" s="88">
        <f t="shared" si="3"/>
        <v>5.5004999999999998E-2</v>
      </c>
      <c r="H78" s="89">
        <v>110</v>
      </c>
      <c r="I78" s="90" t="s">
        <v>64</v>
      </c>
      <c r="J78" s="74">
        <f t="shared" si="4"/>
        <v>1.0999999999999999E-2</v>
      </c>
      <c r="K78" s="89">
        <v>141</v>
      </c>
      <c r="L78" s="90" t="s">
        <v>64</v>
      </c>
      <c r="M78" s="74">
        <f t="shared" si="0"/>
        <v>1.4099999999999998E-2</v>
      </c>
      <c r="N78" s="89">
        <v>106</v>
      </c>
      <c r="O78" s="90" t="s">
        <v>64</v>
      </c>
      <c r="P78" s="74">
        <f t="shared" si="1"/>
        <v>1.06E-2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5.2229999999999999E-2</v>
      </c>
      <c r="F79" s="92">
        <v>4.3030000000000004E-3</v>
      </c>
      <c r="G79" s="88">
        <f t="shared" si="3"/>
        <v>5.6533E-2</v>
      </c>
      <c r="H79" s="89">
        <v>117</v>
      </c>
      <c r="I79" s="90" t="s">
        <v>64</v>
      </c>
      <c r="J79" s="74">
        <f t="shared" si="4"/>
        <v>1.17E-2</v>
      </c>
      <c r="K79" s="89">
        <v>146</v>
      </c>
      <c r="L79" s="90" t="s">
        <v>64</v>
      </c>
      <c r="M79" s="74">
        <f t="shared" si="0"/>
        <v>1.4599999999999998E-2</v>
      </c>
      <c r="N79" s="89">
        <v>110</v>
      </c>
      <c r="O79" s="90" t="s">
        <v>64</v>
      </c>
      <c r="P79" s="74">
        <f t="shared" si="1"/>
        <v>1.0999999999999999E-2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5.3740000000000003E-2</v>
      </c>
      <c r="F80" s="92">
        <v>4.2700000000000004E-3</v>
      </c>
      <c r="G80" s="88">
        <f t="shared" si="3"/>
        <v>5.8010000000000006E-2</v>
      </c>
      <c r="H80" s="89">
        <v>123</v>
      </c>
      <c r="I80" s="90" t="s">
        <v>64</v>
      </c>
      <c r="J80" s="74">
        <f t="shared" si="4"/>
        <v>1.23E-2</v>
      </c>
      <c r="K80" s="89">
        <v>152</v>
      </c>
      <c r="L80" s="90" t="s">
        <v>64</v>
      </c>
      <c r="M80" s="74">
        <f t="shared" si="0"/>
        <v>1.52E-2</v>
      </c>
      <c r="N80" s="89">
        <v>114</v>
      </c>
      <c r="O80" s="90" t="s">
        <v>64</v>
      </c>
      <c r="P80" s="74">
        <f t="shared" si="1"/>
        <v>1.14E-2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5.6649999999999999E-2</v>
      </c>
      <c r="F81" s="92">
        <v>4.2040000000000003E-3</v>
      </c>
      <c r="G81" s="88">
        <f t="shared" si="3"/>
        <v>6.0853999999999998E-2</v>
      </c>
      <c r="H81" s="89">
        <v>136</v>
      </c>
      <c r="I81" s="90" t="s">
        <v>64</v>
      </c>
      <c r="J81" s="74">
        <f t="shared" si="4"/>
        <v>1.3600000000000001E-2</v>
      </c>
      <c r="K81" s="89">
        <v>162</v>
      </c>
      <c r="L81" s="90" t="s">
        <v>64</v>
      </c>
      <c r="M81" s="74">
        <f t="shared" si="0"/>
        <v>1.6199999999999999E-2</v>
      </c>
      <c r="N81" s="89">
        <v>123</v>
      </c>
      <c r="O81" s="90" t="s">
        <v>64</v>
      </c>
      <c r="P81" s="74">
        <f t="shared" si="1"/>
        <v>1.23E-2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6.0010000000000001E-2</v>
      </c>
      <c r="F82" s="92">
        <v>4.1190000000000003E-3</v>
      </c>
      <c r="G82" s="88">
        <f t="shared" si="3"/>
        <v>6.4129000000000005E-2</v>
      </c>
      <c r="H82" s="89">
        <v>152</v>
      </c>
      <c r="I82" s="90" t="s">
        <v>64</v>
      </c>
      <c r="J82" s="74">
        <f t="shared" si="4"/>
        <v>1.52E-2</v>
      </c>
      <c r="K82" s="89">
        <v>174</v>
      </c>
      <c r="L82" s="90" t="s">
        <v>64</v>
      </c>
      <c r="M82" s="74">
        <f t="shared" si="0"/>
        <v>1.7399999999999999E-2</v>
      </c>
      <c r="N82" s="89">
        <v>133</v>
      </c>
      <c r="O82" s="90" t="s">
        <v>64</v>
      </c>
      <c r="P82" s="74">
        <f t="shared" si="1"/>
        <v>1.3300000000000001E-2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6.3189999999999996E-2</v>
      </c>
      <c r="F83" s="92">
        <v>4.0359999999999997E-3</v>
      </c>
      <c r="G83" s="88">
        <f t="shared" si="3"/>
        <v>6.7225999999999994E-2</v>
      </c>
      <c r="H83" s="89">
        <v>168</v>
      </c>
      <c r="I83" s="90" t="s">
        <v>64</v>
      </c>
      <c r="J83" s="74">
        <f t="shared" si="4"/>
        <v>1.6800000000000002E-2</v>
      </c>
      <c r="K83" s="89">
        <v>186</v>
      </c>
      <c r="L83" s="90" t="s">
        <v>64</v>
      </c>
      <c r="M83" s="74">
        <f t="shared" si="0"/>
        <v>1.8599999999999998E-2</v>
      </c>
      <c r="N83" s="89">
        <v>142</v>
      </c>
      <c r="O83" s="90" t="s">
        <v>64</v>
      </c>
      <c r="P83" s="74">
        <f t="shared" si="1"/>
        <v>1.4199999999999999E-2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6.6199999999999995E-2</v>
      </c>
      <c r="F84" s="92">
        <v>3.9550000000000002E-3</v>
      </c>
      <c r="G84" s="88">
        <f t="shared" si="3"/>
        <v>7.0154999999999995E-2</v>
      </c>
      <c r="H84" s="89">
        <v>184</v>
      </c>
      <c r="I84" s="90" t="s">
        <v>64</v>
      </c>
      <c r="J84" s="74">
        <f t="shared" si="4"/>
        <v>1.84E-2</v>
      </c>
      <c r="K84" s="89">
        <v>198</v>
      </c>
      <c r="L84" s="90" t="s">
        <v>64</v>
      </c>
      <c r="M84" s="74">
        <f t="shared" ref="M84:M147" si="6">K84/1000/10</f>
        <v>1.9800000000000002E-2</v>
      </c>
      <c r="N84" s="89">
        <v>152</v>
      </c>
      <c r="O84" s="90" t="s">
        <v>64</v>
      </c>
      <c r="P84" s="74">
        <f t="shared" ref="P84:P147" si="7">N84/1000/10</f>
        <v>1.52E-2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6.905E-2</v>
      </c>
      <c r="F85" s="92">
        <v>3.8760000000000001E-3</v>
      </c>
      <c r="G85" s="88">
        <f t="shared" ref="G85:G148" si="8">E85+F85</f>
        <v>7.2926000000000005E-2</v>
      </c>
      <c r="H85" s="89">
        <v>200</v>
      </c>
      <c r="I85" s="90" t="s">
        <v>64</v>
      </c>
      <c r="J85" s="74">
        <f t="shared" ref="J85:J134" si="9">H85/1000/10</f>
        <v>0.02</v>
      </c>
      <c r="K85" s="89">
        <v>208</v>
      </c>
      <c r="L85" s="90" t="s">
        <v>64</v>
      </c>
      <c r="M85" s="74">
        <f t="shared" si="6"/>
        <v>2.0799999999999999E-2</v>
      </c>
      <c r="N85" s="89">
        <v>161</v>
      </c>
      <c r="O85" s="90" t="s">
        <v>64</v>
      </c>
      <c r="P85" s="74">
        <f t="shared" si="7"/>
        <v>1.61E-2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7.177E-2</v>
      </c>
      <c r="F86" s="92">
        <v>3.7989999999999999E-3</v>
      </c>
      <c r="G86" s="88">
        <f t="shared" si="8"/>
        <v>7.5568999999999997E-2</v>
      </c>
      <c r="H86" s="89">
        <v>216</v>
      </c>
      <c r="I86" s="90" t="s">
        <v>64</v>
      </c>
      <c r="J86" s="74">
        <f t="shared" si="9"/>
        <v>2.1600000000000001E-2</v>
      </c>
      <c r="K86" s="89">
        <v>219</v>
      </c>
      <c r="L86" s="90" t="s">
        <v>64</v>
      </c>
      <c r="M86" s="74">
        <f t="shared" si="6"/>
        <v>2.1899999999999999E-2</v>
      </c>
      <c r="N86" s="89">
        <v>169</v>
      </c>
      <c r="O86" s="90" t="s">
        <v>64</v>
      </c>
      <c r="P86" s="74">
        <f t="shared" si="7"/>
        <v>1.6900000000000002E-2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7.4359999999999996E-2</v>
      </c>
      <c r="F87" s="92">
        <v>3.725E-3</v>
      </c>
      <c r="G87" s="88">
        <f t="shared" si="8"/>
        <v>7.8085000000000002E-2</v>
      </c>
      <c r="H87" s="89">
        <v>232</v>
      </c>
      <c r="I87" s="90" t="s">
        <v>64</v>
      </c>
      <c r="J87" s="74">
        <f t="shared" si="9"/>
        <v>2.3200000000000002E-2</v>
      </c>
      <c r="K87" s="89">
        <v>229</v>
      </c>
      <c r="L87" s="90" t="s">
        <v>64</v>
      </c>
      <c r="M87" s="74">
        <f t="shared" si="6"/>
        <v>2.29E-2</v>
      </c>
      <c r="N87" s="89">
        <v>178</v>
      </c>
      <c r="O87" s="90" t="s">
        <v>64</v>
      </c>
      <c r="P87" s="74">
        <f t="shared" si="7"/>
        <v>1.78E-2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7.6829999999999996E-2</v>
      </c>
      <c r="F88" s="92">
        <v>3.6540000000000001E-3</v>
      </c>
      <c r="G88" s="88">
        <f t="shared" si="8"/>
        <v>8.0484E-2</v>
      </c>
      <c r="H88" s="89">
        <v>248</v>
      </c>
      <c r="I88" s="90" t="s">
        <v>64</v>
      </c>
      <c r="J88" s="74">
        <f t="shared" si="9"/>
        <v>2.4799999999999999E-2</v>
      </c>
      <c r="K88" s="89">
        <v>239</v>
      </c>
      <c r="L88" s="90" t="s">
        <v>64</v>
      </c>
      <c r="M88" s="74">
        <f t="shared" si="6"/>
        <v>2.3899999999999998E-2</v>
      </c>
      <c r="N88" s="89">
        <v>186</v>
      </c>
      <c r="O88" s="90" t="s">
        <v>64</v>
      </c>
      <c r="P88" s="74">
        <f t="shared" si="7"/>
        <v>1.8599999999999998E-2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7.918E-2</v>
      </c>
      <c r="F89" s="92">
        <v>3.5860000000000002E-3</v>
      </c>
      <c r="G89" s="88">
        <f t="shared" si="8"/>
        <v>8.2766000000000006E-2</v>
      </c>
      <c r="H89" s="89">
        <v>263</v>
      </c>
      <c r="I89" s="90" t="s">
        <v>64</v>
      </c>
      <c r="J89" s="74">
        <f t="shared" si="9"/>
        <v>2.63E-2</v>
      </c>
      <c r="K89" s="89">
        <v>248</v>
      </c>
      <c r="L89" s="90" t="s">
        <v>64</v>
      </c>
      <c r="M89" s="74">
        <f t="shared" si="6"/>
        <v>2.4799999999999999E-2</v>
      </c>
      <c r="N89" s="89">
        <v>194</v>
      </c>
      <c r="O89" s="90" t="s">
        <v>64</v>
      </c>
      <c r="P89" s="74">
        <f t="shared" si="7"/>
        <v>1.9400000000000001E-2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8.3599999999999994E-2</v>
      </c>
      <c r="F90" s="92">
        <v>3.4580000000000001E-3</v>
      </c>
      <c r="G90" s="88">
        <f t="shared" si="8"/>
        <v>8.7057999999999996E-2</v>
      </c>
      <c r="H90" s="89">
        <v>295</v>
      </c>
      <c r="I90" s="90" t="s">
        <v>64</v>
      </c>
      <c r="J90" s="74">
        <f t="shared" si="9"/>
        <v>2.9499999999999998E-2</v>
      </c>
      <c r="K90" s="89">
        <v>266</v>
      </c>
      <c r="L90" s="90" t="s">
        <v>64</v>
      </c>
      <c r="M90" s="74">
        <f t="shared" si="6"/>
        <v>2.6600000000000002E-2</v>
      </c>
      <c r="N90" s="89">
        <v>210</v>
      </c>
      <c r="O90" s="90" t="s">
        <v>64</v>
      </c>
      <c r="P90" s="74">
        <f t="shared" si="7"/>
        <v>2.0999999999999998E-2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8.7690000000000004E-2</v>
      </c>
      <c r="F91" s="92">
        <v>3.339E-3</v>
      </c>
      <c r="G91" s="88">
        <f t="shared" si="8"/>
        <v>9.1028999999999999E-2</v>
      </c>
      <c r="H91" s="89">
        <v>327</v>
      </c>
      <c r="I91" s="90" t="s">
        <v>64</v>
      </c>
      <c r="J91" s="74">
        <f t="shared" si="9"/>
        <v>3.27E-2</v>
      </c>
      <c r="K91" s="89">
        <v>283</v>
      </c>
      <c r="L91" s="90" t="s">
        <v>64</v>
      </c>
      <c r="M91" s="74">
        <f t="shared" si="6"/>
        <v>2.8299999999999999E-2</v>
      </c>
      <c r="N91" s="89">
        <v>225</v>
      </c>
      <c r="O91" s="90" t="s">
        <v>64</v>
      </c>
      <c r="P91" s="74">
        <f t="shared" si="7"/>
        <v>2.2499999999999999E-2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9.1550000000000006E-2</v>
      </c>
      <c r="F92" s="92">
        <v>3.2290000000000001E-3</v>
      </c>
      <c r="G92" s="88">
        <f t="shared" si="8"/>
        <v>9.4779000000000002E-2</v>
      </c>
      <c r="H92" s="89">
        <v>359</v>
      </c>
      <c r="I92" s="90" t="s">
        <v>64</v>
      </c>
      <c r="J92" s="74">
        <f t="shared" si="9"/>
        <v>3.5900000000000001E-2</v>
      </c>
      <c r="K92" s="89">
        <v>299</v>
      </c>
      <c r="L92" s="90" t="s">
        <v>64</v>
      </c>
      <c r="M92" s="74">
        <f t="shared" si="6"/>
        <v>2.9899999999999999E-2</v>
      </c>
      <c r="N92" s="89">
        <v>239</v>
      </c>
      <c r="O92" s="90" t="s">
        <v>64</v>
      </c>
      <c r="P92" s="74">
        <f t="shared" si="7"/>
        <v>2.3899999999999998E-2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9.5259999999999997E-2</v>
      </c>
      <c r="F93" s="92">
        <v>3.127E-3</v>
      </c>
      <c r="G93" s="88">
        <f t="shared" si="8"/>
        <v>9.8387000000000002E-2</v>
      </c>
      <c r="H93" s="89">
        <v>390</v>
      </c>
      <c r="I93" s="90" t="s">
        <v>64</v>
      </c>
      <c r="J93" s="74">
        <f t="shared" si="9"/>
        <v>3.9E-2</v>
      </c>
      <c r="K93" s="89">
        <v>315</v>
      </c>
      <c r="L93" s="90" t="s">
        <v>64</v>
      </c>
      <c r="M93" s="74">
        <f t="shared" si="6"/>
        <v>3.15E-2</v>
      </c>
      <c r="N93" s="89">
        <v>253</v>
      </c>
      <c r="O93" s="90" t="s">
        <v>64</v>
      </c>
      <c r="P93" s="74">
        <f t="shared" si="7"/>
        <v>2.53E-2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9.8860000000000003E-2</v>
      </c>
      <c r="F94" s="92">
        <v>3.032E-3</v>
      </c>
      <c r="G94" s="88">
        <f t="shared" si="8"/>
        <v>0.10189200000000001</v>
      </c>
      <c r="H94" s="89">
        <v>421</v>
      </c>
      <c r="I94" s="90" t="s">
        <v>64</v>
      </c>
      <c r="J94" s="74">
        <f t="shared" si="9"/>
        <v>4.2099999999999999E-2</v>
      </c>
      <c r="K94" s="89">
        <v>329</v>
      </c>
      <c r="L94" s="90" t="s">
        <v>64</v>
      </c>
      <c r="M94" s="74">
        <f t="shared" si="6"/>
        <v>3.2899999999999999E-2</v>
      </c>
      <c r="N94" s="89">
        <v>267</v>
      </c>
      <c r="O94" s="90" t="s">
        <v>64</v>
      </c>
      <c r="P94" s="74">
        <f t="shared" si="7"/>
        <v>2.6700000000000002E-2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0.1024</v>
      </c>
      <c r="F95" s="92">
        <v>2.944E-3</v>
      </c>
      <c r="G95" s="88">
        <f t="shared" si="8"/>
        <v>0.10534400000000001</v>
      </c>
      <c r="H95" s="89">
        <v>453</v>
      </c>
      <c r="I95" s="90" t="s">
        <v>64</v>
      </c>
      <c r="J95" s="74">
        <f t="shared" si="9"/>
        <v>4.53E-2</v>
      </c>
      <c r="K95" s="89">
        <v>343</v>
      </c>
      <c r="L95" s="90" t="s">
        <v>64</v>
      </c>
      <c r="M95" s="74">
        <f t="shared" si="6"/>
        <v>3.4300000000000004E-2</v>
      </c>
      <c r="N95" s="89">
        <v>279</v>
      </c>
      <c r="O95" s="90" t="s">
        <v>64</v>
      </c>
      <c r="P95" s="74">
        <f t="shared" si="7"/>
        <v>2.7900000000000001E-2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0.10920000000000001</v>
      </c>
      <c r="F96" s="92">
        <v>2.784E-3</v>
      </c>
      <c r="G96" s="88">
        <f t="shared" si="8"/>
        <v>0.111984</v>
      </c>
      <c r="H96" s="89">
        <v>515</v>
      </c>
      <c r="I96" s="90" t="s">
        <v>64</v>
      </c>
      <c r="J96" s="74">
        <f t="shared" si="9"/>
        <v>5.1500000000000004E-2</v>
      </c>
      <c r="K96" s="89">
        <v>369</v>
      </c>
      <c r="L96" s="90" t="s">
        <v>64</v>
      </c>
      <c r="M96" s="74">
        <f t="shared" si="6"/>
        <v>3.6900000000000002E-2</v>
      </c>
      <c r="N96" s="89">
        <v>304</v>
      </c>
      <c r="O96" s="90" t="s">
        <v>64</v>
      </c>
      <c r="P96" s="74">
        <f t="shared" si="7"/>
        <v>3.04E-2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0.1157</v>
      </c>
      <c r="F97" s="92">
        <v>2.6440000000000001E-3</v>
      </c>
      <c r="G97" s="88">
        <f t="shared" si="8"/>
        <v>0.11834399999999999</v>
      </c>
      <c r="H97" s="89">
        <v>576</v>
      </c>
      <c r="I97" s="90" t="s">
        <v>64</v>
      </c>
      <c r="J97" s="74">
        <f t="shared" si="9"/>
        <v>5.7599999999999998E-2</v>
      </c>
      <c r="K97" s="89">
        <v>393</v>
      </c>
      <c r="L97" s="90" t="s">
        <v>64</v>
      </c>
      <c r="M97" s="74">
        <f t="shared" si="6"/>
        <v>3.9300000000000002E-2</v>
      </c>
      <c r="N97" s="89">
        <v>327</v>
      </c>
      <c r="O97" s="90" t="s">
        <v>64</v>
      </c>
      <c r="P97" s="74">
        <f t="shared" si="7"/>
        <v>3.27E-2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0.12189999999999999</v>
      </c>
      <c r="F98" s="92">
        <v>2.519E-3</v>
      </c>
      <c r="G98" s="88">
        <f t="shared" si="8"/>
        <v>0.12441899999999999</v>
      </c>
      <c r="H98" s="89">
        <v>636</v>
      </c>
      <c r="I98" s="90" t="s">
        <v>64</v>
      </c>
      <c r="J98" s="74">
        <f t="shared" si="9"/>
        <v>6.3600000000000004E-2</v>
      </c>
      <c r="K98" s="89">
        <v>416</v>
      </c>
      <c r="L98" s="90" t="s">
        <v>64</v>
      </c>
      <c r="M98" s="74">
        <f t="shared" si="6"/>
        <v>4.1599999999999998E-2</v>
      </c>
      <c r="N98" s="89">
        <v>349</v>
      </c>
      <c r="O98" s="90" t="s">
        <v>64</v>
      </c>
      <c r="P98" s="74">
        <f t="shared" si="7"/>
        <v>3.49E-2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0.1278</v>
      </c>
      <c r="F99" s="92">
        <v>2.408E-3</v>
      </c>
      <c r="G99" s="88">
        <f t="shared" si="8"/>
        <v>0.13020799999999999</v>
      </c>
      <c r="H99" s="89">
        <v>695</v>
      </c>
      <c r="I99" s="90" t="s">
        <v>64</v>
      </c>
      <c r="J99" s="74">
        <f t="shared" si="9"/>
        <v>6.9499999999999992E-2</v>
      </c>
      <c r="K99" s="89">
        <v>436</v>
      </c>
      <c r="L99" s="90" t="s">
        <v>64</v>
      </c>
      <c r="M99" s="74">
        <f t="shared" si="6"/>
        <v>4.36E-2</v>
      </c>
      <c r="N99" s="89">
        <v>370</v>
      </c>
      <c r="O99" s="90" t="s">
        <v>64</v>
      </c>
      <c r="P99" s="74">
        <f t="shared" si="7"/>
        <v>3.6999999999999998E-2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0.13339999999999999</v>
      </c>
      <c r="F100" s="92">
        <v>2.307E-3</v>
      </c>
      <c r="G100" s="88">
        <f t="shared" si="8"/>
        <v>0.13570699999999999</v>
      </c>
      <c r="H100" s="89">
        <v>753</v>
      </c>
      <c r="I100" s="90" t="s">
        <v>64</v>
      </c>
      <c r="J100" s="74">
        <f t="shared" si="9"/>
        <v>7.5300000000000006E-2</v>
      </c>
      <c r="K100" s="89">
        <v>455</v>
      </c>
      <c r="L100" s="90" t="s">
        <v>64</v>
      </c>
      <c r="M100" s="74">
        <f t="shared" si="6"/>
        <v>4.5499999999999999E-2</v>
      </c>
      <c r="N100" s="89">
        <v>390</v>
      </c>
      <c r="O100" s="90" t="s">
        <v>64</v>
      </c>
      <c r="P100" s="74">
        <f t="shared" si="7"/>
        <v>3.9E-2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0.1389</v>
      </c>
      <c r="F101" s="92">
        <v>2.2160000000000001E-3</v>
      </c>
      <c r="G101" s="88">
        <f t="shared" si="8"/>
        <v>0.14111599999999999</v>
      </c>
      <c r="H101" s="89">
        <v>810</v>
      </c>
      <c r="I101" s="90" t="s">
        <v>64</v>
      </c>
      <c r="J101" s="74">
        <f t="shared" si="9"/>
        <v>8.1000000000000003E-2</v>
      </c>
      <c r="K101" s="89">
        <v>473</v>
      </c>
      <c r="L101" s="90" t="s">
        <v>64</v>
      </c>
      <c r="M101" s="74">
        <f t="shared" si="6"/>
        <v>4.7299999999999995E-2</v>
      </c>
      <c r="N101" s="89">
        <v>408</v>
      </c>
      <c r="O101" s="90" t="s">
        <v>64</v>
      </c>
      <c r="P101" s="74">
        <f t="shared" si="7"/>
        <v>4.0799999999999996E-2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0.14419999999999999</v>
      </c>
      <c r="F102" s="92">
        <v>2.1329999999999999E-3</v>
      </c>
      <c r="G102" s="88">
        <f t="shared" si="8"/>
        <v>0.14633299999999999</v>
      </c>
      <c r="H102" s="89">
        <v>867</v>
      </c>
      <c r="I102" s="90" t="s">
        <v>64</v>
      </c>
      <c r="J102" s="74">
        <f t="shared" si="9"/>
        <v>8.6699999999999999E-2</v>
      </c>
      <c r="K102" s="89">
        <v>490</v>
      </c>
      <c r="L102" s="90" t="s">
        <v>64</v>
      </c>
      <c r="M102" s="74">
        <f t="shared" si="6"/>
        <v>4.9000000000000002E-2</v>
      </c>
      <c r="N102" s="89">
        <v>426</v>
      </c>
      <c r="O102" s="90" t="s">
        <v>64</v>
      </c>
      <c r="P102" s="74">
        <f t="shared" si="7"/>
        <v>4.2599999999999999E-2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0.14929999999999999</v>
      </c>
      <c r="F103" s="92">
        <v>2.0569999999999998E-3</v>
      </c>
      <c r="G103" s="88">
        <f t="shared" si="8"/>
        <v>0.15135699999999999</v>
      </c>
      <c r="H103" s="89">
        <v>923</v>
      </c>
      <c r="I103" s="90" t="s">
        <v>64</v>
      </c>
      <c r="J103" s="74">
        <f t="shared" si="9"/>
        <v>9.2300000000000007E-2</v>
      </c>
      <c r="K103" s="89">
        <v>506</v>
      </c>
      <c r="L103" s="90" t="s">
        <v>64</v>
      </c>
      <c r="M103" s="74">
        <f t="shared" si="6"/>
        <v>5.0599999999999999E-2</v>
      </c>
      <c r="N103" s="89">
        <v>443</v>
      </c>
      <c r="O103" s="90" t="s">
        <v>64</v>
      </c>
      <c r="P103" s="74">
        <f t="shared" si="7"/>
        <v>4.4299999999999999E-2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0.1542</v>
      </c>
      <c r="F104" s="92">
        <v>1.9870000000000001E-3</v>
      </c>
      <c r="G104" s="88">
        <f t="shared" si="8"/>
        <v>0.15618699999999999</v>
      </c>
      <c r="H104" s="89">
        <v>977</v>
      </c>
      <c r="I104" s="90" t="s">
        <v>64</v>
      </c>
      <c r="J104" s="74">
        <f t="shared" si="9"/>
        <v>9.7699999999999995E-2</v>
      </c>
      <c r="K104" s="89">
        <v>521</v>
      </c>
      <c r="L104" s="90" t="s">
        <v>64</v>
      </c>
      <c r="M104" s="74">
        <f t="shared" si="6"/>
        <v>5.21E-2</v>
      </c>
      <c r="N104" s="89">
        <v>459</v>
      </c>
      <c r="O104" s="90" t="s">
        <v>64</v>
      </c>
      <c r="P104" s="74">
        <f t="shared" si="7"/>
        <v>4.5900000000000003E-2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0.159</v>
      </c>
      <c r="F105" s="92">
        <v>1.923E-3</v>
      </c>
      <c r="G105" s="88">
        <f t="shared" si="8"/>
        <v>0.16092300000000001</v>
      </c>
      <c r="H105" s="89">
        <v>1032</v>
      </c>
      <c r="I105" s="90" t="s">
        <v>64</v>
      </c>
      <c r="J105" s="74">
        <f t="shared" si="9"/>
        <v>0.1032</v>
      </c>
      <c r="K105" s="89">
        <v>535</v>
      </c>
      <c r="L105" s="90" t="s">
        <v>64</v>
      </c>
      <c r="M105" s="74">
        <f t="shared" si="6"/>
        <v>5.3500000000000006E-2</v>
      </c>
      <c r="N105" s="89">
        <v>475</v>
      </c>
      <c r="O105" s="90" t="s">
        <v>64</v>
      </c>
      <c r="P105" s="74">
        <f t="shared" si="7"/>
        <v>4.7500000000000001E-2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0.16370000000000001</v>
      </c>
      <c r="F106" s="92">
        <v>1.8630000000000001E-3</v>
      </c>
      <c r="G106" s="88">
        <f t="shared" si="8"/>
        <v>0.16556300000000002</v>
      </c>
      <c r="H106" s="89">
        <v>1085</v>
      </c>
      <c r="I106" s="90" t="s">
        <v>64</v>
      </c>
      <c r="J106" s="74">
        <f t="shared" si="9"/>
        <v>0.1085</v>
      </c>
      <c r="K106" s="89">
        <v>548</v>
      </c>
      <c r="L106" s="90" t="s">
        <v>64</v>
      </c>
      <c r="M106" s="74">
        <f t="shared" si="6"/>
        <v>5.4800000000000001E-2</v>
      </c>
      <c r="N106" s="89">
        <v>490</v>
      </c>
      <c r="O106" s="90" t="s">
        <v>64</v>
      </c>
      <c r="P106" s="74">
        <f t="shared" si="7"/>
        <v>4.9000000000000002E-2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0.17269999999999999</v>
      </c>
      <c r="F107" s="92">
        <v>1.756E-3</v>
      </c>
      <c r="G107" s="88">
        <f t="shared" si="8"/>
        <v>0.174456</v>
      </c>
      <c r="H107" s="89">
        <v>1189</v>
      </c>
      <c r="I107" s="90" t="s">
        <v>64</v>
      </c>
      <c r="J107" s="74">
        <f t="shared" si="9"/>
        <v>0.11890000000000001</v>
      </c>
      <c r="K107" s="89">
        <v>573</v>
      </c>
      <c r="L107" s="90" t="s">
        <v>64</v>
      </c>
      <c r="M107" s="74">
        <f t="shared" si="6"/>
        <v>5.7299999999999997E-2</v>
      </c>
      <c r="N107" s="89">
        <v>518</v>
      </c>
      <c r="O107" s="90" t="s">
        <v>64</v>
      </c>
      <c r="P107" s="74">
        <f t="shared" si="7"/>
        <v>5.1799999999999999E-2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0.18310000000000001</v>
      </c>
      <c r="F108" s="92">
        <v>1.64E-3</v>
      </c>
      <c r="G108" s="88">
        <f t="shared" si="8"/>
        <v>0.18474000000000002</v>
      </c>
      <c r="H108" s="89">
        <v>1317</v>
      </c>
      <c r="I108" s="90" t="s">
        <v>64</v>
      </c>
      <c r="J108" s="74">
        <f t="shared" si="9"/>
        <v>0.13169999999999998</v>
      </c>
      <c r="K108" s="89">
        <v>600</v>
      </c>
      <c r="L108" s="90" t="s">
        <v>64</v>
      </c>
      <c r="M108" s="74">
        <f t="shared" si="6"/>
        <v>0.06</v>
      </c>
      <c r="N108" s="89">
        <v>551</v>
      </c>
      <c r="O108" s="90" t="s">
        <v>64</v>
      </c>
      <c r="P108" s="74">
        <f t="shared" si="7"/>
        <v>5.5100000000000003E-2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0.1928</v>
      </c>
      <c r="F109" s="92">
        <v>1.5410000000000001E-3</v>
      </c>
      <c r="G109" s="88">
        <f t="shared" si="8"/>
        <v>0.19434099999999999</v>
      </c>
      <c r="H109" s="89">
        <v>1440</v>
      </c>
      <c r="I109" s="90" t="s">
        <v>64</v>
      </c>
      <c r="J109" s="74">
        <f t="shared" si="9"/>
        <v>0.14399999999999999</v>
      </c>
      <c r="K109" s="89">
        <v>625</v>
      </c>
      <c r="L109" s="90" t="s">
        <v>64</v>
      </c>
      <c r="M109" s="74">
        <f t="shared" si="6"/>
        <v>6.25E-2</v>
      </c>
      <c r="N109" s="89">
        <v>581</v>
      </c>
      <c r="O109" s="90" t="s">
        <v>64</v>
      </c>
      <c r="P109" s="74">
        <f t="shared" si="7"/>
        <v>5.8099999999999999E-2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0.20169999999999999</v>
      </c>
      <c r="F110" s="92">
        <v>1.4549999999999999E-3</v>
      </c>
      <c r="G110" s="88">
        <f t="shared" si="8"/>
        <v>0.203155</v>
      </c>
      <c r="H110" s="89">
        <v>1560</v>
      </c>
      <c r="I110" s="90" t="s">
        <v>64</v>
      </c>
      <c r="J110" s="76">
        <f t="shared" si="9"/>
        <v>0.156</v>
      </c>
      <c r="K110" s="89">
        <v>647</v>
      </c>
      <c r="L110" s="90" t="s">
        <v>64</v>
      </c>
      <c r="M110" s="74">
        <f t="shared" si="6"/>
        <v>6.4700000000000008E-2</v>
      </c>
      <c r="N110" s="89">
        <v>609</v>
      </c>
      <c r="O110" s="90" t="s">
        <v>64</v>
      </c>
      <c r="P110" s="74">
        <f t="shared" si="7"/>
        <v>6.0899999999999996E-2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0.2099</v>
      </c>
      <c r="F111" s="92">
        <v>1.379E-3</v>
      </c>
      <c r="G111" s="88">
        <f t="shared" si="8"/>
        <v>0.21127899999999999</v>
      </c>
      <c r="H111" s="89">
        <v>1677</v>
      </c>
      <c r="I111" s="90" t="s">
        <v>64</v>
      </c>
      <c r="J111" s="76">
        <f t="shared" si="9"/>
        <v>0.16770000000000002</v>
      </c>
      <c r="K111" s="89">
        <v>668</v>
      </c>
      <c r="L111" s="90" t="s">
        <v>64</v>
      </c>
      <c r="M111" s="74">
        <f t="shared" si="6"/>
        <v>6.6799999999999998E-2</v>
      </c>
      <c r="N111" s="89">
        <v>635</v>
      </c>
      <c r="O111" s="90" t="s">
        <v>64</v>
      </c>
      <c r="P111" s="74">
        <f t="shared" si="7"/>
        <v>6.3500000000000001E-2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0.2175</v>
      </c>
      <c r="F112" s="92">
        <v>1.312E-3</v>
      </c>
      <c r="G112" s="88">
        <f t="shared" si="8"/>
        <v>0.21881200000000001</v>
      </c>
      <c r="H112" s="89">
        <v>1792</v>
      </c>
      <c r="I112" s="90" t="s">
        <v>64</v>
      </c>
      <c r="J112" s="76">
        <f t="shared" si="9"/>
        <v>0.1792</v>
      </c>
      <c r="K112" s="89">
        <v>686</v>
      </c>
      <c r="L112" s="90" t="s">
        <v>64</v>
      </c>
      <c r="M112" s="74">
        <f t="shared" si="6"/>
        <v>6.8600000000000008E-2</v>
      </c>
      <c r="N112" s="89">
        <v>659</v>
      </c>
      <c r="O112" s="90" t="s">
        <v>64</v>
      </c>
      <c r="P112" s="74">
        <f t="shared" si="7"/>
        <v>6.59E-2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0.22439999999999999</v>
      </c>
      <c r="F113" s="92">
        <v>1.2520000000000001E-3</v>
      </c>
      <c r="G113" s="88">
        <f t="shared" si="8"/>
        <v>0.22565199999999999</v>
      </c>
      <c r="H113" s="89">
        <v>1904</v>
      </c>
      <c r="I113" s="90" t="s">
        <v>64</v>
      </c>
      <c r="J113" s="76">
        <f t="shared" si="9"/>
        <v>0.19039999999999999</v>
      </c>
      <c r="K113" s="89">
        <v>704</v>
      </c>
      <c r="L113" s="90" t="s">
        <v>64</v>
      </c>
      <c r="M113" s="74">
        <f t="shared" si="6"/>
        <v>7.039999999999999E-2</v>
      </c>
      <c r="N113" s="89">
        <v>682</v>
      </c>
      <c r="O113" s="90" t="s">
        <v>64</v>
      </c>
      <c r="P113" s="74">
        <f t="shared" si="7"/>
        <v>6.8200000000000011E-2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0.23080000000000001</v>
      </c>
      <c r="F114" s="92">
        <v>1.1980000000000001E-3</v>
      </c>
      <c r="G114" s="88">
        <f t="shared" si="8"/>
        <v>0.23199800000000001</v>
      </c>
      <c r="H114" s="89">
        <v>2015</v>
      </c>
      <c r="I114" s="90" t="s">
        <v>64</v>
      </c>
      <c r="J114" s="76">
        <f t="shared" si="9"/>
        <v>0.20150000000000001</v>
      </c>
      <c r="K114" s="89">
        <v>720</v>
      </c>
      <c r="L114" s="90" t="s">
        <v>64</v>
      </c>
      <c r="M114" s="74">
        <f t="shared" si="6"/>
        <v>7.1999999999999995E-2</v>
      </c>
      <c r="N114" s="89">
        <v>704</v>
      </c>
      <c r="O114" s="90" t="s">
        <v>64</v>
      </c>
      <c r="P114" s="74">
        <f t="shared" si="7"/>
        <v>7.039999999999999E-2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0.2366</v>
      </c>
      <c r="F115" s="92">
        <v>1.1490000000000001E-3</v>
      </c>
      <c r="G115" s="88">
        <f t="shared" si="8"/>
        <v>0.23774900000000002</v>
      </c>
      <c r="H115" s="89">
        <v>2123</v>
      </c>
      <c r="I115" s="90" t="s">
        <v>64</v>
      </c>
      <c r="J115" s="76">
        <f t="shared" si="9"/>
        <v>0.21230000000000002</v>
      </c>
      <c r="K115" s="89">
        <v>735</v>
      </c>
      <c r="L115" s="90" t="s">
        <v>64</v>
      </c>
      <c r="M115" s="74">
        <f t="shared" si="6"/>
        <v>7.3499999999999996E-2</v>
      </c>
      <c r="N115" s="89">
        <v>725</v>
      </c>
      <c r="O115" s="90" t="s">
        <v>64</v>
      </c>
      <c r="P115" s="74">
        <f t="shared" si="7"/>
        <v>7.2499999999999995E-2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0.24679999999999999</v>
      </c>
      <c r="F116" s="92">
        <v>1.0640000000000001E-3</v>
      </c>
      <c r="G116" s="88">
        <f t="shared" si="8"/>
        <v>0.247864</v>
      </c>
      <c r="H116" s="89">
        <v>2336</v>
      </c>
      <c r="I116" s="90" t="s">
        <v>64</v>
      </c>
      <c r="J116" s="76">
        <f t="shared" si="9"/>
        <v>0.23359999999999997</v>
      </c>
      <c r="K116" s="89">
        <v>762</v>
      </c>
      <c r="L116" s="90" t="s">
        <v>64</v>
      </c>
      <c r="M116" s="74">
        <f t="shared" si="6"/>
        <v>7.6200000000000004E-2</v>
      </c>
      <c r="N116" s="89">
        <v>764</v>
      </c>
      <c r="O116" s="90" t="s">
        <v>64</v>
      </c>
      <c r="P116" s="74">
        <f t="shared" si="7"/>
        <v>7.6399999999999996E-2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0.25530000000000003</v>
      </c>
      <c r="F117" s="92">
        <v>9.9149999999999998E-4</v>
      </c>
      <c r="G117" s="88">
        <f t="shared" si="8"/>
        <v>0.25629150000000001</v>
      </c>
      <c r="H117" s="89">
        <v>2545</v>
      </c>
      <c r="I117" s="90" t="s">
        <v>64</v>
      </c>
      <c r="J117" s="76">
        <f t="shared" si="9"/>
        <v>0.2545</v>
      </c>
      <c r="K117" s="89">
        <v>787</v>
      </c>
      <c r="L117" s="90" t="s">
        <v>64</v>
      </c>
      <c r="M117" s="74">
        <f t="shared" si="6"/>
        <v>7.8700000000000006E-2</v>
      </c>
      <c r="N117" s="89">
        <v>800</v>
      </c>
      <c r="O117" s="90" t="s">
        <v>64</v>
      </c>
      <c r="P117" s="74">
        <f t="shared" si="7"/>
        <v>0.08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0.26229999999999998</v>
      </c>
      <c r="F118" s="92">
        <v>9.2969999999999999E-4</v>
      </c>
      <c r="G118" s="88">
        <f t="shared" si="8"/>
        <v>0.26322969999999996</v>
      </c>
      <c r="H118" s="89">
        <v>2749</v>
      </c>
      <c r="I118" s="90" t="s">
        <v>64</v>
      </c>
      <c r="J118" s="76">
        <f t="shared" si="9"/>
        <v>0.27490000000000003</v>
      </c>
      <c r="K118" s="89">
        <v>809</v>
      </c>
      <c r="L118" s="90" t="s">
        <v>64</v>
      </c>
      <c r="M118" s="74">
        <f t="shared" si="6"/>
        <v>8.09E-2</v>
      </c>
      <c r="N118" s="89">
        <v>833</v>
      </c>
      <c r="O118" s="90" t="s">
        <v>64</v>
      </c>
      <c r="P118" s="74">
        <f t="shared" si="7"/>
        <v>8.3299999999999999E-2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0.26819999999999999</v>
      </c>
      <c r="F119" s="92">
        <v>8.7600000000000004E-4</v>
      </c>
      <c r="G119" s="88">
        <f t="shared" si="8"/>
        <v>0.26907599999999998</v>
      </c>
      <c r="H119" s="89">
        <v>2951</v>
      </c>
      <c r="I119" s="90" t="s">
        <v>64</v>
      </c>
      <c r="J119" s="76">
        <f t="shared" si="9"/>
        <v>0.29510000000000003</v>
      </c>
      <c r="K119" s="89">
        <v>830</v>
      </c>
      <c r="L119" s="90" t="s">
        <v>64</v>
      </c>
      <c r="M119" s="74">
        <f t="shared" si="6"/>
        <v>8.299999999999999E-2</v>
      </c>
      <c r="N119" s="89">
        <v>865</v>
      </c>
      <c r="O119" s="90" t="s">
        <v>64</v>
      </c>
      <c r="P119" s="74">
        <f t="shared" si="7"/>
        <v>8.6499999999999994E-2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0.27300000000000002</v>
      </c>
      <c r="F120" s="92">
        <v>8.2890000000000004E-4</v>
      </c>
      <c r="G120" s="88">
        <f t="shared" si="8"/>
        <v>0.27382890000000004</v>
      </c>
      <c r="H120" s="89">
        <v>3150</v>
      </c>
      <c r="I120" s="90" t="s">
        <v>64</v>
      </c>
      <c r="J120" s="76">
        <f t="shared" si="9"/>
        <v>0.315</v>
      </c>
      <c r="K120" s="89">
        <v>849</v>
      </c>
      <c r="L120" s="90" t="s">
        <v>64</v>
      </c>
      <c r="M120" s="74">
        <f t="shared" si="6"/>
        <v>8.4900000000000003E-2</v>
      </c>
      <c r="N120" s="89">
        <v>895</v>
      </c>
      <c r="O120" s="90" t="s">
        <v>64</v>
      </c>
      <c r="P120" s="74">
        <f t="shared" si="7"/>
        <v>8.9499999999999996E-2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0.27689999999999998</v>
      </c>
      <c r="F121" s="92">
        <v>7.8720000000000005E-4</v>
      </c>
      <c r="G121" s="88">
        <f t="shared" si="8"/>
        <v>0.27768719999999997</v>
      </c>
      <c r="H121" s="89">
        <v>3348</v>
      </c>
      <c r="I121" s="90" t="s">
        <v>64</v>
      </c>
      <c r="J121" s="76">
        <f t="shared" si="9"/>
        <v>0.33479999999999999</v>
      </c>
      <c r="K121" s="89">
        <v>867</v>
      </c>
      <c r="L121" s="90" t="s">
        <v>64</v>
      </c>
      <c r="M121" s="74">
        <f t="shared" si="6"/>
        <v>8.6699999999999999E-2</v>
      </c>
      <c r="N121" s="89">
        <v>924</v>
      </c>
      <c r="O121" s="90" t="s">
        <v>64</v>
      </c>
      <c r="P121" s="74">
        <f t="shared" si="7"/>
        <v>9.240000000000001E-2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0.28270000000000001</v>
      </c>
      <c r="F122" s="92">
        <v>7.1650000000000001E-4</v>
      </c>
      <c r="G122" s="88">
        <f t="shared" si="8"/>
        <v>0.28341650000000002</v>
      </c>
      <c r="H122" s="89">
        <v>3740</v>
      </c>
      <c r="I122" s="90" t="s">
        <v>64</v>
      </c>
      <c r="J122" s="76">
        <f t="shared" si="9"/>
        <v>0.374</v>
      </c>
      <c r="K122" s="89">
        <v>901</v>
      </c>
      <c r="L122" s="90" t="s">
        <v>64</v>
      </c>
      <c r="M122" s="74">
        <f t="shared" si="6"/>
        <v>9.01E-2</v>
      </c>
      <c r="N122" s="89">
        <v>978</v>
      </c>
      <c r="O122" s="90" t="s">
        <v>64</v>
      </c>
      <c r="P122" s="74">
        <f t="shared" si="7"/>
        <v>9.7799999999999998E-2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0.28620000000000001</v>
      </c>
      <c r="F123" s="92">
        <v>6.5870000000000002E-4</v>
      </c>
      <c r="G123" s="88">
        <f t="shared" si="8"/>
        <v>0.28685870000000002</v>
      </c>
      <c r="H123" s="89">
        <v>4130</v>
      </c>
      <c r="I123" s="90" t="s">
        <v>64</v>
      </c>
      <c r="J123" s="76">
        <f t="shared" si="9"/>
        <v>0.41299999999999998</v>
      </c>
      <c r="K123" s="89">
        <v>931</v>
      </c>
      <c r="L123" s="90" t="s">
        <v>64</v>
      </c>
      <c r="M123" s="74">
        <f t="shared" si="6"/>
        <v>9.3100000000000002E-2</v>
      </c>
      <c r="N123" s="89">
        <v>1029</v>
      </c>
      <c r="O123" s="90" t="s">
        <v>64</v>
      </c>
      <c r="P123" s="74">
        <f t="shared" si="7"/>
        <v>0.10289999999999999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0.28799999999999998</v>
      </c>
      <c r="F124" s="92">
        <v>6.1039999999999998E-4</v>
      </c>
      <c r="G124" s="88">
        <f t="shared" si="8"/>
        <v>0.28861039999999999</v>
      </c>
      <c r="H124" s="89">
        <v>4519</v>
      </c>
      <c r="I124" s="90" t="s">
        <v>64</v>
      </c>
      <c r="J124" s="76">
        <f t="shared" si="9"/>
        <v>0.45190000000000002</v>
      </c>
      <c r="K124" s="89">
        <v>960</v>
      </c>
      <c r="L124" s="90" t="s">
        <v>64</v>
      </c>
      <c r="M124" s="74">
        <f t="shared" si="6"/>
        <v>9.6000000000000002E-2</v>
      </c>
      <c r="N124" s="89">
        <v>1078</v>
      </c>
      <c r="O124" s="90" t="s">
        <v>64</v>
      </c>
      <c r="P124" s="74">
        <f t="shared" si="7"/>
        <v>0.10780000000000001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0.28860000000000002</v>
      </c>
      <c r="F125" s="92">
        <v>5.6939999999999996E-4</v>
      </c>
      <c r="G125" s="88">
        <f t="shared" si="8"/>
        <v>0.28916940000000002</v>
      </c>
      <c r="H125" s="89">
        <v>4909</v>
      </c>
      <c r="I125" s="90" t="s">
        <v>64</v>
      </c>
      <c r="J125" s="76">
        <f t="shared" si="9"/>
        <v>0.4909</v>
      </c>
      <c r="K125" s="89">
        <v>986</v>
      </c>
      <c r="L125" s="90" t="s">
        <v>64</v>
      </c>
      <c r="M125" s="74">
        <f t="shared" si="6"/>
        <v>9.8599999999999993E-2</v>
      </c>
      <c r="N125" s="89">
        <v>1124</v>
      </c>
      <c r="O125" s="90" t="s">
        <v>64</v>
      </c>
      <c r="P125" s="74">
        <f t="shared" si="7"/>
        <v>0.11240000000000001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0.28810000000000002</v>
      </c>
      <c r="F126" s="92">
        <v>5.3410000000000003E-4</v>
      </c>
      <c r="G126" s="88">
        <f t="shared" si="8"/>
        <v>0.2886341</v>
      </c>
      <c r="H126" s="77">
        <v>5301</v>
      </c>
      <c r="I126" s="90" t="s">
        <v>64</v>
      </c>
      <c r="J126" s="76">
        <f t="shared" si="9"/>
        <v>0.53010000000000002</v>
      </c>
      <c r="K126" s="77">
        <v>1012</v>
      </c>
      <c r="L126" s="79" t="s">
        <v>64</v>
      </c>
      <c r="M126" s="74">
        <f t="shared" si="6"/>
        <v>0.1012</v>
      </c>
      <c r="N126" s="77">
        <v>1170</v>
      </c>
      <c r="O126" s="79" t="s">
        <v>64</v>
      </c>
      <c r="P126" s="74">
        <f t="shared" si="7"/>
        <v>0.11699999999999999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0.2868</v>
      </c>
      <c r="F127" s="92">
        <v>5.0339999999999998E-4</v>
      </c>
      <c r="G127" s="88">
        <f t="shared" si="8"/>
        <v>0.28730339999999999</v>
      </c>
      <c r="H127" s="77">
        <v>5696</v>
      </c>
      <c r="I127" s="79" t="s">
        <v>64</v>
      </c>
      <c r="J127" s="76">
        <f t="shared" si="9"/>
        <v>0.5696</v>
      </c>
      <c r="K127" s="77">
        <v>1036</v>
      </c>
      <c r="L127" s="79" t="s">
        <v>64</v>
      </c>
      <c r="M127" s="74">
        <f t="shared" si="6"/>
        <v>0.1036</v>
      </c>
      <c r="N127" s="77">
        <v>1214</v>
      </c>
      <c r="O127" s="79" t="s">
        <v>64</v>
      </c>
      <c r="P127" s="74">
        <f t="shared" si="7"/>
        <v>0.12139999999999999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0.28489999999999999</v>
      </c>
      <c r="F128" s="92">
        <v>4.7639999999999998E-4</v>
      </c>
      <c r="G128" s="88">
        <f t="shared" si="8"/>
        <v>0.28537639999999997</v>
      </c>
      <c r="H128" s="89">
        <v>6095</v>
      </c>
      <c r="I128" s="90" t="s">
        <v>64</v>
      </c>
      <c r="J128" s="76">
        <f t="shared" si="9"/>
        <v>0.60949999999999993</v>
      </c>
      <c r="K128" s="77">
        <v>1059</v>
      </c>
      <c r="L128" s="79" t="s">
        <v>64</v>
      </c>
      <c r="M128" s="74">
        <f t="shared" si="6"/>
        <v>0.10589999999999999</v>
      </c>
      <c r="N128" s="77">
        <v>1257</v>
      </c>
      <c r="O128" s="79" t="s">
        <v>64</v>
      </c>
      <c r="P128" s="74">
        <f t="shared" si="7"/>
        <v>0.12569999999999998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0.28249999999999997</v>
      </c>
      <c r="F129" s="92">
        <v>4.5239999999999999E-4</v>
      </c>
      <c r="G129" s="88">
        <f t="shared" si="8"/>
        <v>0.28295239999999999</v>
      </c>
      <c r="H129" s="89">
        <v>6498</v>
      </c>
      <c r="I129" s="90" t="s">
        <v>64</v>
      </c>
      <c r="J129" s="76">
        <f t="shared" si="9"/>
        <v>0.64980000000000004</v>
      </c>
      <c r="K129" s="77">
        <v>1082</v>
      </c>
      <c r="L129" s="79" t="s">
        <v>64</v>
      </c>
      <c r="M129" s="74">
        <f t="shared" si="6"/>
        <v>0.1082</v>
      </c>
      <c r="N129" s="77">
        <v>1300</v>
      </c>
      <c r="O129" s="79" t="s">
        <v>64</v>
      </c>
      <c r="P129" s="74">
        <f t="shared" si="7"/>
        <v>0.13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0.27979999999999999</v>
      </c>
      <c r="F130" s="92">
        <v>4.3090000000000001E-4</v>
      </c>
      <c r="G130" s="88">
        <f t="shared" si="8"/>
        <v>0.2802309</v>
      </c>
      <c r="H130" s="89">
        <v>6906</v>
      </c>
      <c r="I130" s="90" t="s">
        <v>64</v>
      </c>
      <c r="J130" s="76">
        <f t="shared" si="9"/>
        <v>0.69059999999999999</v>
      </c>
      <c r="K130" s="77">
        <v>1104</v>
      </c>
      <c r="L130" s="79" t="s">
        <v>64</v>
      </c>
      <c r="M130" s="74">
        <f t="shared" si="6"/>
        <v>0.11040000000000001</v>
      </c>
      <c r="N130" s="77">
        <v>1342</v>
      </c>
      <c r="O130" s="79" t="s">
        <v>64</v>
      </c>
      <c r="P130" s="74">
        <f t="shared" si="7"/>
        <v>0.13420000000000001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0.27679999999999999</v>
      </c>
      <c r="F131" s="92">
        <v>4.1159999999999998E-4</v>
      </c>
      <c r="G131" s="88">
        <f t="shared" si="8"/>
        <v>0.2772116</v>
      </c>
      <c r="H131" s="89">
        <v>7319</v>
      </c>
      <c r="I131" s="90" t="s">
        <v>64</v>
      </c>
      <c r="J131" s="76">
        <f t="shared" si="9"/>
        <v>0.7319</v>
      </c>
      <c r="K131" s="77">
        <v>1126</v>
      </c>
      <c r="L131" s="79" t="s">
        <v>64</v>
      </c>
      <c r="M131" s="74">
        <f t="shared" si="6"/>
        <v>0.11259999999999999</v>
      </c>
      <c r="N131" s="77">
        <v>1384</v>
      </c>
      <c r="O131" s="79" t="s">
        <v>64</v>
      </c>
      <c r="P131" s="74">
        <f t="shared" si="7"/>
        <v>0.1384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0.2737</v>
      </c>
      <c r="F132" s="92">
        <v>3.9409999999999998E-4</v>
      </c>
      <c r="G132" s="88">
        <f t="shared" si="8"/>
        <v>0.27409410000000001</v>
      </c>
      <c r="H132" s="89">
        <v>7738</v>
      </c>
      <c r="I132" s="90" t="s">
        <v>64</v>
      </c>
      <c r="J132" s="76">
        <f t="shared" si="9"/>
        <v>0.77380000000000004</v>
      </c>
      <c r="K132" s="77">
        <v>1147</v>
      </c>
      <c r="L132" s="79" t="s">
        <v>64</v>
      </c>
      <c r="M132" s="74">
        <f t="shared" si="6"/>
        <v>0.1147</v>
      </c>
      <c r="N132" s="77">
        <v>1426</v>
      </c>
      <c r="O132" s="79" t="s">
        <v>64</v>
      </c>
      <c r="P132" s="74">
        <f t="shared" si="7"/>
        <v>0.1426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0.26700000000000002</v>
      </c>
      <c r="F133" s="92">
        <v>3.636E-4</v>
      </c>
      <c r="G133" s="88">
        <f t="shared" si="8"/>
        <v>0.26736360000000003</v>
      </c>
      <c r="H133" s="89">
        <v>8593</v>
      </c>
      <c r="I133" s="90" t="s">
        <v>64</v>
      </c>
      <c r="J133" s="76">
        <f t="shared" si="9"/>
        <v>0.85929999999999995</v>
      </c>
      <c r="K133" s="77">
        <v>1192</v>
      </c>
      <c r="L133" s="79" t="s">
        <v>64</v>
      </c>
      <c r="M133" s="74">
        <f t="shared" si="6"/>
        <v>0.1192</v>
      </c>
      <c r="N133" s="77">
        <v>1509</v>
      </c>
      <c r="O133" s="79" t="s">
        <v>64</v>
      </c>
      <c r="P133" s="74">
        <f t="shared" si="7"/>
        <v>0.15089999999999998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0.25829999999999997</v>
      </c>
      <c r="F134" s="92">
        <v>3.3199999999999999E-4</v>
      </c>
      <c r="G134" s="88">
        <f t="shared" si="8"/>
        <v>0.25863199999999997</v>
      </c>
      <c r="H134" s="89">
        <v>9696</v>
      </c>
      <c r="I134" s="90" t="s">
        <v>64</v>
      </c>
      <c r="J134" s="76">
        <f t="shared" si="9"/>
        <v>0.96960000000000002</v>
      </c>
      <c r="K134" s="77">
        <v>1249</v>
      </c>
      <c r="L134" s="79" t="s">
        <v>64</v>
      </c>
      <c r="M134" s="74">
        <f t="shared" si="6"/>
        <v>0.12490000000000001</v>
      </c>
      <c r="N134" s="77">
        <v>1613</v>
      </c>
      <c r="O134" s="79" t="s">
        <v>64</v>
      </c>
      <c r="P134" s="74">
        <f t="shared" si="7"/>
        <v>0.1613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0.24979999999999999</v>
      </c>
      <c r="F135" s="92">
        <v>3.0600000000000001E-4</v>
      </c>
      <c r="G135" s="88">
        <f t="shared" si="8"/>
        <v>0.25010599999999999</v>
      </c>
      <c r="H135" s="89">
        <v>1.08</v>
      </c>
      <c r="I135" s="93" t="s">
        <v>66</v>
      </c>
      <c r="J135" s="76">
        <f t="shared" ref="J126:J185" si="10">H135</f>
        <v>1.08</v>
      </c>
      <c r="K135" s="77">
        <v>1306</v>
      </c>
      <c r="L135" s="79" t="s">
        <v>64</v>
      </c>
      <c r="M135" s="74">
        <f t="shared" si="6"/>
        <v>0.13059999999999999</v>
      </c>
      <c r="N135" s="77">
        <v>1718</v>
      </c>
      <c r="O135" s="79" t="s">
        <v>64</v>
      </c>
      <c r="P135" s="74">
        <f t="shared" si="7"/>
        <v>0.17180000000000001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0.24149999999999999</v>
      </c>
      <c r="F136" s="92">
        <v>2.8400000000000002E-4</v>
      </c>
      <c r="G136" s="88">
        <f t="shared" si="8"/>
        <v>0.241784</v>
      </c>
      <c r="H136" s="89">
        <v>1.2</v>
      </c>
      <c r="I136" s="90" t="s">
        <v>66</v>
      </c>
      <c r="J136" s="76">
        <f t="shared" si="10"/>
        <v>1.2</v>
      </c>
      <c r="K136" s="77">
        <v>1363</v>
      </c>
      <c r="L136" s="79" t="s">
        <v>64</v>
      </c>
      <c r="M136" s="74">
        <f t="shared" si="6"/>
        <v>0.1363</v>
      </c>
      <c r="N136" s="77">
        <v>1825</v>
      </c>
      <c r="O136" s="79" t="s">
        <v>64</v>
      </c>
      <c r="P136" s="74">
        <f t="shared" si="7"/>
        <v>0.1825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0.2336</v>
      </c>
      <c r="F137" s="92">
        <v>2.653E-4</v>
      </c>
      <c r="G137" s="88">
        <f t="shared" si="8"/>
        <v>0.2338653</v>
      </c>
      <c r="H137" s="89">
        <v>1.33</v>
      </c>
      <c r="I137" s="90" t="s">
        <v>66</v>
      </c>
      <c r="J137" s="76">
        <f t="shared" si="10"/>
        <v>1.33</v>
      </c>
      <c r="K137" s="77">
        <v>1420</v>
      </c>
      <c r="L137" s="79" t="s">
        <v>64</v>
      </c>
      <c r="M137" s="74">
        <f t="shared" si="6"/>
        <v>0.14199999999999999</v>
      </c>
      <c r="N137" s="77">
        <v>1934</v>
      </c>
      <c r="O137" s="79" t="s">
        <v>64</v>
      </c>
      <c r="P137" s="74">
        <f t="shared" si="7"/>
        <v>0.19339999999999999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0.2261</v>
      </c>
      <c r="F138" s="92">
        <v>2.4899999999999998E-4</v>
      </c>
      <c r="G138" s="88">
        <f t="shared" si="8"/>
        <v>0.22634899999999999</v>
      </c>
      <c r="H138" s="89">
        <v>1.45</v>
      </c>
      <c r="I138" s="90" t="s">
        <v>66</v>
      </c>
      <c r="J138" s="76">
        <f t="shared" si="10"/>
        <v>1.45</v>
      </c>
      <c r="K138" s="77">
        <v>1479</v>
      </c>
      <c r="L138" s="79" t="s">
        <v>64</v>
      </c>
      <c r="M138" s="74">
        <f t="shared" si="6"/>
        <v>0.1479</v>
      </c>
      <c r="N138" s="77">
        <v>2044</v>
      </c>
      <c r="O138" s="79" t="s">
        <v>64</v>
      </c>
      <c r="P138" s="74">
        <f t="shared" si="7"/>
        <v>0.2044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0.21909999999999999</v>
      </c>
      <c r="F139" s="92">
        <v>2.3479999999999999E-4</v>
      </c>
      <c r="G139" s="88">
        <f t="shared" si="8"/>
        <v>0.2193348</v>
      </c>
      <c r="H139" s="89">
        <v>1.58</v>
      </c>
      <c r="I139" s="90" t="s">
        <v>66</v>
      </c>
      <c r="J139" s="76">
        <f t="shared" si="10"/>
        <v>1.58</v>
      </c>
      <c r="K139" s="77">
        <v>1538</v>
      </c>
      <c r="L139" s="79" t="s">
        <v>64</v>
      </c>
      <c r="M139" s="74">
        <f t="shared" si="6"/>
        <v>0.15379999999999999</v>
      </c>
      <c r="N139" s="77">
        <v>2158</v>
      </c>
      <c r="O139" s="79" t="s">
        <v>64</v>
      </c>
      <c r="P139" s="74">
        <f t="shared" si="7"/>
        <v>0.21579999999999999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0.21240000000000001</v>
      </c>
      <c r="F140" s="92">
        <v>2.2230000000000001E-4</v>
      </c>
      <c r="G140" s="88">
        <f t="shared" si="8"/>
        <v>0.21262230000000001</v>
      </c>
      <c r="H140" s="89">
        <v>1.72</v>
      </c>
      <c r="I140" s="90" t="s">
        <v>66</v>
      </c>
      <c r="J140" s="76">
        <f t="shared" si="10"/>
        <v>1.72</v>
      </c>
      <c r="K140" s="77">
        <v>1598</v>
      </c>
      <c r="L140" s="79" t="s">
        <v>64</v>
      </c>
      <c r="M140" s="74">
        <f t="shared" si="6"/>
        <v>0.1598</v>
      </c>
      <c r="N140" s="77">
        <v>2274</v>
      </c>
      <c r="O140" s="79" t="s">
        <v>64</v>
      </c>
      <c r="P140" s="74">
        <f t="shared" si="7"/>
        <v>0.22739999999999999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0.20619999999999999</v>
      </c>
      <c r="F141" s="92">
        <v>2.1120000000000001E-4</v>
      </c>
      <c r="G141" s="88">
        <f t="shared" si="8"/>
        <v>0.20641119999999999</v>
      </c>
      <c r="H141" s="77">
        <v>1.86</v>
      </c>
      <c r="I141" s="79" t="s">
        <v>66</v>
      </c>
      <c r="J141" s="76">
        <f t="shared" si="10"/>
        <v>1.86</v>
      </c>
      <c r="K141" s="77">
        <v>1659</v>
      </c>
      <c r="L141" s="79" t="s">
        <v>64</v>
      </c>
      <c r="M141" s="74">
        <f t="shared" si="6"/>
        <v>0.16589999999999999</v>
      </c>
      <c r="N141" s="77">
        <v>2392</v>
      </c>
      <c r="O141" s="79" t="s">
        <v>64</v>
      </c>
      <c r="P141" s="74">
        <f t="shared" si="7"/>
        <v>0.2392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0.19489999999999999</v>
      </c>
      <c r="F142" s="92">
        <v>1.9210000000000001E-4</v>
      </c>
      <c r="G142" s="88">
        <f t="shared" si="8"/>
        <v>0.19509209999999999</v>
      </c>
      <c r="H142" s="77">
        <v>2.15</v>
      </c>
      <c r="I142" s="79" t="s">
        <v>66</v>
      </c>
      <c r="J142" s="76">
        <f t="shared" si="10"/>
        <v>2.15</v>
      </c>
      <c r="K142" s="77">
        <v>1807</v>
      </c>
      <c r="L142" s="79" t="s">
        <v>64</v>
      </c>
      <c r="M142" s="74">
        <f t="shared" si="6"/>
        <v>0.1807</v>
      </c>
      <c r="N142" s="77">
        <v>2637</v>
      </c>
      <c r="O142" s="79" t="s">
        <v>64</v>
      </c>
      <c r="P142" s="74">
        <f t="shared" si="7"/>
        <v>0.26369999999999999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0.18490000000000001</v>
      </c>
      <c r="F143" s="92">
        <v>1.7650000000000001E-4</v>
      </c>
      <c r="G143" s="88">
        <f t="shared" si="8"/>
        <v>0.1850765</v>
      </c>
      <c r="H143" s="77">
        <v>2.46</v>
      </c>
      <c r="I143" s="79" t="s">
        <v>66</v>
      </c>
      <c r="J143" s="76">
        <f t="shared" si="10"/>
        <v>2.46</v>
      </c>
      <c r="K143" s="77">
        <v>1959</v>
      </c>
      <c r="L143" s="79" t="s">
        <v>64</v>
      </c>
      <c r="M143" s="74">
        <f t="shared" si="6"/>
        <v>0.19590000000000002</v>
      </c>
      <c r="N143" s="77">
        <v>2893</v>
      </c>
      <c r="O143" s="79" t="s">
        <v>64</v>
      </c>
      <c r="P143" s="74">
        <f t="shared" si="7"/>
        <v>0.2893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0.17610000000000001</v>
      </c>
      <c r="F144" s="92">
        <v>1.6339999999999999E-4</v>
      </c>
      <c r="G144" s="88">
        <f t="shared" si="8"/>
        <v>0.17626340000000001</v>
      </c>
      <c r="H144" s="77">
        <v>2.79</v>
      </c>
      <c r="I144" s="79" t="s">
        <v>66</v>
      </c>
      <c r="J144" s="76">
        <f t="shared" si="10"/>
        <v>2.79</v>
      </c>
      <c r="K144" s="77">
        <v>2115</v>
      </c>
      <c r="L144" s="79" t="s">
        <v>64</v>
      </c>
      <c r="M144" s="74">
        <f t="shared" si="6"/>
        <v>0.21150000000000002</v>
      </c>
      <c r="N144" s="77">
        <v>3159</v>
      </c>
      <c r="O144" s="79" t="s">
        <v>64</v>
      </c>
      <c r="P144" s="74">
        <f t="shared" si="7"/>
        <v>0.31589999999999996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0.1681</v>
      </c>
      <c r="F145" s="92">
        <v>1.5220000000000001E-4</v>
      </c>
      <c r="G145" s="88">
        <f t="shared" si="8"/>
        <v>0.16825219999999999</v>
      </c>
      <c r="H145" s="77">
        <v>3.13</v>
      </c>
      <c r="I145" s="79" t="s">
        <v>66</v>
      </c>
      <c r="J145" s="76">
        <f t="shared" si="10"/>
        <v>3.13</v>
      </c>
      <c r="K145" s="77">
        <v>2274</v>
      </c>
      <c r="L145" s="79" t="s">
        <v>64</v>
      </c>
      <c r="M145" s="74">
        <f t="shared" si="6"/>
        <v>0.22739999999999999</v>
      </c>
      <c r="N145" s="77">
        <v>3437</v>
      </c>
      <c r="O145" s="79" t="s">
        <v>64</v>
      </c>
      <c r="P145" s="74">
        <f t="shared" si="7"/>
        <v>0.34370000000000001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0.161</v>
      </c>
      <c r="F146" s="92">
        <v>1.426E-4</v>
      </c>
      <c r="G146" s="88">
        <f t="shared" si="8"/>
        <v>0.1611426</v>
      </c>
      <c r="H146" s="77">
        <v>3.49</v>
      </c>
      <c r="I146" s="79" t="s">
        <v>66</v>
      </c>
      <c r="J146" s="76">
        <f t="shared" si="10"/>
        <v>3.49</v>
      </c>
      <c r="K146" s="77">
        <v>2439</v>
      </c>
      <c r="L146" s="79" t="s">
        <v>64</v>
      </c>
      <c r="M146" s="74">
        <f t="shared" si="6"/>
        <v>0.24390000000000001</v>
      </c>
      <c r="N146" s="77">
        <v>3725</v>
      </c>
      <c r="O146" s="79" t="s">
        <v>64</v>
      </c>
      <c r="P146" s="74">
        <f t="shared" si="7"/>
        <v>0.3725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0.1545</v>
      </c>
      <c r="F147" s="92">
        <v>1.3420000000000001E-4</v>
      </c>
      <c r="G147" s="88">
        <f t="shared" si="8"/>
        <v>0.1546342</v>
      </c>
      <c r="H147" s="77">
        <v>3.87</v>
      </c>
      <c r="I147" s="79" t="s">
        <v>66</v>
      </c>
      <c r="J147" s="76">
        <f t="shared" si="10"/>
        <v>3.87</v>
      </c>
      <c r="K147" s="77">
        <v>2607</v>
      </c>
      <c r="L147" s="79" t="s">
        <v>64</v>
      </c>
      <c r="M147" s="74">
        <f t="shared" si="6"/>
        <v>0.26070000000000004</v>
      </c>
      <c r="N147" s="77">
        <v>4024</v>
      </c>
      <c r="O147" s="79" t="s">
        <v>64</v>
      </c>
      <c r="P147" s="74">
        <f t="shared" si="7"/>
        <v>0.40239999999999998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0.14330000000000001</v>
      </c>
      <c r="F148" s="92">
        <v>1.203E-4</v>
      </c>
      <c r="G148" s="88">
        <f t="shared" si="8"/>
        <v>0.1434203</v>
      </c>
      <c r="H148" s="77">
        <v>4.66</v>
      </c>
      <c r="I148" s="79" t="s">
        <v>66</v>
      </c>
      <c r="J148" s="76">
        <f t="shared" si="10"/>
        <v>4.66</v>
      </c>
      <c r="K148" s="77">
        <v>3056</v>
      </c>
      <c r="L148" s="79" t="s">
        <v>64</v>
      </c>
      <c r="M148" s="74">
        <f t="shared" ref="M148:M159" si="12">K148/1000/10</f>
        <v>0.30559999999999998</v>
      </c>
      <c r="N148" s="77">
        <v>4653</v>
      </c>
      <c r="O148" s="79" t="s">
        <v>64</v>
      </c>
      <c r="P148" s="74">
        <f t="shared" ref="P148:P154" si="13">N148/1000/10</f>
        <v>0.46529999999999994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0.1338</v>
      </c>
      <c r="F149" s="92">
        <v>1.091E-4</v>
      </c>
      <c r="G149" s="88">
        <f t="shared" ref="G149:G212" si="14">E149+F149</f>
        <v>0.1339091</v>
      </c>
      <c r="H149" s="77">
        <v>5.52</v>
      </c>
      <c r="I149" s="79" t="s">
        <v>66</v>
      </c>
      <c r="J149" s="76">
        <f t="shared" si="10"/>
        <v>5.52</v>
      </c>
      <c r="K149" s="77">
        <v>3510</v>
      </c>
      <c r="L149" s="79" t="s">
        <v>64</v>
      </c>
      <c r="M149" s="74">
        <f t="shared" si="12"/>
        <v>0.35099999999999998</v>
      </c>
      <c r="N149" s="77">
        <v>5322</v>
      </c>
      <c r="O149" s="79" t="s">
        <v>64</v>
      </c>
      <c r="P149" s="74">
        <f t="shared" si="13"/>
        <v>0.53220000000000001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0.1258</v>
      </c>
      <c r="F150" s="92">
        <v>1E-4</v>
      </c>
      <c r="G150" s="88">
        <f t="shared" si="14"/>
        <v>0.12589999999999998</v>
      </c>
      <c r="H150" s="77">
        <v>6.43</v>
      </c>
      <c r="I150" s="79" t="s">
        <v>66</v>
      </c>
      <c r="J150" s="76">
        <f t="shared" si="10"/>
        <v>6.43</v>
      </c>
      <c r="K150" s="77">
        <v>3972</v>
      </c>
      <c r="L150" s="79" t="s">
        <v>64</v>
      </c>
      <c r="M150" s="74">
        <f t="shared" si="12"/>
        <v>0.3972</v>
      </c>
      <c r="N150" s="77">
        <v>6029</v>
      </c>
      <c r="O150" s="79" t="s">
        <v>64</v>
      </c>
      <c r="P150" s="74">
        <f t="shared" si="13"/>
        <v>0.60289999999999999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0.1197</v>
      </c>
      <c r="F151" s="92">
        <v>9.2390000000000001E-5</v>
      </c>
      <c r="G151" s="88">
        <f t="shared" si="14"/>
        <v>0.11979239</v>
      </c>
      <c r="H151" s="77">
        <v>7.4</v>
      </c>
      <c r="I151" s="79" t="s">
        <v>66</v>
      </c>
      <c r="J151" s="76">
        <f t="shared" si="10"/>
        <v>7.4</v>
      </c>
      <c r="K151" s="77">
        <v>4441</v>
      </c>
      <c r="L151" s="79" t="s">
        <v>64</v>
      </c>
      <c r="M151" s="74">
        <f t="shared" si="12"/>
        <v>0.44409999999999999</v>
      </c>
      <c r="N151" s="77">
        <v>6771</v>
      </c>
      <c r="O151" s="79" t="s">
        <v>64</v>
      </c>
      <c r="P151" s="74">
        <f t="shared" si="13"/>
        <v>0.67710000000000004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0.11360000000000001</v>
      </c>
      <c r="F152" s="92">
        <v>8.5920000000000004E-5</v>
      </c>
      <c r="G152" s="88">
        <f t="shared" si="14"/>
        <v>0.11368592000000001</v>
      </c>
      <c r="H152" s="77">
        <v>8.42</v>
      </c>
      <c r="I152" s="79" t="s">
        <v>66</v>
      </c>
      <c r="J152" s="76">
        <f t="shared" si="10"/>
        <v>8.42</v>
      </c>
      <c r="K152" s="77">
        <v>4916</v>
      </c>
      <c r="L152" s="79" t="s">
        <v>64</v>
      </c>
      <c r="M152" s="74">
        <f t="shared" si="12"/>
        <v>0.49160000000000004</v>
      </c>
      <c r="N152" s="77">
        <v>7545</v>
      </c>
      <c r="O152" s="79" t="s">
        <v>64</v>
      </c>
      <c r="P152" s="74">
        <f t="shared" si="13"/>
        <v>0.75449999999999995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0.1085</v>
      </c>
      <c r="F153" s="92">
        <v>8.0350000000000001E-5</v>
      </c>
      <c r="G153" s="88">
        <f t="shared" si="14"/>
        <v>0.10858035000000001</v>
      </c>
      <c r="H153" s="77">
        <v>9.48</v>
      </c>
      <c r="I153" s="79" t="s">
        <v>66</v>
      </c>
      <c r="J153" s="76">
        <f t="shared" si="10"/>
        <v>9.48</v>
      </c>
      <c r="K153" s="77">
        <v>5400</v>
      </c>
      <c r="L153" s="79" t="s">
        <v>64</v>
      </c>
      <c r="M153" s="74">
        <f t="shared" si="12"/>
        <v>0.54</v>
      </c>
      <c r="N153" s="77">
        <v>8352</v>
      </c>
      <c r="O153" s="79" t="s">
        <v>64</v>
      </c>
      <c r="P153" s="74">
        <f t="shared" si="13"/>
        <v>0.83520000000000005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0.104</v>
      </c>
      <c r="F154" s="92">
        <v>7.551E-5</v>
      </c>
      <c r="G154" s="88">
        <f t="shared" si="14"/>
        <v>0.10407551</v>
      </c>
      <c r="H154" s="77">
        <v>10.6</v>
      </c>
      <c r="I154" s="79" t="s">
        <v>66</v>
      </c>
      <c r="J154" s="76">
        <f t="shared" si="10"/>
        <v>10.6</v>
      </c>
      <c r="K154" s="77">
        <v>5892</v>
      </c>
      <c r="L154" s="79" t="s">
        <v>64</v>
      </c>
      <c r="M154" s="74">
        <f t="shared" si="12"/>
        <v>0.58920000000000006</v>
      </c>
      <c r="N154" s="77">
        <v>9188</v>
      </c>
      <c r="O154" s="79" t="s">
        <v>64</v>
      </c>
      <c r="P154" s="74">
        <f t="shared" si="13"/>
        <v>0.91880000000000006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9.9849999999999994E-2</v>
      </c>
      <c r="F155" s="92">
        <v>7.1260000000000006E-5</v>
      </c>
      <c r="G155" s="88">
        <f t="shared" si="14"/>
        <v>9.9921259999999998E-2</v>
      </c>
      <c r="H155" s="77">
        <v>11.77</v>
      </c>
      <c r="I155" s="79" t="s">
        <v>66</v>
      </c>
      <c r="J155" s="76">
        <f t="shared" si="10"/>
        <v>11.77</v>
      </c>
      <c r="K155" s="77">
        <v>6392</v>
      </c>
      <c r="L155" s="79" t="s">
        <v>64</v>
      </c>
      <c r="M155" s="74">
        <f t="shared" si="12"/>
        <v>0.63919999999999999</v>
      </c>
      <c r="N155" s="77">
        <v>1.01</v>
      </c>
      <c r="O155" s="78" t="s">
        <v>66</v>
      </c>
      <c r="P155" s="74">
        <f t="shared" ref="P152:P203" si="16">N155</f>
        <v>1.01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9.6079999999999999E-2</v>
      </c>
      <c r="F156" s="92">
        <v>6.7490000000000006E-5</v>
      </c>
      <c r="G156" s="88">
        <f t="shared" si="14"/>
        <v>9.6147490000000002E-2</v>
      </c>
      <c r="H156" s="77">
        <v>12.98</v>
      </c>
      <c r="I156" s="79" t="s">
        <v>66</v>
      </c>
      <c r="J156" s="76">
        <f t="shared" si="10"/>
        <v>12.98</v>
      </c>
      <c r="K156" s="77">
        <v>6901</v>
      </c>
      <c r="L156" s="79" t="s">
        <v>64</v>
      </c>
      <c r="M156" s="74">
        <f t="shared" si="12"/>
        <v>0.69009999999999994</v>
      </c>
      <c r="N156" s="77">
        <v>1.0900000000000001</v>
      </c>
      <c r="O156" s="79" t="s">
        <v>66</v>
      </c>
      <c r="P156" s="74">
        <f t="shared" si="16"/>
        <v>1.0900000000000001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9.2630000000000004E-2</v>
      </c>
      <c r="F157" s="92">
        <v>6.4120000000000003E-5</v>
      </c>
      <c r="G157" s="88">
        <f t="shared" si="14"/>
        <v>9.2694120000000005E-2</v>
      </c>
      <c r="H157" s="77">
        <v>14.24</v>
      </c>
      <c r="I157" s="79" t="s">
        <v>66</v>
      </c>
      <c r="J157" s="76">
        <f t="shared" si="10"/>
        <v>14.24</v>
      </c>
      <c r="K157" s="77">
        <v>7419</v>
      </c>
      <c r="L157" s="79" t="s">
        <v>64</v>
      </c>
      <c r="M157" s="74">
        <f t="shared" si="12"/>
        <v>0.7419</v>
      </c>
      <c r="N157" s="77">
        <v>1.19</v>
      </c>
      <c r="O157" s="79" t="s">
        <v>66</v>
      </c>
      <c r="P157" s="74">
        <f t="shared" si="16"/>
        <v>1.19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8.9459999999999998E-2</v>
      </c>
      <c r="F158" s="92">
        <v>6.1099999999999994E-5</v>
      </c>
      <c r="G158" s="88">
        <f t="shared" si="14"/>
        <v>8.9521099999999992E-2</v>
      </c>
      <c r="H158" s="77">
        <v>15.55</v>
      </c>
      <c r="I158" s="79" t="s">
        <v>66</v>
      </c>
      <c r="J158" s="76">
        <f t="shared" si="10"/>
        <v>15.55</v>
      </c>
      <c r="K158" s="77">
        <v>7945</v>
      </c>
      <c r="L158" s="79" t="s">
        <v>64</v>
      </c>
      <c r="M158" s="74">
        <f t="shared" si="12"/>
        <v>0.79449999999999998</v>
      </c>
      <c r="N158" s="77">
        <v>1.28</v>
      </c>
      <c r="O158" s="79" t="s">
        <v>66</v>
      </c>
      <c r="P158" s="74">
        <f t="shared" si="16"/>
        <v>1.28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8.3830000000000002E-2</v>
      </c>
      <c r="F159" s="92">
        <v>5.588E-5</v>
      </c>
      <c r="G159" s="88">
        <f t="shared" si="14"/>
        <v>8.3885879999999996E-2</v>
      </c>
      <c r="H159" s="77">
        <v>18.29</v>
      </c>
      <c r="I159" s="79" t="s">
        <v>66</v>
      </c>
      <c r="J159" s="76">
        <f t="shared" si="10"/>
        <v>18.29</v>
      </c>
      <c r="K159" s="77">
        <v>9421</v>
      </c>
      <c r="L159" s="79" t="s">
        <v>64</v>
      </c>
      <c r="M159" s="74">
        <f t="shared" si="12"/>
        <v>0.94209999999999994</v>
      </c>
      <c r="N159" s="77">
        <v>1.48</v>
      </c>
      <c r="O159" s="79" t="s">
        <v>66</v>
      </c>
      <c r="P159" s="74">
        <f t="shared" si="16"/>
        <v>1.48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7.7859999999999999E-2</v>
      </c>
      <c r="F160" s="92">
        <v>5.0550000000000002E-5</v>
      </c>
      <c r="G160" s="88">
        <f t="shared" si="14"/>
        <v>7.7910549999999995E-2</v>
      </c>
      <c r="H160" s="77">
        <v>21.97</v>
      </c>
      <c r="I160" s="79" t="s">
        <v>66</v>
      </c>
      <c r="J160" s="76">
        <f t="shared" si="10"/>
        <v>21.97</v>
      </c>
      <c r="K160" s="77">
        <v>1.1499999999999999</v>
      </c>
      <c r="L160" s="78" t="s">
        <v>66</v>
      </c>
      <c r="M160" s="74">
        <f t="shared" ref="M154:M205" si="17">K160</f>
        <v>1.1499999999999999</v>
      </c>
      <c r="N160" s="77">
        <v>1.74</v>
      </c>
      <c r="O160" s="79" t="s">
        <v>66</v>
      </c>
      <c r="P160" s="74">
        <f t="shared" si="16"/>
        <v>1.74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7.2800000000000004E-2</v>
      </c>
      <c r="F161" s="92">
        <v>4.621E-5</v>
      </c>
      <c r="G161" s="88">
        <f t="shared" si="14"/>
        <v>7.2846210000000008E-2</v>
      </c>
      <c r="H161" s="77">
        <v>25.93</v>
      </c>
      <c r="I161" s="79" t="s">
        <v>66</v>
      </c>
      <c r="J161" s="76">
        <f t="shared" si="10"/>
        <v>25.93</v>
      </c>
      <c r="K161" s="77">
        <v>1.35</v>
      </c>
      <c r="L161" s="79" t="s">
        <v>66</v>
      </c>
      <c r="M161" s="74">
        <f t="shared" si="17"/>
        <v>1.35</v>
      </c>
      <c r="N161" s="77">
        <v>2.02</v>
      </c>
      <c r="O161" s="79" t="s">
        <v>66</v>
      </c>
      <c r="P161" s="74">
        <f t="shared" si="16"/>
        <v>2.02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6.8449999999999997E-2</v>
      </c>
      <c r="F162" s="92">
        <v>4.2599999999999999E-5</v>
      </c>
      <c r="G162" s="88">
        <f t="shared" si="14"/>
        <v>6.8492600000000001E-2</v>
      </c>
      <c r="H162" s="77">
        <v>30.14</v>
      </c>
      <c r="I162" s="79" t="s">
        <v>66</v>
      </c>
      <c r="J162" s="76">
        <f t="shared" si="10"/>
        <v>30.14</v>
      </c>
      <c r="K162" s="77">
        <v>1.55</v>
      </c>
      <c r="L162" s="79" t="s">
        <v>66</v>
      </c>
      <c r="M162" s="74">
        <f t="shared" si="17"/>
        <v>1.55</v>
      </c>
      <c r="N162" s="77">
        <v>2.3199999999999998</v>
      </c>
      <c r="O162" s="79" t="s">
        <v>66</v>
      </c>
      <c r="P162" s="74">
        <f t="shared" si="16"/>
        <v>2.3199999999999998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6.4659999999999995E-2</v>
      </c>
      <c r="F163" s="92">
        <v>3.9539999999999998E-5</v>
      </c>
      <c r="G163" s="88">
        <f t="shared" si="14"/>
        <v>6.469954E-2</v>
      </c>
      <c r="H163" s="77">
        <v>34.619999999999997</v>
      </c>
      <c r="I163" s="79" t="s">
        <v>66</v>
      </c>
      <c r="J163" s="76">
        <f t="shared" si="10"/>
        <v>34.619999999999997</v>
      </c>
      <c r="K163" s="77">
        <v>1.76</v>
      </c>
      <c r="L163" s="79" t="s">
        <v>66</v>
      </c>
      <c r="M163" s="74">
        <f t="shared" si="17"/>
        <v>1.76</v>
      </c>
      <c r="N163" s="77">
        <v>2.62</v>
      </c>
      <c r="O163" s="79" t="s">
        <v>66</v>
      </c>
      <c r="P163" s="74">
        <f t="shared" si="16"/>
        <v>2.62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6.1330000000000003E-2</v>
      </c>
      <c r="F164" s="92">
        <v>3.6909999999999997E-5</v>
      </c>
      <c r="G164" s="88">
        <f t="shared" si="14"/>
        <v>6.1366910000000004E-2</v>
      </c>
      <c r="H164" s="77">
        <v>39.35</v>
      </c>
      <c r="I164" s="79" t="s">
        <v>66</v>
      </c>
      <c r="J164" s="76">
        <f t="shared" si="10"/>
        <v>39.35</v>
      </c>
      <c r="K164" s="77">
        <v>1.96</v>
      </c>
      <c r="L164" s="79" t="s">
        <v>66</v>
      </c>
      <c r="M164" s="76">
        <f t="shared" si="17"/>
        <v>1.96</v>
      </c>
      <c r="N164" s="77">
        <v>2.95</v>
      </c>
      <c r="O164" s="79" t="s">
        <v>66</v>
      </c>
      <c r="P164" s="74">
        <f t="shared" si="16"/>
        <v>2.95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5.8380000000000001E-2</v>
      </c>
      <c r="F165" s="92">
        <v>3.4629999999999999E-5</v>
      </c>
      <c r="G165" s="88">
        <f t="shared" si="14"/>
        <v>5.8414630000000002E-2</v>
      </c>
      <c r="H165" s="77">
        <v>44.33</v>
      </c>
      <c r="I165" s="79" t="s">
        <v>66</v>
      </c>
      <c r="J165" s="76">
        <f t="shared" si="10"/>
        <v>44.33</v>
      </c>
      <c r="K165" s="77">
        <v>2.17</v>
      </c>
      <c r="L165" s="79" t="s">
        <v>66</v>
      </c>
      <c r="M165" s="76">
        <f t="shared" si="17"/>
        <v>2.17</v>
      </c>
      <c r="N165" s="77">
        <v>3.29</v>
      </c>
      <c r="O165" s="79" t="s">
        <v>66</v>
      </c>
      <c r="P165" s="74">
        <f t="shared" si="16"/>
        <v>3.29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5.5730000000000002E-2</v>
      </c>
      <c r="F166" s="92">
        <v>3.2629999999999998E-5</v>
      </c>
      <c r="G166" s="88">
        <f t="shared" si="14"/>
        <v>5.5762630000000001E-2</v>
      </c>
      <c r="H166" s="77">
        <v>49.55</v>
      </c>
      <c r="I166" s="79" t="s">
        <v>66</v>
      </c>
      <c r="J166" s="76">
        <f t="shared" si="10"/>
        <v>49.55</v>
      </c>
      <c r="K166" s="77">
        <v>2.38</v>
      </c>
      <c r="L166" s="79" t="s">
        <v>66</v>
      </c>
      <c r="M166" s="76">
        <f t="shared" si="17"/>
        <v>2.38</v>
      </c>
      <c r="N166" s="77">
        <v>3.64</v>
      </c>
      <c r="O166" s="79" t="s">
        <v>66</v>
      </c>
      <c r="P166" s="74">
        <f t="shared" si="16"/>
        <v>3.64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5.3350000000000002E-2</v>
      </c>
      <c r="F167" s="92">
        <v>3.0870000000000001E-5</v>
      </c>
      <c r="G167" s="88">
        <f t="shared" si="14"/>
        <v>5.3380870000000004E-2</v>
      </c>
      <c r="H167" s="77">
        <v>55.01</v>
      </c>
      <c r="I167" s="79" t="s">
        <v>66</v>
      </c>
      <c r="J167" s="76">
        <f t="shared" si="10"/>
        <v>55.01</v>
      </c>
      <c r="K167" s="77">
        <v>2.6</v>
      </c>
      <c r="L167" s="79" t="s">
        <v>66</v>
      </c>
      <c r="M167" s="76">
        <f t="shared" si="17"/>
        <v>2.6</v>
      </c>
      <c r="N167" s="77">
        <v>4.01</v>
      </c>
      <c r="O167" s="79" t="s">
        <v>66</v>
      </c>
      <c r="P167" s="74">
        <f t="shared" si="16"/>
        <v>4.01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4.922E-2</v>
      </c>
      <c r="F168" s="92">
        <v>2.7880000000000001E-5</v>
      </c>
      <c r="G168" s="88">
        <f t="shared" si="14"/>
        <v>4.9247880000000001E-2</v>
      </c>
      <c r="H168" s="77">
        <v>66.650000000000006</v>
      </c>
      <c r="I168" s="79" t="s">
        <v>66</v>
      </c>
      <c r="J168" s="76">
        <f t="shared" si="10"/>
        <v>66.650000000000006</v>
      </c>
      <c r="K168" s="77">
        <v>3.26</v>
      </c>
      <c r="L168" s="79" t="s">
        <v>66</v>
      </c>
      <c r="M168" s="76">
        <f t="shared" si="17"/>
        <v>3.26</v>
      </c>
      <c r="N168" s="77">
        <v>4.78</v>
      </c>
      <c r="O168" s="79" t="s">
        <v>66</v>
      </c>
      <c r="P168" s="74">
        <f t="shared" si="16"/>
        <v>4.78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4.5760000000000002E-2</v>
      </c>
      <c r="F169" s="92">
        <v>2.5449999999999999E-5</v>
      </c>
      <c r="G169" s="88">
        <f t="shared" si="14"/>
        <v>4.5785450000000005E-2</v>
      </c>
      <c r="H169" s="77">
        <v>79.209999999999994</v>
      </c>
      <c r="I169" s="79" t="s">
        <v>66</v>
      </c>
      <c r="J169" s="76">
        <f t="shared" si="10"/>
        <v>79.209999999999994</v>
      </c>
      <c r="K169" s="77">
        <v>3.89</v>
      </c>
      <c r="L169" s="79" t="s">
        <v>66</v>
      </c>
      <c r="M169" s="76">
        <f t="shared" si="17"/>
        <v>3.89</v>
      </c>
      <c r="N169" s="77">
        <v>5.61</v>
      </c>
      <c r="O169" s="79" t="s">
        <v>66</v>
      </c>
      <c r="P169" s="74">
        <f t="shared" si="16"/>
        <v>5.61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4.2819999999999997E-2</v>
      </c>
      <c r="F170" s="92">
        <v>2.3430000000000001E-5</v>
      </c>
      <c r="G170" s="88">
        <f t="shared" si="14"/>
        <v>4.2843429999999995E-2</v>
      </c>
      <c r="H170" s="77">
        <v>92.69</v>
      </c>
      <c r="I170" s="79" t="s">
        <v>66</v>
      </c>
      <c r="J170" s="76">
        <f t="shared" si="10"/>
        <v>92.69</v>
      </c>
      <c r="K170" s="77">
        <v>4.53</v>
      </c>
      <c r="L170" s="79" t="s">
        <v>66</v>
      </c>
      <c r="M170" s="76">
        <f t="shared" si="17"/>
        <v>4.53</v>
      </c>
      <c r="N170" s="77">
        <v>6.49</v>
      </c>
      <c r="O170" s="79" t="s">
        <v>66</v>
      </c>
      <c r="P170" s="74">
        <f t="shared" si="16"/>
        <v>6.49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4.027E-2</v>
      </c>
      <c r="F171" s="92">
        <v>2.1719999999999999E-5</v>
      </c>
      <c r="G171" s="88">
        <f t="shared" si="14"/>
        <v>4.0291720000000003E-2</v>
      </c>
      <c r="H171" s="77">
        <v>107.05</v>
      </c>
      <c r="I171" s="79" t="s">
        <v>66</v>
      </c>
      <c r="J171" s="76">
        <f t="shared" si="10"/>
        <v>107.05</v>
      </c>
      <c r="K171" s="77">
        <v>5.17</v>
      </c>
      <c r="L171" s="79" t="s">
        <v>66</v>
      </c>
      <c r="M171" s="76">
        <f t="shared" si="17"/>
        <v>5.17</v>
      </c>
      <c r="N171" s="77">
        <v>7.41</v>
      </c>
      <c r="O171" s="79" t="s">
        <v>66</v>
      </c>
      <c r="P171" s="74">
        <f t="shared" si="16"/>
        <v>7.41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3.805E-2</v>
      </c>
      <c r="F172" s="92">
        <v>2.0250000000000001E-5</v>
      </c>
      <c r="G172" s="88">
        <f t="shared" si="14"/>
        <v>3.807025E-2</v>
      </c>
      <c r="H172" s="77">
        <v>122.3</v>
      </c>
      <c r="I172" s="79" t="s">
        <v>66</v>
      </c>
      <c r="J172" s="76">
        <f t="shared" si="10"/>
        <v>122.3</v>
      </c>
      <c r="K172" s="77">
        <v>5.81</v>
      </c>
      <c r="L172" s="79" t="s">
        <v>66</v>
      </c>
      <c r="M172" s="76">
        <f t="shared" si="17"/>
        <v>5.81</v>
      </c>
      <c r="N172" s="77">
        <v>8.39</v>
      </c>
      <c r="O172" s="79" t="s">
        <v>66</v>
      </c>
      <c r="P172" s="74">
        <f t="shared" si="16"/>
        <v>8.39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3.6089999999999997E-2</v>
      </c>
      <c r="F173" s="92">
        <v>1.8989999999999999E-5</v>
      </c>
      <c r="G173" s="88">
        <f t="shared" si="14"/>
        <v>3.6108990000000001E-2</v>
      </c>
      <c r="H173" s="77">
        <v>138.4</v>
      </c>
      <c r="I173" s="79" t="s">
        <v>66</v>
      </c>
      <c r="J173" s="76">
        <f t="shared" si="10"/>
        <v>138.4</v>
      </c>
      <c r="K173" s="77">
        <v>6.47</v>
      </c>
      <c r="L173" s="79" t="s">
        <v>66</v>
      </c>
      <c r="M173" s="76">
        <f t="shared" si="17"/>
        <v>6.47</v>
      </c>
      <c r="N173" s="77">
        <v>9.42</v>
      </c>
      <c r="O173" s="79" t="s">
        <v>66</v>
      </c>
      <c r="P173" s="74">
        <f t="shared" si="16"/>
        <v>9.42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3.2779999999999997E-2</v>
      </c>
      <c r="F174" s="92">
        <v>1.6889999999999999E-5</v>
      </c>
      <c r="G174" s="88">
        <f t="shared" si="14"/>
        <v>3.2796889999999995E-2</v>
      </c>
      <c r="H174" s="77">
        <v>173.12</v>
      </c>
      <c r="I174" s="79" t="s">
        <v>66</v>
      </c>
      <c r="J174" s="76">
        <f t="shared" si="10"/>
        <v>173.12</v>
      </c>
      <c r="K174" s="77">
        <v>8.5399999999999991</v>
      </c>
      <c r="L174" s="79" t="s">
        <v>66</v>
      </c>
      <c r="M174" s="76">
        <f t="shared" si="17"/>
        <v>8.5399999999999991</v>
      </c>
      <c r="N174" s="77">
        <v>11.62</v>
      </c>
      <c r="O174" s="79" t="s">
        <v>66</v>
      </c>
      <c r="P174" s="74">
        <f t="shared" si="16"/>
        <v>11.62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3.0089999999999999E-2</v>
      </c>
      <c r="F175" s="92">
        <v>1.524E-5</v>
      </c>
      <c r="G175" s="88">
        <f t="shared" si="14"/>
        <v>3.0105239999999998E-2</v>
      </c>
      <c r="H175" s="77">
        <v>211.14</v>
      </c>
      <c r="I175" s="79" t="s">
        <v>66</v>
      </c>
      <c r="J175" s="76">
        <f t="shared" si="10"/>
        <v>211.14</v>
      </c>
      <c r="K175" s="77">
        <v>10.53</v>
      </c>
      <c r="L175" s="79" t="s">
        <v>66</v>
      </c>
      <c r="M175" s="76">
        <f t="shared" si="17"/>
        <v>10.53</v>
      </c>
      <c r="N175" s="77">
        <v>14</v>
      </c>
      <c r="O175" s="79" t="s">
        <v>66</v>
      </c>
      <c r="P175" s="76">
        <f t="shared" si="16"/>
        <v>14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2.785E-2</v>
      </c>
      <c r="F176" s="92">
        <v>1.3890000000000001E-5</v>
      </c>
      <c r="G176" s="88">
        <f t="shared" si="14"/>
        <v>2.7863889999999999E-2</v>
      </c>
      <c r="H176" s="77">
        <v>252.4</v>
      </c>
      <c r="I176" s="79" t="s">
        <v>66</v>
      </c>
      <c r="J176" s="76">
        <f t="shared" si="10"/>
        <v>252.4</v>
      </c>
      <c r="K176" s="77">
        <v>12.51</v>
      </c>
      <c r="L176" s="79" t="s">
        <v>66</v>
      </c>
      <c r="M176" s="76">
        <f t="shared" si="17"/>
        <v>12.51</v>
      </c>
      <c r="N176" s="77">
        <v>16.57</v>
      </c>
      <c r="O176" s="79" t="s">
        <v>66</v>
      </c>
      <c r="P176" s="76">
        <f t="shared" si="16"/>
        <v>16.57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2.596E-2</v>
      </c>
      <c r="F177" s="92">
        <v>1.277E-5</v>
      </c>
      <c r="G177" s="88">
        <f t="shared" si="14"/>
        <v>2.5972769999999999E-2</v>
      </c>
      <c r="H177" s="77">
        <v>296.83</v>
      </c>
      <c r="I177" s="79" t="s">
        <v>66</v>
      </c>
      <c r="J177" s="76">
        <f t="shared" si="10"/>
        <v>296.83</v>
      </c>
      <c r="K177" s="77">
        <v>14.49</v>
      </c>
      <c r="L177" s="79" t="s">
        <v>66</v>
      </c>
      <c r="M177" s="76">
        <f t="shared" si="17"/>
        <v>14.49</v>
      </c>
      <c r="N177" s="77">
        <v>19.309999999999999</v>
      </c>
      <c r="O177" s="79" t="s">
        <v>66</v>
      </c>
      <c r="P177" s="76">
        <f t="shared" si="16"/>
        <v>19.309999999999999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2.4340000000000001E-2</v>
      </c>
      <c r="F178" s="92">
        <v>1.183E-5</v>
      </c>
      <c r="G178" s="88">
        <f t="shared" si="14"/>
        <v>2.4351830000000001E-2</v>
      </c>
      <c r="H178" s="77">
        <v>344.35</v>
      </c>
      <c r="I178" s="79" t="s">
        <v>66</v>
      </c>
      <c r="J178" s="76">
        <f t="shared" si="10"/>
        <v>344.35</v>
      </c>
      <c r="K178" s="77">
        <v>16.510000000000002</v>
      </c>
      <c r="L178" s="79" t="s">
        <v>66</v>
      </c>
      <c r="M178" s="76">
        <f t="shared" si="17"/>
        <v>16.510000000000002</v>
      </c>
      <c r="N178" s="77">
        <v>22.22</v>
      </c>
      <c r="O178" s="79" t="s">
        <v>66</v>
      </c>
      <c r="P178" s="76">
        <f t="shared" si="16"/>
        <v>22.22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2.2929999999999999E-2</v>
      </c>
      <c r="F179" s="92">
        <v>1.102E-5</v>
      </c>
      <c r="G179" s="88">
        <f t="shared" si="14"/>
        <v>2.2941019999999999E-2</v>
      </c>
      <c r="H179" s="77">
        <v>394.93</v>
      </c>
      <c r="I179" s="79" t="s">
        <v>66</v>
      </c>
      <c r="J179" s="76">
        <f t="shared" si="10"/>
        <v>394.93</v>
      </c>
      <c r="K179" s="77">
        <v>18.57</v>
      </c>
      <c r="L179" s="79" t="s">
        <v>66</v>
      </c>
      <c r="M179" s="76">
        <f t="shared" si="17"/>
        <v>18.57</v>
      </c>
      <c r="N179" s="77">
        <v>25.3</v>
      </c>
      <c r="O179" s="79" t="s">
        <v>66</v>
      </c>
      <c r="P179" s="76">
        <f t="shared" si="16"/>
        <v>25.3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2.1690000000000001E-2</v>
      </c>
      <c r="F180" s="92">
        <v>1.0329999999999999E-5</v>
      </c>
      <c r="G180" s="88">
        <f t="shared" si="14"/>
        <v>2.170033E-2</v>
      </c>
      <c r="H180" s="77">
        <v>448.51</v>
      </c>
      <c r="I180" s="79" t="s">
        <v>66</v>
      </c>
      <c r="J180" s="76">
        <f t="shared" si="10"/>
        <v>448.51</v>
      </c>
      <c r="K180" s="77">
        <v>20.66</v>
      </c>
      <c r="L180" s="79" t="s">
        <v>66</v>
      </c>
      <c r="M180" s="76">
        <f t="shared" si="17"/>
        <v>20.66</v>
      </c>
      <c r="N180" s="77">
        <v>28.54</v>
      </c>
      <c r="O180" s="79" t="s">
        <v>66</v>
      </c>
      <c r="P180" s="76">
        <f t="shared" si="16"/>
        <v>28.54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2.06E-2</v>
      </c>
      <c r="F181" s="92">
        <v>9.7149999999999993E-6</v>
      </c>
      <c r="G181" s="88">
        <f t="shared" si="14"/>
        <v>2.0609715000000001E-2</v>
      </c>
      <c r="H181" s="77">
        <v>505.05</v>
      </c>
      <c r="I181" s="79" t="s">
        <v>66</v>
      </c>
      <c r="J181" s="76">
        <f t="shared" si="10"/>
        <v>505.05</v>
      </c>
      <c r="K181" s="77">
        <v>22.8</v>
      </c>
      <c r="L181" s="79" t="s">
        <v>66</v>
      </c>
      <c r="M181" s="76">
        <f t="shared" si="17"/>
        <v>22.8</v>
      </c>
      <c r="N181" s="77">
        <v>31.95</v>
      </c>
      <c r="O181" s="79" t="s">
        <v>66</v>
      </c>
      <c r="P181" s="76">
        <f t="shared" si="16"/>
        <v>31.95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1.9619999999999999E-2</v>
      </c>
      <c r="F182" s="92">
        <v>9.1759999999999999E-6</v>
      </c>
      <c r="G182" s="88">
        <f t="shared" si="14"/>
        <v>1.9629175999999998E-2</v>
      </c>
      <c r="H182" s="77">
        <v>564.5</v>
      </c>
      <c r="I182" s="79" t="s">
        <v>66</v>
      </c>
      <c r="J182" s="76">
        <f t="shared" si="10"/>
        <v>564.5</v>
      </c>
      <c r="K182" s="77">
        <v>24.99</v>
      </c>
      <c r="L182" s="79" t="s">
        <v>66</v>
      </c>
      <c r="M182" s="76">
        <f t="shared" si="17"/>
        <v>24.99</v>
      </c>
      <c r="N182" s="77">
        <v>35.51</v>
      </c>
      <c r="O182" s="79" t="s">
        <v>66</v>
      </c>
      <c r="P182" s="76">
        <f t="shared" si="16"/>
        <v>35.51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1.874E-2</v>
      </c>
      <c r="F183" s="92">
        <v>8.6959999999999994E-6</v>
      </c>
      <c r="G183" s="88">
        <f t="shared" si="14"/>
        <v>1.8748695999999999E-2</v>
      </c>
      <c r="H183" s="77">
        <v>626.82000000000005</v>
      </c>
      <c r="I183" s="79" t="s">
        <v>66</v>
      </c>
      <c r="J183" s="76">
        <f t="shared" si="10"/>
        <v>626.82000000000005</v>
      </c>
      <c r="K183" s="77">
        <v>27.22</v>
      </c>
      <c r="L183" s="79" t="s">
        <v>66</v>
      </c>
      <c r="M183" s="76">
        <f t="shared" si="17"/>
        <v>27.22</v>
      </c>
      <c r="N183" s="77">
        <v>39.229999999999997</v>
      </c>
      <c r="O183" s="79" t="s">
        <v>66</v>
      </c>
      <c r="P183" s="76">
        <f t="shared" si="16"/>
        <v>39.229999999999997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1.7950000000000001E-2</v>
      </c>
      <c r="F184" s="92">
        <v>8.2660000000000001E-6</v>
      </c>
      <c r="G184" s="88">
        <f t="shared" si="14"/>
        <v>1.7958266000000001E-2</v>
      </c>
      <c r="H184" s="77">
        <v>691.99</v>
      </c>
      <c r="I184" s="79" t="s">
        <v>66</v>
      </c>
      <c r="J184" s="76">
        <f t="shared" si="10"/>
        <v>691.99</v>
      </c>
      <c r="K184" s="77">
        <v>29.5</v>
      </c>
      <c r="L184" s="79" t="s">
        <v>66</v>
      </c>
      <c r="M184" s="76">
        <f t="shared" si="17"/>
        <v>29.5</v>
      </c>
      <c r="N184" s="77">
        <v>43.11</v>
      </c>
      <c r="O184" s="79" t="s">
        <v>66</v>
      </c>
      <c r="P184" s="76">
        <f t="shared" si="16"/>
        <v>43.11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1.6570000000000001E-2</v>
      </c>
      <c r="F185" s="92">
        <v>7.5279999999999998E-6</v>
      </c>
      <c r="G185" s="88">
        <f t="shared" si="14"/>
        <v>1.6577528000000001E-2</v>
      </c>
      <c r="H185" s="77">
        <v>830.64</v>
      </c>
      <c r="I185" s="79" t="s">
        <v>66</v>
      </c>
      <c r="J185" s="76">
        <f t="shared" si="10"/>
        <v>830.64</v>
      </c>
      <c r="K185" s="77">
        <v>36.86</v>
      </c>
      <c r="L185" s="79" t="s">
        <v>66</v>
      </c>
      <c r="M185" s="76">
        <f t="shared" si="17"/>
        <v>36.86</v>
      </c>
      <c r="N185" s="77">
        <v>51.31</v>
      </c>
      <c r="O185" s="79" t="s">
        <v>66</v>
      </c>
      <c r="P185" s="76">
        <f t="shared" si="16"/>
        <v>51.31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1.515E-2</v>
      </c>
      <c r="F186" s="92">
        <v>6.7789999999999998E-6</v>
      </c>
      <c r="G186" s="88">
        <f t="shared" si="14"/>
        <v>1.5156779E-2</v>
      </c>
      <c r="H186" s="77">
        <v>1.02</v>
      </c>
      <c r="I186" s="78" t="s">
        <v>12</v>
      </c>
      <c r="J186" s="80">
        <f t="shared" ref="J180:J228" si="18">H186*1000</f>
        <v>1020</v>
      </c>
      <c r="K186" s="77">
        <v>47.28</v>
      </c>
      <c r="L186" s="79" t="s">
        <v>66</v>
      </c>
      <c r="M186" s="76">
        <f t="shared" si="17"/>
        <v>47.28</v>
      </c>
      <c r="N186" s="77">
        <v>62.4</v>
      </c>
      <c r="O186" s="79" t="s">
        <v>66</v>
      </c>
      <c r="P186" s="76">
        <f t="shared" si="16"/>
        <v>62.4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1.3979999999999999E-2</v>
      </c>
      <c r="F187" s="92">
        <v>6.1720000000000004E-6</v>
      </c>
      <c r="G187" s="88">
        <f t="shared" si="14"/>
        <v>1.3986172E-2</v>
      </c>
      <c r="H187" s="77">
        <v>1.22</v>
      </c>
      <c r="I187" s="79" t="s">
        <v>12</v>
      </c>
      <c r="J187" s="80">
        <f t="shared" si="18"/>
        <v>1220</v>
      </c>
      <c r="K187" s="77">
        <v>57.37</v>
      </c>
      <c r="L187" s="79" t="s">
        <v>66</v>
      </c>
      <c r="M187" s="76">
        <f t="shared" si="17"/>
        <v>57.37</v>
      </c>
      <c r="N187" s="77">
        <v>74.39</v>
      </c>
      <c r="O187" s="79" t="s">
        <v>66</v>
      </c>
      <c r="P187" s="76">
        <f t="shared" si="16"/>
        <v>74.39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1.2999999999999999E-2</v>
      </c>
      <c r="F188" s="92">
        <v>5.6690000000000003E-6</v>
      </c>
      <c r="G188" s="88">
        <f t="shared" si="14"/>
        <v>1.3005668999999999E-2</v>
      </c>
      <c r="H188" s="77">
        <v>1.45</v>
      </c>
      <c r="I188" s="79" t="s">
        <v>12</v>
      </c>
      <c r="J188" s="80">
        <f t="shared" si="18"/>
        <v>1450</v>
      </c>
      <c r="K188" s="77">
        <v>67.400000000000006</v>
      </c>
      <c r="L188" s="79" t="s">
        <v>66</v>
      </c>
      <c r="M188" s="76">
        <f t="shared" si="17"/>
        <v>67.400000000000006</v>
      </c>
      <c r="N188" s="77">
        <v>87.24</v>
      </c>
      <c r="O188" s="79" t="s">
        <v>66</v>
      </c>
      <c r="P188" s="76">
        <f t="shared" si="16"/>
        <v>87.24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1.2160000000000001E-2</v>
      </c>
      <c r="F189" s="92">
        <v>5.2449999999999998E-6</v>
      </c>
      <c r="G189" s="88">
        <f t="shared" si="14"/>
        <v>1.2165245E-2</v>
      </c>
      <c r="H189" s="77">
        <v>1.68</v>
      </c>
      <c r="I189" s="79" t="s">
        <v>12</v>
      </c>
      <c r="J189" s="80">
        <f t="shared" si="18"/>
        <v>1680</v>
      </c>
      <c r="K189" s="77">
        <v>77.48</v>
      </c>
      <c r="L189" s="79" t="s">
        <v>66</v>
      </c>
      <c r="M189" s="76">
        <f t="shared" si="17"/>
        <v>77.48</v>
      </c>
      <c r="N189" s="77">
        <v>100.95</v>
      </c>
      <c r="O189" s="79" t="s">
        <v>66</v>
      </c>
      <c r="P189" s="76">
        <f t="shared" si="16"/>
        <v>100.95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1.1440000000000001E-2</v>
      </c>
      <c r="F190" s="92">
        <v>4.8829999999999997E-6</v>
      </c>
      <c r="G190" s="88">
        <f t="shared" si="14"/>
        <v>1.1444883000000001E-2</v>
      </c>
      <c r="H190" s="77">
        <v>1.94</v>
      </c>
      <c r="I190" s="79" t="s">
        <v>12</v>
      </c>
      <c r="J190" s="80">
        <f t="shared" si="18"/>
        <v>1940</v>
      </c>
      <c r="K190" s="77">
        <v>87.68</v>
      </c>
      <c r="L190" s="79" t="s">
        <v>66</v>
      </c>
      <c r="M190" s="76">
        <f t="shared" si="17"/>
        <v>87.68</v>
      </c>
      <c r="N190" s="77">
        <v>115.47</v>
      </c>
      <c r="O190" s="79" t="s">
        <v>66</v>
      </c>
      <c r="P190" s="76">
        <f t="shared" si="16"/>
        <v>115.47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1.081E-2</v>
      </c>
      <c r="F191" s="92">
        <v>4.5700000000000003E-6</v>
      </c>
      <c r="G191" s="88">
        <f t="shared" si="14"/>
        <v>1.0814570000000001E-2</v>
      </c>
      <c r="H191" s="77">
        <v>2.21</v>
      </c>
      <c r="I191" s="79" t="s">
        <v>12</v>
      </c>
      <c r="J191" s="80">
        <f t="shared" si="18"/>
        <v>2210</v>
      </c>
      <c r="K191" s="77">
        <v>98.03</v>
      </c>
      <c r="L191" s="79" t="s">
        <v>66</v>
      </c>
      <c r="M191" s="76">
        <f t="shared" si="17"/>
        <v>98.03</v>
      </c>
      <c r="N191" s="77">
        <v>130.81</v>
      </c>
      <c r="O191" s="79" t="s">
        <v>66</v>
      </c>
      <c r="P191" s="76">
        <f t="shared" si="16"/>
        <v>130.81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1.025E-2</v>
      </c>
      <c r="F192" s="92">
        <v>4.296E-6</v>
      </c>
      <c r="G192" s="88">
        <f t="shared" si="14"/>
        <v>1.0254296000000001E-2</v>
      </c>
      <c r="H192" s="77">
        <v>2.4900000000000002</v>
      </c>
      <c r="I192" s="79" t="s">
        <v>12</v>
      </c>
      <c r="J192" s="80">
        <f t="shared" si="18"/>
        <v>2490</v>
      </c>
      <c r="K192" s="77">
        <v>108.57</v>
      </c>
      <c r="L192" s="79" t="s">
        <v>66</v>
      </c>
      <c r="M192" s="76">
        <f t="shared" si="17"/>
        <v>108.57</v>
      </c>
      <c r="N192" s="77">
        <v>146.93</v>
      </c>
      <c r="O192" s="79" t="s">
        <v>66</v>
      </c>
      <c r="P192" s="76">
        <f t="shared" si="16"/>
        <v>146.93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9.7599999999999996E-3</v>
      </c>
      <c r="F193" s="92">
        <v>4.0550000000000001E-6</v>
      </c>
      <c r="G193" s="88">
        <f t="shared" si="14"/>
        <v>9.7640549999999989E-3</v>
      </c>
      <c r="H193" s="77">
        <v>2.79</v>
      </c>
      <c r="I193" s="79" t="s">
        <v>12</v>
      </c>
      <c r="J193" s="80">
        <f t="shared" si="18"/>
        <v>2790</v>
      </c>
      <c r="K193" s="77">
        <v>119.3</v>
      </c>
      <c r="L193" s="79" t="s">
        <v>66</v>
      </c>
      <c r="M193" s="76">
        <f t="shared" si="17"/>
        <v>119.3</v>
      </c>
      <c r="N193" s="77">
        <v>163.83000000000001</v>
      </c>
      <c r="O193" s="79" t="s">
        <v>66</v>
      </c>
      <c r="P193" s="76">
        <f t="shared" si="16"/>
        <v>163.83000000000001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8.9219999999999994E-3</v>
      </c>
      <c r="F194" s="92">
        <v>3.6480000000000001E-6</v>
      </c>
      <c r="G194" s="88">
        <f t="shared" si="14"/>
        <v>8.9256479999999996E-3</v>
      </c>
      <c r="H194" s="77">
        <v>3.43</v>
      </c>
      <c r="I194" s="79" t="s">
        <v>12</v>
      </c>
      <c r="J194" s="80">
        <f t="shared" si="18"/>
        <v>3430</v>
      </c>
      <c r="K194" s="77">
        <v>155</v>
      </c>
      <c r="L194" s="79" t="s">
        <v>66</v>
      </c>
      <c r="M194" s="76">
        <f t="shared" si="17"/>
        <v>155</v>
      </c>
      <c r="N194" s="77">
        <v>199.88</v>
      </c>
      <c r="O194" s="79" t="s">
        <v>66</v>
      </c>
      <c r="P194" s="76">
        <f t="shared" si="16"/>
        <v>199.88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8.2360000000000003E-3</v>
      </c>
      <c r="F195" s="92">
        <v>3.3189999999999999E-6</v>
      </c>
      <c r="G195" s="88">
        <f t="shared" si="14"/>
        <v>8.2393190000000002E-3</v>
      </c>
      <c r="H195" s="77">
        <v>4.13</v>
      </c>
      <c r="I195" s="79" t="s">
        <v>12</v>
      </c>
      <c r="J195" s="80">
        <f t="shared" si="18"/>
        <v>4130</v>
      </c>
      <c r="K195" s="77">
        <v>189.2</v>
      </c>
      <c r="L195" s="79" t="s">
        <v>66</v>
      </c>
      <c r="M195" s="76">
        <f t="shared" si="17"/>
        <v>189.2</v>
      </c>
      <c r="N195" s="77">
        <v>238.83</v>
      </c>
      <c r="O195" s="79" t="s">
        <v>66</v>
      </c>
      <c r="P195" s="76">
        <f t="shared" si="16"/>
        <v>238.83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7.6629999999999997E-3</v>
      </c>
      <c r="F196" s="92">
        <v>3.0460000000000001E-6</v>
      </c>
      <c r="G196" s="88">
        <f t="shared" si="14"/>
        <v>7.6660459999999993E-3</v>
      </c>
      <c r="H196" s="77">
        <v>4.88</v>
      </c>
      <c r="I196" s="79" t="s">
        <v>12</v>
      </c>
      <c r="J196" s="80">
        <f t="shared" si="18"/>
        <v>4880</v>
      </c>
      <c r="K196" s="77">
        <v>222.94</v>
      </c>
      <c r="L196" s="79" t="s">
        <v>66</v>
      </c>
      <c r="M196" s="76">
        <f t="shared" si="17"/>
        <v>222.94</v>
      </c>
      <c r="N196" s="77">
        <v>280.58</v>
      </c>
      <c r="O196" s="79" t="s">
        <v>66</v>
      </c>
      <c r="P196" s="76">
        <f t="shared" si="16"/>
        <v>280.58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7.1770000000000002E-3</v>
      </c>
      <c r="F197" s="92">
        <v>2.8159999999999998E-6</v>
      </c>
      <c r="G197" s="88">
        <f t="shared" si="14"/>
        <v>7.1798160000000003E-3</v>
      </c>
      <c r="H197" s="77">
        <v>5.69</v>
      </c>
      <c r="I197" s="79" t="s">
        <v>12</v>
      </c>
      <c r="J197" s="80">
        <f t="shared" si="18"/>
        <v>5690</v>
      </c>
      <c r="K197" s="77">
        <v>256.68</v>
      </c>
      <c r="L197" s="79" t="s">
        <v>66</v>
      </c>
      <c r="M197" s="76">
        <f t="shared" si="17"/>
        <v>256.68</v>
      </c>
      <c r="N197" s="77">
        <v>325.02999999999997</v>
      </c>
      <c r="O197" s="79" t="s">
        <v>66</v>
      </c>
      <c r="P197" s="76">
        <f t="shared" si="16"/>
        <v>325.02999999999997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6.7590000000000003E-3</v>
      </c>
      <c r="F198" s="92">
        <v>2.6199999999999999E-6</v>
      </c>
      <c r="G198" s="88">
        <f t="shared" si="14"/>
        <v>6.7616200000000003E-3</v>
      </c>
      <c r="H198" s="77">
        <v>6.55</v>
      </c>
      <c r="I198" s="79" t="s">
        <v>12</v>
      </c>
      <c r="J198" s="80">
        <f t="shared" si="18"/>
        <v>6550</v>
      </c>
      <c r="K198" s="77">
        <v>290.64999999999998</v>
      </c>
      <c r="L198" s="79" t="s">
        <v>66</v>
      </c>
      <c r="M198" s="76">
        <f t="shared" si="17"/>
        <v>290.64999999999998</v>
      </c>
      <c r="N198" s="77">
        <v>372.09</v>
      </c>
      <c r="O198" s="79" t="s">
        <v>66</v>
      </c>
      <c r="P198" s="76">
        <f t="shared" si="16"/>
        <v>372.09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6.3959999999999998E-3</v>
      </c>
      <c r="F199" s="92">
        <v>2.4509999999999999E-6</v>
      </c>
      <c r="G199" s="88">
        <f t="shared" si="14"/>
        <v>6.3984509999999994E-3</v>
      </c>
      <c r="H199" s="77">
        <v>7.46</v>
      </c>
      <c r="I199" s="79" t="s">
        <v>12</v>
      </c>
      <c r="J199" s="80">
        <f t="shared" si="18"/>
        <v>7460</v>
      </c>
      <c r="K199" s="77">
        <v>325</v>
      </c>
      <c r="L199" s="79" t="s">
        <v>66</v>
      </c>
      <c r="M199" s="76">
        <f t="shared" si="17"/>
        <v>325</v>
      </c>
      <c r="N199" s="77">
        <v>421.66</v>
      </c>
      <c r="O199" s="79" t="s">
        <v>66</v>
      </c>
      <c r="P199" s="76">
        <f t="shared" si="16"/>
        <v>421.66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5.7939999999999997E-3</v>
      </c>
      <c r="F200" s="92">
        <v>2.1720000000000001E-6</v>
      </c>
      <c r="G200" s="88">
        <f t="shared" si="14"/>
        <v>5.7961719999999996E-3</v>
      </c>
      <c r="H200" s="77">
        <v>9.43</v>
      </c>
      <c r="I200" s="79" t="s">
        <v>12</v>
      </c>
      <c r="J200" s="80">
        <f t="shared" si="18"/>
        <v>9430</v>
      </c>
      <c r="K200" s="77">
        <v>440.65</v>
      </c>
      <c r="L200" s="79" t="s">
        <v>66</v>
      </c>
      <c r="M200" s="76">
        <f t="shared" si="17"/>
        <v>440.65</v>
      </c>
      <c r="N200" s="77">
        <v>528.04999999999995</v>
      </c>
      <c r="O200" s="79" t="s">
        <v>66</v>
      </c>
      <c r="P200" s="76">
        <f t="shared" si="16"/>
        <v>528.04999999999995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5.3160000000000004E-3</v>
      </c>
      <c r="F201" s="92">
        <v>1.9530000000000002E-6</v>
      </c>
      <c r="G201" s="88">
        <f t="shared" si="14"/>
        <v>5.3179530000000003E-3</v>
      </c>
      <c r="H201" s="77">
        <v>11.58</v>
      </c>
      <c r="I201" s="79" t="s">
        <v>12</v>
      </c>
      <c r="J201" s="80">
        <f t="shared" si="18"/>
        <v>11580</v>
      </c>
      <c r="K201" s="77">
        <v>549.64</v>
      </c>
      <c r="L201" s="79" t="s">
        <v>66</v>
      </c>
      <c r="M201" s="76">
        <f t="shared" si="17"/>
        <v>549.64</v>
      </c>
      <c r="N201" s="77">
        <v>643.63</v>
      </c>
      <c r="O201" s="79" t="s">
        <v>66</v>
      </c>
      <c r="P201" s="76">
        <f t="shared" si="16"/>
        <v>643.63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4.927E-3</v>
      </c>
      <c r="F202" s="92">
        <v>1.7749999999999999E-6</v>
      </c>
      <c r="G202" s="88">
        <f t="shared" si="14"/>
        <v>4.9287749999999998E-3</v>
      </c>
      <c r="H202" s="77">
        <v>13.92</v>
      </c>
      <c r="I202" s="79" t="s">
        <v>12</v>
      </c>
      <c r="J202" s="80">
        <f t="shared" si="18"/>
        <v>13920</v>
      </c>
      <c r="K202" s="77">
        <v>656.29</v>
      </c>
      <c r="L202" s="79" t="s">
        <v>66</v>
      </c>
      <c r="M202" s="76">
        <f t="shared" si="17"/>
        <v>656.29</v>
      </c>
      <c r="N202" s="77">
        <v>767.85</v>
      </c>
      <c r="O202" s="79" t="s">
        <v>66</v>
      </c>
      <c r="P202" s="76">
        <f t="shared" si="16"/>
        <v>767.85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4.6030000000000003E-3</v>
      </c>
      <c r="F203" s="92">
        <v>1.6279999999999999E-6</v>
      </c>
      <c r="G203" s="88">
        <f t="shared" si="14"/>
        <v>4.6046280000000004E-3</v>
      </c>
      <c r="H203" s="77">
        <v>16.440000000000001</v>
      </c>
      <c r="I203" s="79" t="s">
        <v>12</v>
      </c>
      <c r="J203" s="80">
        <f t="shared" si="18"/>
        <v>16440</v>
      </c>
      <c r="K203" s="77">
        <v>762.33</v>
      </c>
      <c r="L203" s="79" t="s">
        <v>66</v>
      </c>
      <c r="M203" s="76">
        <f t="shared" si="17"/>
        <v>762.33</v>
      </c>
      <c r="N203" s="77">
        <v>900.22</v>
      </c>
      <c r="O203" s="79" t="s">
        <v>66</v>
      </c>
      <c r="P203" s="76">
        <f t="shared" si="16"/>
        <v>900.22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4.3299999999999996E-3</v>
      </c>
      <c r="F204" s="92">
        <v>1.505E-6</v>
      </c>
      <c r="G204" s="88">
        <f t="shared" si="14"/>
        <v>4.3315049999999994E-3</v>
      </c>
      <c r="H204" s="77">
        <v>19.12</v>
      </c>
      <c r="I204" s="79" t="s">
        <v>12</v>
      </c>
      <c r="J204" s="80">
        <f t="shared" si="18"/>
        <v>19120</v>
      </c>
      <c r="K204" s="77">
        <v>868.6</v>
      </c>
      <c r="L204" s="79" t="s">
        <v>66</v>
      </c>
      <c r="M204" s="76">
        <f t="shared" si="17"/>
        <v>868.6</v>
      </c>
      <c r="N204" s="77">
        <v>1.04</v>
      </c>
      <c r="O204" s="78" t="s">
        <v>12</v>
      </c>
      <c r="P204" s="80">
        <f t="shared" ref="P201:P221" si="19">N204*1000</f>
        <v>1040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4.0959999999999998E-3</v>
      </c>
      <c r="F205" s="92">
        <v>1.3990000000000001E-6</v>
      </c>
      <c r="G205" s="88">
        <f t="shared" si="14"/>
        <v>4.0973989999999998E-3</v>
      </c>
      <c r="H205" s="77">
        <v>21.97</v>
      </c>
      <c r="I205" s="79" t="s">
        <v>12</v>
      </c>
      <c r="J205" s="80">
        <f t="shared" si="18"/>
        <v>21970</v>
      </c>
      <c r="K205" s="77">
        <v>975.51</v>
      </c>
      <c r="L205" s="79" t="s">
        <v>66</v>
      </c>
      <c r="M205" s="76">
        <f t="shared" si="17"/>
        <v>975.51</v>
      </c>
      <c r="N205" s="77">
        <v>1.19</v>
      </c>
      <c r="O205" s="79" t="s">
        <v>12</v>
      </c>
      <c r="P205" s="80">
        <f t="shared" si="19"/>
        <v>1190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3.8930000000000002E-3</v>
      </c>
      <c r="F206" s="92">
        <v>1.308E-6</v>
      </c>
      <c r="G206" s="88">
        <f t="shared" si="14"/>
        <v>3.8943080000000004E-3</v>
      </c>
      <c r="H206" s="77">
        <v>24.97</v>
      </c>
      <c r="I206" s="79" t="s">
        <v>12</v>
      </c>
      <c r="J206" s="80">
        <f t="shared" si="18"/>
        <v>24970</v>
      </c>
      <c r="K206" s="77">
        <v>1.08</v>
      </c>
      <c r="L206" s="78" t="s">
        <v>12</v>
      </c>
      <c r="M206" s="76">
        <f t="shared" ref="M200:M216" si="20">K206*1000</f>
        <v>1080</v>
      </c>
      <c r="N206" s="77">
        <v>1.34</v>
      </c>
      <c r="O206" s="79" t="s">
        <v>12</v>
      </c>
      <c r="P206" s="80">
        <f t="shared" si="19"/>
        <v>1340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3.7160000000000001E-3</v>
      </c>
      <c r="F207" s="92">
        <v>1.229E-6</v>
      </c>
      <c r="G207" s="88">
        <f t="shared" si="14"/>
        <v>3.7172290000000003E-3</v>
      </c>
      <c r="H207" s="77">
        <v>28.12</v>
      </c>
      <c r="I207" s="79" t="s">
        <v>12</v>
      </c>
      <c r="J207" s="80">
        <f t="shared" si="18"/>
        <v>28120</v>
      </c>
      <c r="K207" s="77">
        <v>1.19</v>
      </c>
      <c r="L207" s="79" t="s">
        <v>12</v>
      </c>
      <c r="M207" s="76">
        <f t="shared" si="20"/>
        <v>1190</v>
      </c>
      <c r="N207" s="77">
        <v>1.5</v>
      </c>
      <c r="O207" s="79" t="s">
        <v>12</v>
      </c>
      <c r="P207" s="80">
        <f t="shared" si="19"/>
        <v>1500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3.5590000000000001E-3</v>
      </c>
      <c r="F208" s="92">
        <v>1.159E-6</v>
      </c>
      <c r="G208" s="88">
        <f t="shared" si="14"/>
        <v>3.5601590000000002E-3</v>
      </c>
      <c r="H208" s="77">
        <v>31.41</v>
      </c>
      <c r="I208" s="79" t="s">
        <v>12</v>
      </c>
      <c r="J208" s="80">
        <f t="shared" si="18"/>
        <v>31410</v>
      </c>
      <c r="K208" s="77">
        <v>1.3</v>
      </c>
      <c r="L208" s="79" t="s">
        <v>12</v>
      </c>
      <c r="M208" s="76">
        <f t="shared" si="20"/>
        <v>1300</v>
      </c>
      <c r="N208" s="77">
        <v>1.67</v>
      </c>
      <c r="O208" s="79" t="s">
        <v>12</v>
      </c>
      <c r="P208" s="80">
        <f t="shared" si="19"/>
        <v>1670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3.4199999999999999E-3</v>
      </c>
      <c r="F209" s="92">
        <v>1.096E-6</v>
      </c>
      <c r="G209" s="88">
        <f t="shared" si="14"/>
        <v>3.4210959999999998E-3</v>
      </c>
      <c r="H209" s="77">
        <v>34.840000000000003</v>
      </c>
      <c r="I209" s="79" t="s">
        <v>12</v>
      </c>
      <c r="J209" s="187">
        <f t="shared" si="18"/>
        <v>34840</v>
      </c>
      <c r="K209" s="77">
        <v>1.41</v>
      </c>
      <c r="L209" s="79" t="s">
        <v>12</v>
      </c>
      <c r="M209" s="76">
        <f t="shared" si="20"/>
        <v>1410</v>
      </c>
      <c r="N209" s="77">
        <v>1.84</v>
      </c>
      <c r="O209" s="79" t="s">
        <v>12</v>
      </c>
      <c r="P209" s="80">
        <f t="shared" si="19"/>
        <v>1840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3.2959999999999999E-3</v>
      </c>
      <c r="F210" s="92">
        <v>1.0410000000000001E-6</v>
      </c>
      <c r="G210" s="88">
        <f t="shared" si="14"/>
        <v>3.2970409999999997E-3</v>
      </c>
      <c r="H210" s="77">
        <v>38.409999999999997</v>
      </c>
      <c r="I210" s="79" t="s">
        <v>12</v>
      </c>
      <c r="J210" s="187">
        <f t="shared" si="18"/>
        <v>38410</v>
      </c>
      <c r="K210" s="77">
        <v>1.52</v>
      </c>
      <c r="L210" s="79" t="s">
        <v>12</v>
      </c>
      <c r="M210" s="76">
        <f t="shared" si="20"/>
        <v>1520</v>
      </c>
      <c r="N210" s="77">
        <v>2.02</v>
      </c>
      <c r="O210" s="79" t="s">
        <v>12</v>
      </c>
      <c r="P210" s="80">
        <f t="shared" si="19"/>
        <v>2020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3.0829999999999998E-3</v>
      </c>
      <c r="F211" s="92">
        <v>9.456E-7</v>
      </c>
      <c r="G211" s="88">
        <f t="shared" si="14"/>
        <v>3.0839455999999996E-3</v>
      </c>
      <c r="H211" s="77">
        <v>45.93</v>
      </c>
      <c r="I211" s="79" t="s">
        <v>12</v>
      </c>
      <c r="J211" s="187">
        <f t="shared" si="18"/>
        <v>45930</v>
      </c>
      <c r="K211" s="77">
        <v>1.9</v>
      </c>
      <c r="L211" s="79" t="s">
        <v>12</v>
      </c>
      <c r="M211" s="76">
        <f t="shared" si="20"/>
        <v>1900</v>
      </c>
      <c r="N211" s="77">
        <v>2.39</v>
      </c>
      <c r="O211" s="79" t="s">
        <v>12</v>
      </c>
      <c r="P211" s="80">
        <f t="shared" si="19"/>
        <v>2390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2.8679999999999999E-3</v>
      </c>
      <c r="F212" s="92">
        <v>8.4929999999999996E-7</v>
      </c>
      <c r="G212" s="88">
        <f t="shared" si="14"/>
        <v>2.8688492999999998E-3</v>
      </c>
      <c r="H212" s="77">
        <v>56.01</v>
      </c>
      <c r="I212" s="79" t="s">
        <v>12</v>
      </c>
      <c r="J212" s="187">
        <f t="shared" si="18"/>
        <v>56010</v>
      </c>
      <c r="K212" s="77">
        <v>2.4300000000000002</v>
      </c>
      <c r="L212" s="79" t="s">
        <v>12</v>
      </c>
      <c r="M212" s="80">
        <f t="shared" si="20"/>
        <v>2430</v>
      </c>
      <c r="N212" s="77">
        <v>2.89</v>
      </c>
      <c r="O212" s="79" t="s">
        <v>12</v>
      </c>
      <c r="P212" s="80">
        <f t="shared" si="19"/>
        <v>2890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2.6940000000000002E-3</v>
      </c>
      <c r="F213" s="92">
        <v>7.7140000000000004E-7</v>
      </c>
      <c r="G213" s="88">
        <f t="shared" ref="G213:G228" si="21">E213+F213</f>
        <v>2.6947714E-3</v>
      </c>
      <c r="H213" s="77">
        <v>66.790000000000006</v>
      </c>
      <c r="I213" s="79" t="s">
        <v>12</v>
      </c>
      <c r="J213" s="187">
        <f t="shared" si="18"/>
        <v>66790</v>
      </c>
      <c r="K213" s="77">
        <v>2.93</v>
      </c>
      <c r="L213" s="79" t="s">
        <v>12</v>
      </c>
      <c r="M213" s="80">
        <f t="shared" si="20"/>
        <v>2930</v>
      </c>
      <c r="N213" s="77">
        <v>3.41</v>
      </c>
      <c r="O213" s="79" t="s">
        <v>12</v>
      </c>
      <c r="P213" s="80">
        <f t="shared" si="19"/>
        <v>3410</v>
      </c>
    </row>
    <row r="214" spans="2:16">
      <c r="B214" s="89">
        <v>275</v>
      </c>
      <c r="C214" s="90" t="s">
        <v>65</v>
      </c>
      <c r="D214" s="74">
        <f t="shared" ref="D214:D227" si="22">B214/$C$5</f>
        <v>275</v>
      </c>
      <c r="E214" s="91">
        <v>2.5509999999999999E-3</v>
      </c>
      <c r="F214" s="92">
        <v>7.0709999999999997E-7</v>
      </c>
      <c r="G214" s="88">
        <f t="shared" si="21"/>
        <v>2.5517070999999999E-3</v>
      </c>
      <c r="H214" s="77">
        <v>78.22</v>
      </c>
      <c r="I214" s="79" t="s">
        <v>12</v>
      </c>
      <c r="J214" s="187">
        <f t="shared" si="18"/>
        <v>78220</v>
      </c>
      <c r="K214" s="77">
        <v>3.4</v>
      </c>
      <c r="L214" s="79" t="s">
        <v>12</v>
      </c>
      <c r="M214" s="80">
        <f t="shared" si="20"/>
        <v>3400</v>
      </c>
      <c r="N214" s="77">
        <v>3.95</v>
      </c>
      <c r="O214" s="79" t="s">
        <v>12</v>
      </c>
      <c r="P214" s="80">
        <f t="shared" si="19"/>
        <v>3950</v>
      </c>
    </row>
    <row r="215" spans="2:16">
      <c r="B215" s="89">
        <v>300</v>
      </c>
      <c r="C215" s="90" t="s">
        <v>65</v>
      </c>
      <c r="D215" s="74">
        <f t="shared" si="22"/>
        <v>300</v>
      </c>
      <c r="E215" s="91">
        <v>2.4320000000000001E-3</v>
      </c>
      <c r="F215" s="92">
        <v>6.5300000000000004E-7</v>
      </c>
      <c r="G215" s="88">
        <f t="shared" si="21"/>
        <v>2.4326530000000003E-3</v>
      </c>
      <c r="H215" s="77">
        <v>90.26</v>
      </c>
      <c r="I215" s="79" t="s">
        <v>12</v>
      </c>
      <c r="J215" s="187">
        <f t="shared" si="18"/>
        <v>90260</v>
      </c>
      <c r="K215" s="77">
        <v>3.86</v>
      </c>
      <c r="L215" s="79" t="s">
        <v>12</v>
      </c>
      <c r="M215" s="80">
        <f t="shared" si="20"/>
        <v>3860</v>
      </c>
      <c r="N215" s="77">
        <v>4.5199999999999996</v>
      </c>
      <c r="O215" s="79" t="s">
        <v>12</v>
      </c>
      <c r="P215" s="80">
        <f t="shared" si="19"/>
        <v>4520</v>
      </c>
    </row>
    <row r="216" spans="2:16">
      <c r="B216" s="89">
        <v>325</v>
      </c>
      <c r="C216" s="90" t="s">
        <v>65</v>
      </c>
      <c r="D216" s="74">
        <f t="shared" si="22"/>
        <v>325</v>
      </c>
      <c r="E216" s="91">
        <v>2.33E-3</v>
      </c>
      <c r="F216" s="92">
        <v>6.0689999999999996E-7</v>
      </c>
      <c r="G216" s="88">
        <f t="shared" si="21"/>
        <v>2.3306069000000001E-3</v>
      </c>
      <c r="H216" s="77">
        <v>102.85</v>
      </c>
      <c r="I216" s="79" t="s">
        <v>12</v>
      </c>
      <c r="J216" s="187">
        <f t="shared" si="18"/>
        <v>102850</v>
      </c>
      <c r="K216" s="77">
        <v>4.32</v>
      </c>
      <c r="L216" s="79" t="s">
        <v>12</v>
      </c>
      <c r="M216" s="80">
        <f t="shared" si="20"/>
        <v>4320</v>
      </c>
      <c r="N216" s="77">
        <v>5.0999999999999996</v>
      </c>
      <c r="O216" s="79" t="s">
        <v>12</v>
      </c>
      <c r="P216" s="80">
        <f t="shared" si="19"/>
        <v>5100</v>
      </c>
    </row>
    <row r="217" spans="2:16">
      <c r="B217" s="89">
        <v>350</v>
      </c>
      <c r="C217" s="90" t="s">
        <v>65</v>
      </c>
      <c r="D217" s="74">
        <f t="shared" si="22"/>
        <v>350</v>
      </c>
      <c r="E217" s="91">
        <v>2.2439999999999999E-3</v>
      </c>
      <c r="F217" s="92">
        <v>5.6710000000000004E-7</v>
      </c>
      <c r="G217" s="88">
        <f t="shared" si="21"/>
        <v>2.2445670999999999E-3</v>
      </c>
      <c r="H217" s="77">
        <v>115.96</v>
      </c>
      <c r="I217" s="79" t="s">
        <v>12</v>
      </c>
      <c r="J217" s="187">
        <f t="shared" si="18"/>
        <v>115960</v>
      </c>
      <c r="K217" s="77">
        <v>4.76</v>
      </c>
      <c r="L217" s="79" t="s">
        <v>12</v>
      </c>
      <c r="M217" s="80">
        <f>K217*1000</f>
        <v>4760</v>
      </c>
      <c r="N217" s="77">
        <v>5.7</v>
      </c>
      <c r="O217" s="79" t="s">
        <v>12</v>
      </c>
      <c r="P217" s="187">
        <f t="shared" si="19"/>
        <v>5700</v>
      </c>
    </row>
    <row r="218" spans="2:16">
      <c r="B218" s="89">
        <v>375</v>
      </c>
      <c r="C218" s="90" t="s">
        <v>65</v>
      </c>
      <c r="D218" s="74">
        <f t="shared" si="22"/>
        <v>375</v>
      </c>
      <c r="E218" s="91">
        <v>2.1679999999999998E-3</v>
      </c>
      <c r="F218" s="92">
        <v>5.3229999999999997E-7</v>
      </c>
      <c r="G218" s="88">
        <f t="shared" si="21"/>
        <v>2.1685322999999996E-3</v>
      </c>
      <c r="H218" s="77">
        <v>129.56</v>
      </c>
      <c r="I218" s="79" t="s">
        <v>12</v>
      </c>
      <c r="J218" s="187">
        <f t="shared" si="18"/>
        <v>129560</v>
      </c>
      <c r="K218" s="77">
        <v>5.21</v>
      </c>
      <c r="L218" s="79" t="s">
        <v>12</v>
      </c>
      <c r="M218" s="80">
        <f t="shared" ref="M218:M228" si="23">K218*1000</f>
        <v>5210</v>
      </c>
      <c r="N218" s="77">
        <v>6.31</v>
      </c>
      <c r="O218" s="79" t="s">
        <v>12</v>
      </c>
      <c r="P218" s="187">
        <f t="shared" si="19"/>
        <v>6310</v>
      </c>
    </row>
    <row r="219" spans="2:16">
      <c r="B219" s="89">
        <v>400</v>
      </c>
      <c r="C219" s="90" t="s">
        <v>65</v>
      </c>
      <c r="D219" s="74">
        <f t="shared" si="22"/>
        <v>400</v>
      </c>
      <c r="E219" s="91">
        <v>2.1020000000000001E-3</v>
      </c>
      <c r="F219" s="92">
        <v>5.0180000000000001E-7</v>
      </c>
      <c r="G219" s="88">
        <f t="shared" si="21"/>
        <v>2.1025017999999999E-3</v>
      </c>
      <c r="H219" s="77">
        <v>143.6</v>
      </c>
      <c r="I219" s="79" t="s">
        <v>12</v>
      </c>
      <c r="J219" s="187">
        <f t="shared" si="18"/>
        <v>143600</v>
      </c>
      <c r="K219" s="77">
        <v>5.64</v>
      </c>
      <c r="L219" s="79" t="s">
        <v>12</v>
      </c>
      <c r="M219" s="80">
        <f t="shared" si="23"/>
        <v>5640</v>
      </c>
      <c r="N219" s="77">
        <v>6.93</v>
      </c>
      <c r="O219" s="79" t="s">
        <v>12</v>
      </c>
      <c r="P219" s="187">
        <f t="shared" si="19"/>
        <v>6930</v>
      </c>
    </row>
    <row r="220" spans="2:16">
      <c r="B220" s="89">
        <v>450</v>
      </c>
      <c r="C220" s="90" t="s">
        <v>65</v>
      </c>
      <c r="D220" s="74">
        <f t="shared" si="22"/>
        <v>450</v>
      </c>
      <c r="E220" s="91">
        <v>1.993E-3</v>
      </c>
      <c r="F220" s="92">
        <v>4.5040000000000001E-7</v>
      </c>
      <c r="G220" s="88">
        <f t="shared" si="21"/>
        <v>1.9934504E-3</v>
      </c>
      <c r="H220" s="77">
        <v>172.91</v>
      </c>
      <c r="I220" s="79" t="s">
        <v>12</v>
      </c>
      <c r="J220" s="187">
        <f t="shared" si="18"/>
        <v>172910</v>
      </c>
      <c r="K220" s="77">
        <v>7.13</v>
      </c>
      <c r="L220" s="79" t="s">
        <v>12</v>
      </c>
      <c r="M220" s="80">
        <f t="shared" si="23"/>
        <v>7130</v>
      </c>
      <c r="N220" s="77">
        <v>8.2200000000000006</v>
      </c>
      <c r="O220" s="79" t="s">
        <v>12</v>
      </c>
      <c r="P220" s="187">
        <f t="shared" si="19"/>
        <v>8220</v>
      </c>
    </row>
    <row r="221" spans="2:16">
      <c r="B221" s="89">
        <v>500</v>
      </c>
      <c r="C221" s="90" t="s">
        <v>65</v>
      </c>
      <c r="D221" s="74">
        <f t="shared" si="22"/>
        <v>500</v>
      </c>
      <c r="E221" s="91">
        <v>1.9070000000000001E-3</v>
      </c>
      <c r="F221" s="92">
        <v>4.0890000000000002E-7</v>
      </c>
      <c r="G221" s="88">
        <f t="shared" si="21"/>
        <v>1.9074089000000001E-3</v>
      </c>
      <c r="H221" s="77">
        <v>203.68</v>
      </c>
      <c r="I221" s="79" t="s">
        <v>12</v>
      </c>
      <c r="J221" s="187">
        <f t="shared" si="18"/>
        <v>203680</v>
      </c>
      <c r="K221" s="77">
        <v>8.48</v>
      </c>
      <c r="L221" s="79" t="s">
        <v>12</v>
      </c>
      <c r="M221" s="80">
        <f t="shared" si="23"/>
        <v>8480</v>
      </c>
      <c r="N221" s="77">
        <v>9.5299999999999994</v>
      </c>
      <c r="O221" s="79" t="s">
        <v>12</v>
      </c>
      <c r="P221" s="187">
        <f t="shared" si="19"/>
        <v>9530</v>
      </c>
    </row>
    <row r="222" spans="2:16">
      <c r="B222" s="89">
        <v>550</v>
      </c>
      <c r="C222" s="90" t="s">
        <v>65</v>
      </c>
      <c r="D222" s="74">
        <f t="shared" si="22"/>
        <v>550</v>
      </c>
      <c r="E222" s="91">
        <v>1.8370000000000001E-3</v>
      </c>
      <c r="F222" s="92">
        <v>3.7459999999999998E-7</v>
      </c>
      <c r="G222" s="88">
        <f t="shared" si="21"/>
        <v>1.8373746000000001E-3</v>
      </c>
      <c r="H222" s="77">
        <v>235.75</v>
      </c>
      <c r="I222" s="79" t="s">
        <v>12</v>
      </c>
      <c r="J222" s="187">
        <f t="shared" si="18"/>
        <v>235750</v>
      </c>
      <c r="K222" s="77">
        <v>9.74</v>
      </c>
      <c r="L222" s="79" t="s">
        <v>12</v>
      </c>
      <c r="M222" s="80">
        <f t="shared" si="23"/>
        <v>9740</v>
      </c>
      <c r="N222" s="77">
        <v>10.88</v>
      </c>
      <c r="O222" s="79" t="s">
        <v>12</v>
      </c>
      <c r="P222" s="187">
        <f>N222*1000</f>
        <v>10880</v>
      </c>
    </row>
    <row r="223" spans="2:16">
      <c r="B223" s="89">
        <v>600</v>
      </c>
      <c r="C223" s="90" t="s">
        <v>65</v>
      </c>
      <c r="D223" s="74">
        <f t="shared" si="22"/>
        <v>600</v>
      </c>
      <c r="E223" s="91">
        <v>1.779E-3</v>
      </c>
      <c r="F223" s="92">
        <v>3.4579999999999999E-7</v>
      </c>
      <c r="G223" s="88">
        <f t="shared" si="21"/>
        <v>1.7793457999999999E-3</v>
      </c>
      <c r="H223" s="77">
        <v>268.95</v>
      </c>
      <c r="I223" s="79" t="s">
        <v>12</v>
      </c>
      <c r="J223" s="187">
        <f t="shared" si="18"/>
        <v>268950</v>
      </c>
      <c r="K223" s="77">
        <v>10.95</v>
      </c>
      <c r="L223" s="79" t="s">
        <v>12</v>
      </c>
      <c r="M223" s="80">
        <f t="shared" si="23"/>
        <v>10950</v>
      </c>
      <c r="N223" s="77">
        <v>12.24</v>
      </c>
      <c r="O223" s="79" t="s">
        <v>12</v>
      </c>
      <c r="P223" s="187">
        <f t="shared" ref="P223:P228" si="24">N223*1000</f>
        <v>12240</v>
      </c>
    </row>
    <row r="224" spans="2:16">
      <c r="B224" s="89">
        <v>650</v>
      </c>
      <c r="C224" s="90" t="s">
        <v>65</v>
      </c>
      <c r="D224" s="74">
        <f t="shared" si="22"/>
        <v>650</v>
      </c>
      <c r="E224" s="91">
        <v>1.7309999999999999E-3</v>
      </c>
      <c r="F224" s="92">
        <v>3.2119999999999999E-7</v>
      </c>
      <c r="G224" s="88">
        <f t="shared" si="21"/>
        <v>1.7313211999999999E-3</v>
      </c>
      <c r="H224" s="77">
        <v>303.14999999999998</v>
      </c>
      <c r="I224" s="79" t="s">
        <v>12</v>
      </c>
      <c r="J224" s="187">
        <f t="shared" si="18"/>
        <v>303150</v>
      </c>
      <c r="K224" s="77">
        <v>12.1</v>
      </c>
      <c r="L224" s="79" t="s">
        <v>12</v>
      </c>
      <c r="M224" s="80">
        <f t="shared" si="23"/>
        <v>12100</v>
      </c>
      <c r="N224" s="77">
        <v>13.61</v>
      </c>
      <c r="O224" s="79" t="s">
        <v>12</v>
      </c>
      <c r="P224" s="187">
        <f t="shared" si="24"/>
        <v>13610</v>
      </c>
    </row>
    <row r="225" spans="1:16">
      <c r="B225" s="89">
        <v>700</v>
      </c>
      <c r="C225" s="90" t="s">
        <v>65</v>
      </c>
      <c r="D225" s="74">
        <f t="shared" si="22"/>
        <v>700</v>
      </c>
      <c r="E225" s="91">
        <v>1.691E-3</v>
      </c>
      <c r="F225" s="92">
        <v>3.0009999999999999E-7</v>
      </c>
      <c r="G225" s="88">
        <f t="shared" si="21"/>
        <v>1.6913001E-3</v>
      </c>
      <c r="H225" s="77">
        <v>338.23</v>
      </c>
      <c r="I225" s="79" t="s">
        <v>12</v>
      </c>
      <c r="J225" s="187">
        <f t="shared" si="18"/>
        <v>338230</v>
      </c>
      <c r="K225" s="77">
        <v>13.21</v>
      </c>
      <c r="L225" s="79" t="s">
        <v>12</v>
      </c>
      <c r="M225" s="80">
        <f t="shared" si="23"/>
        <v>13210</v>
      </c>
      <c r="N225" s="77">
        <v>14.99</v>
      </c>
      <c r="O225" s="79" t="s">
        <v>12</v>
      </c>
      <c r="P225" s="187">
        <f t="shared" si="24"/>
        <v>14990</v>
      </c>
    </row>
    <row r="226" spans="1:16">
      <c r="B226" s="89">
        <v>800</v>
      </c>
      <c r="C226" s="90" t="s">
        <v>65</v>
      </c>
      <c r="D226" s="74">
        <f t="shared" si="22"/>
        <v>800</v>
      </c>
      <c r="E226" s="91">
        <v>1.627E-3</v>
      </c>
      <c r="F226" s="92">
        <v>2.6530000000000003E-7</v>
      </c>
      <c r="G226" s="88">
        <f t="shared" si="21"/>
        <v>1.6272653E-3</v>
      </c>
      <c r="H226" s="77">
        <v>410.63</v>
      </c>
      <c r="I226" s="79" t="s">
        <v>12</v>
      </c>
      <c r="J226" s="187">
        <f t="shared" si="18"/>
        <v>410630</v>
      </c>
      <c r="K226" s="77">
        <v>16.940000000000001</v>
      </c>
      <c r="L226" s="79" t="s">
        <v>12</v>
      </c>
      <c r="M226" s="80">
        <f t="shared" si="23"/>
        <v>16940</v>
      </c>
      <c r="N226" s="77">
        <v>17.760000000000002</v>
      </c>
      <c r="O226" s="79" t="s">
        <v>12</v>
      </c>
      <c r="P226" s="187">
        <f t="shared" si="24"/>
        <v>17760</v>
      </c>
    </row>
    <row r="227" spans="1:16">
      <c r="B227" s="89">
        <v>900</v>
      </c>
      <c r="C227" s="90" t="s">
        <v>65</v>
      </c>
      <c r="D227" s="74">
        <f t="shared" si="22"/>
        <v>900</v>
      </c>
      <c r="E227" s="91">
        <v>1.58E-3</v>
      </c>
      <c r="F227" s="92">
        <v>2.3799999999999999E-7</v>
      </c>
      <c r="G227" s="88">
        <f t="shared" si="21"/>
        <v>1.5802380000000001E-3</v>
      </c>
      <c r="H227" s="77">
        <v>485.52</v>
      </c>
      <c r="I227" s="79" t="s">
        <v>12</v>
      </c>
      <c r="J227" s="187">
        <f t="shared" si="18"/>
        <v>485520</v>
      </c>
      <c r="K227" s="77">
        <v>20.2</v>
      </c>
      <c r="L227" s="79" t="s">
        <v>12</v>
      </c>
      <c r="M227" s="80">
        <f t="shared" si="23"/>
        <v>20200</v>
      </c>
      <c r="N227" s="77">
        <v>20.52</v>
      </c>
      <c r="O227" s="79" t="s">
        <v>12</v>
      </c>
      <c r="P227" s="187">
        <f t="shared" si="24"/>
        <v>20520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25">B228*1000/$C$5</f>
        <v>1000</v>
      </c>
      <c r="E228" s="91">
        <v>1.5449999999999999E-3</v>
      </c>
      <c r="F228" s="92">
        <v>2.16E-7</v>
      </c>
      <c r="G228" s="88">
        <f t="shared" si="21"/>
        <v>1.5452159999999999E-3</v>
      </c>
      <c r="H228" s="77">
        <v>562.4</v>
      </c>
      <c r="I228" s="79" t="s">
        <v>12</v>
      </c>
      <c r="J228" s="187">
        <f t="shared" si="18"/>
        <v>562400</v>
      </c>
      <c r="K228" s="77">
        <v>23.16</v>
      </c>
      <c r="L228" s="79" t="s">
        <v>12</v>
      </c>
      <c r="M228" s="80">
        <f t="shared" si="23"/>
        <v>23160</v>
      </c>
      <c r="N228" s="77">
        <v>23.26</v>
      </c>
      <c r="O228" s="79" t="s">
        <v>12</v>
      </c>
      <c r="P228" s="187">
        <f t="shared" si="24"/>
        <v>23260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srim1H_Al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110</v>
      </c>
      <c r="F13" s="49"/>
      <c r="G13" s="50"/>
      <c r="H13" s="50"/>
      <c r="I13" s="51"/>
      <c r="J13" s="4">
        <v>8</v>
      </c>
      <c r="K13" s="52">
        <v>29.120999999999999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207</v>
      </c>
      <c r="C14" s="102"/>
      <c r="D14" s="21" t="s">
        <v>208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209</v>
      </c>
      <c r="C15" s="103"/>
      <c r="D15" s="101" t="s">
        <v>211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93" t="s">
        <v>59</v>
      </c>
      <c r="F18" s="194"/>
      <c r="G18" s="195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9.4809999999999998E-3</v>
      </c>
      <c r="F20" s="87">
        <v>4.8370000000000002E-3</v>
      </c>
      <c r="G20" s="88">
        <f>E20+F20</f>
        <v>1.4318000000000001E-2</v>
      </c>
      <c r="H20" s="84">
        <v>5</v>
      </c>
      <c r="I20" s="85" t="s">
        <v>64</v>
      </c>
      <c r="J20" s="97">
        <f>H20/1000/10</f>
        <v>5.0000000000000001E-4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9.9430000000000004E-3</v>
      </c>
      <c r="F21" s="92">
        <v>5.025E-3</v>
      </c>
      <c r="G21" s="88">
        <f t="shared" ref="G21:G84" si="3">E21+F21</f>
        <v>1.4968E-2</v>
      </c>
      <c r="H21" s="89">
        <v>5</v>
      </c>
      <c r="I21" s="90" t="s">
        <v>64</v>
      </c>
      <c r="J21" s="74">
        <f t="shared" ref="J21:J84" si="4">H21/1000/10</f>
        <v>5.0000000000000001E-4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1.039E-2</v>
      </c>
      <c r="F22" s="92">
        <v>5.1989999999999996E-3</v>
      </c>
      <c r="G22" s="88">
        <f t="shared" si="3"/>
        <v>1.5588999999999999E-2</v>
      </c>
      <c r="H22" s="89">
        <v>6</v>
      </c>
      <c r="I22" s="90" t="s">
        <v>64</v>
      </c>
      <c r="J22" s="74">
        <f t="shared" si="4"/>
        <v>6.0000000000000006E-4</v>
      </c>
      <c r="K22" s="89">
        <v>12</v>
      </c>
      <c r="L22" s="90" t="s">
        <v>64</v>
      </c>
      <c r="M22" s="74">
        <f t="shared" si="0"/>
        <v>1.2000000000000001E-3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1.081E-2</v>
      </c>
      <c r="F23" s="92">
        <v>5.3619999999999996E-3</v>
      </c>
      <c r="G23" s="88">
        <f t="shared" si="3"/>
        <v>1.6171999999999999E-2</v>
      </c>
      <c r="H23" s="89">
        <v>6</v>
      </c>
      <c r="I23" s="90" t="s">
        <v>64</v>
      </c>
      <c r="J23" s="74">
        <f t="shared" si="4"/>
        <v>6.0000000000000006E-4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1.1220000000000001E-2</v>
      </c>
      <c r="F24" s="92">
        <v>5.5149999999999999E-3</v>
      </c>
      <c r="G24" s="88">
        <f t="shared" si="3"/>
        <v>1.6735E-2</v>
      </c>
      <c r="H24" s="89">
        <v>6</v>
      </c>
      <c r="I24" s="90" t="s">
        <v>64</v>
      </c>
      <c r="J24" s="74">
        <f t="shared" si="4"/>
        <v>6.0000000000000006E-4</v>
      </c>
      <c r="K24" s="89">
        <v>13</v>
      </c>
      <c r="L24" s="90" t="s">
        <v>64</v>
      </c>
      <c r="M24" s="74">
        <f t="shared" si="0"/>
        <v>1.2999999999999999E-3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1.1610000000000001E-2</v>
      </c>
      <c r="F25" s="92">
        <v>5.659E-3</v>
      </c>
      <c r="G25" s="88">
        <f t="shared" si="3"/>
        <v>1.7269E-2</v>
      </c>
      <c r="H25" s="89">
        <v>6</v>
      </c>
      <c r="I25" s="90" t="s">
        <v>64</v>
      </c>
      <c r="J25" s="74">
        <f t="shared" si="4"/>
        <v>6.0000000000000006E-4</v>
      </c>
      <c r="K25" s="89">
        <v>13</v>
      </c>
      <c r="L25" s="90" t="s">
        <v>64</v>
      </c>
      <c r="M25" s="74">
        <f t="shared" si="0"/>
        <v>1.2999999999999999E-3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1.1990000000000001E-2</v>
      </c>
      <c r="F26" s="92">
        <v>5.7939999999999997E-3</v>
      </c>
      <c r="G26" s="88">
        <f t="shared" si="3"/>
        <v>1.7784000000000001E-2</v>
      </c>
      <c r="H26" s="89">
        <v>7</v>
      </c>
      <c r="I26" s="90" t="s">
        <v>64</v>
      </c>
      <c r="J26" s="74">
        <f t="shared" si="4"/>
        <v>6.9999999999999999E-4</v>
      </c>
      <c r="K26" s="89">
        <v>13</v>
      </c>
      <c r="L26" s="90" t="s">
        <v>64</v>
      </c>
      <c r="M26" s="74">
        <f t="shared" si="0"/>
        <v>1.2999999999999999E-3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1.2359999999999999E-2</v>
      </c>
      <c r="F27" s="92">
        <v>5.9230000000000003E-3</v>
      </c>
      <c r="G27" s="88">
        <f t="shared" si="3"/>
        <v>1.8283000000000001E-2</v>
      </c>
      <c r="H27" s="89">
        <v>7</v>
      </c>
      <c r="I27" s="90" t="s">
        <v>64</v>
      </c>
      <c r="J27" s="74">
        <f t="shared" si="4"/>
        <v>6.9999999999999999E-4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1.272E-2</v>
      </c>
      <c r="F28" s="92">
        <v>6.045E-3</v>
      </c>
      <c r="G28" s="88">
        <f t="shared" si="3"/>
        <v>1.8765E-2</v>
      </c>
      <c r="H28" s="89">
        <v>7</v>
      </c>
      <c r="I28" s="90" t="s">
        <v>64</v>
      </c>
      <c r="J28" s="74">
        <f t="shared" si="4"/>
        <v>6.9999999999999999E-4</v>
      </c>
      <c r="K28" s="89">
        <v>14</v>
      </c>
      <c r="L28" s="90" t="s">
        <v>64</v>
      </c>
      <c r="M28" s="74">
        <f t="shared" si="0"/>
        <v>1.4E-3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1.341E-2</v>
      </c>
      <c r="F29" s="92">
        <v>6.2729999999999999E-3</v>
      </c>
      <c r="G29" s="88">
        <f t="shared" si="3"/>
        <v>1.9682999999999999E-2</v>
      </c>
      <c r="H29" s="89">
        <v>8</v>
      </c>
      <c r="I29" s="90" t="s">
        <v>64</v>
      </c>
      <c r="J29" s="74">
        <f t="shared" si="4"/>
        <v>8.0000000000000004E-4</v>
      </c>
      <c r="K29" s="89">
        <v>15</v>
      </c>
      <c r="L29" s="90" t="s">
        <v>64</v>
      </c>
      <c r="M29" s="74">
        <f t="shared" si="0"/>
        <v>1.5E-3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1.422E-2</v>
      </c>
      <c r="F30" s="92">
        <v>6.5300000000000002E-3</v>
      </c>
      <c r="G30" s="88">
        <f t="shared" si="3"/>
        <v>2.0750000000000001E-2</v>
      </c>
      <c r="H30" s="89">
        <v>8</v>
      </c>
      <c r="I30" s="90" t="s">
        <v>64</v>
      </c>
      <c r="J30" s="74">
        <f t="shared" si="4"/>
        <v>8.0000000000000004E-4</v>
      </c>
      <c r="K30" s="89">
        <v>16</v>
      </c>
      <c r="L30" s="90" t="s">
        <v>64</v>
      </c>
      <c r="M30" s="74">
        <f t="shared" si="0"/>
        <v>1.6000000000000001E-3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1.499E-2</v>
      </c>
      <c r="F31" s="92">
        <v>6.7619999999999998E-3</v>
      </c>
      <c r="G31" s="88">
        <f t="shared" si="3"/>
        <v>2.1752000000000001E-2</v>
      </c>
      <c r="H31" s="89">
        <v>9</v>
      </c>
      <c r="I31" s="90" t="s">
        <v>64</v>
      </c>
      <c r="J31" s="74">
        <f t="shared" si="4"/>
        <v>8.9999999999999998E-4</v>
      </c>
      <c r="K31" s="89">
        <v>17</v>
      </c>
      <c r="L31" s="90" t="s">
        <v>64</v>
      </c>
      <c r="M31" s="74">
        <f t="shared" si="0"/>
        <v>1.7000000000000001E-3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1.5720000000000001E-2</v>
      </c>
      <c r="F32" s="92">
        <v>6.9719999999999999E-3</v>
      </c>
      <c r="G32" s="88">
        <f t="shared" si="3"/>
        <v>2.2692E-2</v>
      </c>
      <c r="H32" s="89">
        <v>9</v>
      </c>
      <c r="I32" s="90" t="s">
        <v>64</v>
      </c>
      <c r="J32" s="74">
        <f t="shared" si="4"/>
        <v>8.9999999999999998E-4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1.6420000000000001E-2</v>
      </c>
      <c r="F33" s="92">
        <v>7.1650000000000004E-3</v>
      </c>
      <c r="G33" s="88">
        <f t="shared" si="3"/>
        <v>2.3585000000000002E-2</v>
      </c>
      <c r="H33" s="89">
        <v>10</v>
      </c>
      <c r="I33" s="90" t="s">
        <v>64</v>
      </c>
      <c r="J33" s="74">
        <f t="shared" si="4"/>
        <v>1E-3</v>
      </c>
      <c r="K33" s="89">
        <v>19</v>
      </c>
      <c r="L33" s="90" t="s">
        <v>64</v>
      </c>
      <c r="M33" s="74">
        <f t="shared" si="0"/>
        <v>1.9E-3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1.7090000000000001E-2</v>
      </c>
      <c r="F34" s="92">
        <v>7.3429999999999997E-3</v>
      </c>
      <c r="G34" s="88">
        <f t="shared" si="3"/>
        <v>2.4433E-2</v>
      </c>
      <c r="H34" s="89">
        <v>11</v>
      </c>
      <c r="I34" s="90" t="s">
        <v>64</v>
      </c>
      <c r="J34" s="74">
        <f t="shared" si="4"/>
        <v>1.0999999999999998E-3</v>
      </c>
      <c r="K34" s="89">
        <v>20</v>
      </c>
      <c r="L34" s="90" t="s">
        <v>64</v>
      </c>
      <c r="M34" s="74">
        <f t="shared" si="0"/>
        <v>2E-3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1.7739999999999999E-2</v>
      </c>
      <c r="F35" s="92">
        <v>7.5069999999999998E-3</v>
      </c>
      <c r="G35" s="88">
        <f t="shared" si="3"/>
        <v>2.5246999999999999E-2</v>
      </c>
      <c r="H35" s="89">
        <v>11</v>
      </c>
      <c r="I35" s="90" t="s">
        <v>64</v>
      </c>
      <c r="J35" s="74">
        <f t="shared" si="4"/>
        <v>1.0999999999999998E-3</v>
      </c>
      <c r="K35" s="89">
        <v>21</v>
      </c>
      <c r="L35" s="90" t="s">
        <v>64</v>
      </c>
      <c r="M35" s="74">
        <f t="shared" si="0"/>
        <v>2.1000000000000003E-3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1.8360000000000001E-2</v>
      </c>
      <c r="F36" s="92">
        <v>7.6600000000000001E-3</v>
      </c>
      <c r="G36" s="88">
        <f t="shared" si="3"/>
        <v>2.6020000000000001E-2</v>
      </c>
      <c r="H36" s="89">
        <v>12</v>
      </c>
      <c r="I36" s="90" t="s">
        <v>64</v>
      </c>
      <c r="J36" s="74">
        <f t="shared" si="4"/>
        <v>1.2000000000000001E-3</v>
      </c>
      <c r="K36" s="89">
        <v>21</v>
      </c>
      <c r="L36" s="90" t="s">
        <v>64</v>
      </c>
      <c r="M36" s="74">
        <f t="shared" si="0"/>
        <v>2.1000000000000003E-3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1.8960000000000001E-2</v>
      </c>
      <c r="F37" s="92">
        <v>7.8019999999999999E-3</v>
      </c>
      <c r="G37" s="88">
        <f t="shared" si="3"/>
        <v>2.6762000000000001E-2</v>
      </c>
      <c r="H37" s="89">
        <v>12</v>
      </c>
      <c r="I37" s="90" t="s">
        <v>64</v>
      </c>
      <c r="J37" s="74">
        <f t="shared" si="4"/>
        <v>1.2000000000000001E-3</v>
      </c>
      <c r="K37" s="89">
        <v>22</v>
      </c>
      <c r="L37" s="90" t="s">
        <v>64</v>
      </c>
      <c r="M37" s="74">
        <f t="shared" si="0"/>
        <v>2.1999999999999997E-3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2.0109999999999999E-2</v>
      </c>
      <c r="F38" s="92">
        <v>8.0599999999999995E-3</v>
      </c>
      <c r="G38" s="88">
        <f t="shared" si="3"/>
        <v>2.8170000000000001E-2</v>
      </c>
      <c r="H38" s="89">
        <v>13</v>
      </c>
      <c r="I38" s="90" t="s">
        <v>64</v>
      </c>
      <c r="J38" s="74">
        <f t="shared" si="4"/>
        <v>1.2999999999999999E-3</v>
      </c>
      <c r="K38" s="89">
        <v>24</v>
      </c>
      <c r="L38" s="90" t="s">
        <v>64</v>
      </c>
      <c r="M38" s="74">
        <f t="shared" si="0"/>
        <v>2.4000000000000002E-3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2.12E-2</v>
      </c>
      <c r="F39" s="92">
        <v>8.2889999999999995E-3</v>
      </c>
      <c r="G39" s="88">
        <f t="shared" si="3"/>
        <v>2.9489000000000001E-2</v>
      </c>
      <c r="H39" s="89">
        <v>14</v>
      </c>
      <c r="I39" s="90" t="s">
        <v>64</v>
      </c>
      <c r="J39" s="74">
        <f t="shared" si="4"/>
        <v>1.4E-3</v>
      </c>
      <c r="K39" s="89">
        <v>25</v>
      </c>
      <c r="L39" s="90" t="s">
        <v>64</v>
      </c>
      <c r="M39" s="74">
        <f t="shared" si="0"/>
        <v>2.5000000000000001E-3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2.223E-2</v>
      </c>
      <c r="F40" s="92">
        <v>8.4930000000000005E-3</v>
      </c>
      <c r="G40" s="88">
        <f t="shared" si="3"/>
        <v>3.0723E-2</v>
      </c>
      <c r="H40" s="89">
        <v>15</v>
      </c>
      <c r="I40" s="90" t="s">
        <v>64</v>
      </c>
      <c r="J40" s="74">
        <f t="shared" si="4"/>
        <v>1.5E-3</v>
      </c>
      <c r="K40" s="89">
        <v>27</v>
      </c>
      <c r="L40" s="90" t="s">
        <v>64</v>
      </c>
      <c r="M40" s="74">
        <f t="shared" si="0"/>
        <v>2.7000000000000001E-3</v>
      </c>
      <c r="N40" s="89">
        <v>19</v>
      </c>
      <c r="O40" s="90" t="s">
        <v>64</v>
      </c>
      <c r="P40" s="74">
        <f t="shared" si="1"/>
        <v>1.9E-3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2.3220000000000001E-2</v>
      </c>
      <c r="F41" s="92">
        <v>8.6770000000000007E-3</v>
      </c>
      <c r="G41" s="88">
        <f t="shared" si="3"/>
        <v>3.1897000000000002E-2</v>
      </c>
      <c r="H41" s="89">
        <v>16</v>
      </c>
      <c r="I41" s="90" t="s">
        <v>64</v>
      </c>
      <c r="J41" s="74">
        <f t="shared" si="4"/>
        <v>1.6000000000000001E-3</v>
      </c>
      <c r="K41" s="89">
        <v>28</v>
      </c>
      <c r="L41" s="90" t="s">
        <v>64</v>
      </c>
      <c r="M41" s="74">
        <f t="shared" si="0"/>
        <v>2.8E-3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2.4170000000000001E-2</v>
      </c>
      <c r="F42" s="92">
        <v>8.8430000000000002E-3</v>
      </c>
      <c r="G42" s="88">
        <f t="shared" si="3"/>
        <v>3.3013000000000001E-2</v>
      </c>
      <c r="H42" s="89">
        <v>17</v>
      </c>
      <c r="I42" s="90" t="s">
        <v>64</v>
      </c>
      <c r="J42" s="74">
        <f t="shared" si="4"/>
        <v>1.7000000000000001E-3</v>
      </c>
      <c r="K42" s="89">
        <v>29</v>
      </c>
      <c r="L42" s="90" t="s">
        <v>64</v>
      </c>
      <c r="M42" s="74">
        <f t="shared" si="0"/>
        <v>2.9000000000000002E-3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2.5080000000000002E-2</v>
      </c>
      <c r="F43" s="92">
        <v>8.9940000000000003E-3</v>
      </c>
      <c r="G43" s="88">
        <f t="shared" si="3"/>
        <v>3.4074E-2</v>
      </c>
      <c r="H43" s="89">
        <v>18</v>
      </c>
      <c r="I43" s="90" t="s">
        <v>64</v>
      </c>
      <c r="J43" s="74">
        <f t="shared" si="4"/>
        <v>1.8E-3</v>
      </c>
      <c r="K43" s="89">
        <v>31</v>
      </c>
      <c r="L43" s="90" t="s">
        <v>64</v>
      </c>
      <c r="M43" s="74">
        <f t="shared" si="0"/>
        <v>3.0999999999999999E-3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2.682E-2</v>
      </c>
      <c r="F44" s="92">
        <v>9.2599999999999991E-3</v>
      </c>
      <c r="G44" s="88">
        <f t="shared" si="3"/>
        <v>3.6080000000000001E-2</v>
      </c>
      <c r="H44" s="89">
        <v>20</v>
      </c>
      <c r="I44" s="90" t="s">
        <v>64</v>
      </c>
      <c r="J44" s="74">
        <f t="shared" si="4"/>
        <v>2E-3</v>
      </c>
      <c r="K44" s="89">
        <v>33</v>
      </c>
      <c r="L44" s="90" t="s">
        <v>64</v>
      </c>
      <c r="M44" s="74">
        <f t="shared" si="0"/>
        <v>3.3E-3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2.844E-2</v>
      </c>
      <c r="F45" s="92">
        <v>9.4850000000000004E-3</v>
      </c>
      <c r="G45" s="88">
        <f t="shared" si="3"/>
        <v>3.7925E-2</v>
      </c>
      <c r="H45" s="89">
        <v>22</v>
      </c>
      <c r="I45" s="90" t="s">
        <v>64</v>
      </c>
      <c r="J45" s="74">
        <f t="shared" si="4"/>
        <v>2.1999999999999997E-3</v>
      </c>
      <c r="K45" s="89">
        <v>35</v>
      </c>
      <c r="L45" s="90" t="s">
        <v>64</v>
      </c>
      <c r="M45" s="74">
        <f t="shared" si="0"/>
        <v>3.5000000000000005E-3</v>
      </c>
      <c r="N45" s="89">
        <v>26</v>
      </c>
      <c r="O45" s="90" t="s">
        <v>64</v>
      </c>
      <c r="P45" s="74">
        <f t="shared" si="1"/>
        <v>2.5999999999999999E-3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2.998E-2</v>
      </c>
      <c r="F46" s="92">
        <v>9.6780000000000008E-3</v>
      </c>
      <c r="G46" s="88">
        <f t="shared" si="3"/>
        <v>3.9657999999999999E-2</v>
      </c>
      <c r="H46" s="89">
        <v>23</v>
      </c>
      <c r="I46" s="90" t="s">
        <v>64</v>
      </c>
      <c r="J46" s="74">
        <f t="shared" si="4"/>
        <v>2.3E-3</v>
      </c>
      <c r="K46" s="89">
        <v>38</v>
      </c>
      <c r="L46" s="90" t="s">
        <v>64</v>
      </c>
      <c r="M46" s="74">
        <f t="shared" si="0"/>
        <v>3.8E-3</v>
      </c>
      <c r="N46" s="89">
        <v>28</v>
      </c>
      <c r="O46" s="90" t="s">
        <v>64</v>
      </c>
      <c r="P46" s="74">
        <f t="shared" si="1"/>
        <v>2.8E-3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3.1440000000000003E-2</v>
      </c>
      <c r="F47" s="92">
        <v>9.8460000000000006E-3</v>
      </c>
      <c r="G47" s="88">
        <f t="shared" si="3"/>
        <v>4.1286000000000003E-2</v>
      </c>
      <c r="H47" s="89">
        <v>25</v>
      </c>
      <c r="I47" s="90" t="s">
        <v>64</v>
      </c>
      <c r="J47" s="74">
        <f t="shared" si="4"/>
        <v>2.5000000000000001E-3</v>
      </c>
      <c r="K47" s="89">
        <v>40</v>
      </c>
      <c r="L47" s="90" t="s">
        <v>64</v>
      </c>
      <c r="M47" s="74">
        <f t="shared" si="0"/>
        <v>4.0000000000000001E-3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3.2840000000000001E-2</v>
      </c>
      <c r="F48" s="92">
        <v>9.9919999999999991E-3</v>
      </c>
      <c r="G48" s="88">
        <f t="shared" si="3"/>
        <v>4.2832000000000002E-2</v>
      </c>
      <c r="H48" s="89">
        <v>27</v>
      </c>
      <c r="I48" s="90" t="s">
        <v>64</v>
      </c>
      <c r="J48" s="74">
        <f t="shared" si="4"/>
        <v>2.7000000000000001E-3</v>
      </c>
      <c r="K48" s="89">
        <v>42</v>
      </c>
      <c r="L48" s="90" t="s">
        <v>64</v>
      </c>
      <c r="M48" s="74">
        <f t="shared" si="0"/>
        <v>4.2000000000000006E-3</v>
      </c>
      <c r="N48" s="89">
        <v>31</v>
      </c>
      <c r="O48" s="90" t="s">
        <v>64</v>
      </c>
      <c r="P48" s="74">
        <f t="shared" si="1"/>
        <v>3.0999999999999999E-3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3.4180000000000002E-2</v>
      </c>
      <c r="F49" s="92">
        <v>1.0120000000000001E-2</v>
      </c>
      <c r="G49" s="88">
        <f t="shared" si="3"/>
        <v>4.4300000000000006E-2</v>
      </c>
      <c r="H49" s="89">
        <v>29</v>
      </c>
      <c r="I49" s="90" t="s">
        <v>64</v>
      </c>
      <c r="J49" s="74">
        <f t="shared" si="4"/>
        <v>2.9000000000000002E-3</v>
      </c>
      <c r="K49" s="89">
        <v>44</v>
      </c>
      <c r="L49" s="90" t="s">
        <v>64</v>
      </c>
      <c r="M49" s="74">
        <f t="shared" si="0"/>
        <v>4.3999999999999994E-3</v>
      </c>
      <c r="N49" s="89">
        <v>32</v>
      </c>
      <c r="O49" s="90" t="s">
        <v>64</v>
      </c>
      <c r="P49" s="74">
        <f t="shared" si="1"/>
        <v>3.2000000000000002E-3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3.5470000000000002E-2</v>
      </c>
      <c r="F50" s="92">
        <v>1.023E-2</v>
      </c>
      <c r="G50" s="88">
        <f t="shared" si="3"/>
        <v>4.5700000000000005E-2</v>
      </c>
      <c r="H50" s="89">
        <v>30</v>
      </c>
      <c r="I50" s="90" t="s">
        <v>64</v>
      </c>
      <c r="J50" s="74">
        <f t="shared" si="4"/>
        <v>3.0000000000000001E-3</v>
      </c>
      <c r="K50" s="89">
        <v>46</v>
      </c>
      <c r="L50" s="90" t="s">
        <v>64</v>
      </c>
      <c r="M50" s="74">
        <f t="shared" si="0"/>
        <v>4.5999999999999999E-3</v>
      </c>
      <c r="N50" s="89">
        <v>34</v>
      </c>
      <c r="O50" s="90" t="s">
        <v>64</v>
      </c>
      <c r="P50" s="74">
        <f t="shared" si="1"/>
        <v>3.4000000000000002E-3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3.6720000000000003E-2</v>
      </c>
      <c r="F51" s="92">
        <v>1.0330000000000001E-2</v>
      </c>
      <c r="G51" s="88">
        <f t="shared" si="3"/>
        <v>4.7050000000000002E-2</v>
      </c>
      <c r="H51" s="89">
        <v>32</v>
      </c>
      <c r="I51" s="90" t="s">
        <v>64</v>
      </c>
      <c r="J51" s="74">
        <f t="shared" si="4"/>
        <v>3.2000000000000002E-3</v>
      </c>
      <c r="K51" s="89">
        <v>48</v>
      </c>
      <c r="L51" s="90" t="s">
        <v>64</v>
      </c>
      <c r="M51" s="74">
        <f t="shared" si="0"/>
        <v>4.8000000000000004E-3</v>
      </c>
      <c r="N51" s="89">
        <v>35</v>
      </c>
      <c r="O51" s="90" t="s">
        <v>64</v>
      </c>
      <c r="P51" s="74">
        <f t="shared" si="1"/>
        <v>3.5000000000000005E-3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3.7920000000000002E-2</v>
      </c>
      <c r="F52" s="92">
        <v>1.042E-2</v>
      </c>
      <c r="G52" s="88">
        <f t="shared" si="3"/>
        <v>4.8340000000000001E-2</v>
      </c>
      <c r="H52" s="89">
        <v>34</v>
      </c>
      <c r="I52" s="90" t="s">
        <v>64</v>
      </c>
      <c r="J52" s="74">
        <f t="shared" si="4"/>
        <v>3.4000000000000002E-3</v>
      </c>
      <c r="K52" s="89">
        <v>50</v>
      </c>
      <c r="L52" s="90" t="s">
        <v>64</v>
      </c>
      <c r="M52" s="74">
        <f t="shared" si="0"/>
        <v>5.0000000000000001E-3</v>
      </c>
      <c r="N52" s="89">
        <v>37</v>
      </c>
      <c r="O52" s="90" t="s">
        <v>64</v>
      </c>
      <c r="P52" s="74">
        <f t="shared" si="1"/>
        <v>3.6999999999999997E-3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3.909E-2</v>
      </c>
      <c r="F53" s="92">
        <v>1.0500000000000001E-2</v>
      </c>
      <c r="G53" s="88">
        <f t="shared" si="3"/>
        <v>4.9590000000000002E-2</v>
      </c>
      <c r="H53" s="89">
        <v>35</v>
      </c>
      <c r="I53" s="90" t="s">
        <v>64</v>
      </c>
      <c r="J53" s="74">
        <f t="shared" si="4"/>
        <v>3.5000000000000005E-3</v>
      </c>
      <c r="K53" s="89">
        <v>52</v>
      </c>
      <c r="L53" s="90" t="s">
        <v>64</v>
      </c>
      <c r="M53" s="74">
        <f t="shared" si="0"/>
        <v>5.1999999999999998E-3</v>
      </c>
      <c r="N53" s="89">
        <v>38</v>
      </c>
      <c r="O53" s="90" t="s">
        <v>64</v>
      </c>
      <c r="P53" s="74">
        <f t="shared" si="1"/>
        <v>3.8E-3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4.0219999999999999E-2</v>
      </c>
      <c r="F54" s="92">
        <v>1.057E-2</v>
      </c>
      <c r="G54" s="88">
        <f t="shared" si="3"/>
        <v>5.0790000000000002E-2</v>
      </c>
      <c r="H54" s="89">
        <v>37</v>
      </c>
      <c r="I54" s="90" t="s">
        <v>64</v>
      </c>
      <c r="J54" s="74">
        <f t="shared" si="4"/>
        <v>3.6999999999999997E-3</v>
      </c>
      <c r="K54" s="89">
        <v>54</v>
      </c>
      <c r="L54" s="90" t="s">
        <v>64</v>
      </c>
      <c r="M54" s="74">
        <f t="shared" si="0"/>
        <v>5.4000000000000003E-3</v>
      </c>
      <c r="N54" s="89">
        <v>40</v>
      </c>
      <c r="O54" s="90" t="s">
        <v>64</v>
      </c>
      <c r="P54" s="74">
        <f t="shared" si="1"/>
        <v>4.0000000000000001E-3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4.24E-2</v>
      </c>
      <c r="F55" s="92">
        <v>1.069E-2</v>
      </c>
      <c r="G55" s="88">
        <f t="shared" si="3"/>
        <v>5.3089999999999998E-2</v>
      </c>
      <c r="H55" s="89">
        <v>40</v>
      </c>
      <c r="I55" s="90" t="s">
        <v>64</v>
      </c>
      <c r="J55" s="74">
        <f t="shared" si="4"/>
        <v>4.0000000000000001E-3</v>
      </c>
      <c r="K55" s="89">
        <v>57</v>
      </c>
      <c r="L55" s="90" t="s">
        <v>64</v>
      </c>
      <c r="M55" s="74">
        <f t="shared" si="0"/>
        <v>5.7000000000000002E-3</v>
      </c>
      <c r="N55" s="89">
        <v>42</v>
      </c>
      <c r="O55" s="90" t="s">
        <v>64</v>
      </c>
      <c r="P55" s="74">
        <f t="shared" si="1"/>
        <v>4.2000000000000006E-3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4.4970000000000003E-2</v>
      </c>
      <c r="F56" s="92">
        <v>1.0800000000000001E-2</v>
      </c>
      <c r="G56" s="88">
        <f t="shared" si="3"/>
        <v>5.577E-2</v>
      </c>
      <c r="H56" s="89">
        <v>44</v>
      </c>
      <c r="I56" s="90" t="s">
        <v>64</v>
      </c>
      <c r="J56" s="74">
        <f t="shared" si="4"/>
        <v>4.3999999999999994E-3</v>
      </c>
      <c r="K56" s="89">
        <v>62</v>
      </c>
      <c r="L56" s="90" t="s">
        <v>64</v>
      </c>
      <c r="M56" s="74">
        <f t="shared" si="0"/>
        <v>6.1999999999999998E-3</v>
      </c>
      <c r="N56" s="89">
        <v>46</v>
      </c>
      <c r="O56" s="90" t="s">
        <v>64</v>
      </c>
      <c r="P56" s="74">
        <f t="shared" si="1"/>
        <v>4.5999999999999999E-3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4.7399999999999998E-2</v>
      </c>
      <c r="F57" s="92">
        <v>1.0880000000000001E-2</v>
      </c>
      <c r="G57" s="88">
        <f t="shared" si="3"/>
        <v>5.8279999999999998E-2</v>
      </c>
      <c r="H57" s="89">
        <v>48</v>
      </c>
      <c r="I57" s="90" t="s">
        <v>64</v>
      </c>
      <c r="J57" s="74">
        <f t="shared" si="4"/>
        <v>4.8000000000000004E-3</v>
      </c>
      <c r="K57" s="89">
        <v>66</v>
      </c>
      <c r="L57" s="90" t="s">
        <v>64</v>
      </c>
      <c r="M57" s="74">
        <f t="shared" si="0"/>
        <v>6.6E-3</v>
      </c>
      <c r="N57" s="89">
        <v>49</v>
      </c>
      <c r="O57" s="90" t="s">
        <v>64</v>
      </c>
      <c r="P57" s="74">
        <f t="shared" si="1"/>
        <v>4.8999999999999998E-3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4.972E-2</v>
      </c>
      <c r="F58" s="92">
        <v>1.094E-2</v>
      </c>
      <c r="G58" s="88">
        <f t="shared" si="3"/>
        <v>6.0659999999999999E-2</v>
      </c>
      <c r="H58" s="89">
        <v>52</v>
      </c>
      <c r="I58" s="90" t="s">
        <v>64</v>
      </c>
      <c r="J58" s="74">
        <f t="shared" si="4"/>
        <v>5.1999999999999998E-3</v>
      </c>
      <c r="K58" s="89">
        <v>70</v>
      </c>
      <c r="L58" s="90" t="s">
        <v>64</v>
      </c>
      <c r="M58" s="74">
        <f t="shared" si="0"/>
        <v>7.000000000000001E-3</v>
      </c>
      <c r="N58" s="89">
        <v>52</v>
      </c>
      <c r="O58" s="90" t="s">
        <v>64</v>
      </c>
      <c r="P58" s="74">
        <f t="shared" si="1"/>
        <v>5.1999999999999998E-3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5.1929999999999997E-2</v>
      </c>
      <c r="F59" s="92">
        <v>1.099E-2</v>
      </c>
      <c r="G59" s="88">
        <f t="shared" si="3"/>
        <v>6.2920000000000004E-2</v>
      </c>
      <c r="H59" s="89">
        <v>56</v>
      </c>
      <c r="I59" s="90" t="s">
        <v>64</v>
      </c>
      <c r="J59" s="74">
        <f t="shared" si="4"/>
        <v>5.5999999999999999E-3</v>
      </c>
      <c r="K59" s="89">
        <v>74</v>
      </c>
      <c r="L59" s="90" t="s">
        <v>64</v>
      </c>
      <c r="M59" s="74">
        <f t="shared" si="0"/>
        <v>7.3999999999999995E-3</v>
      </c>
      <c r="N59" s="89">
        <v>55</v>
      </c>
      <c r="O59" s="90" t="s">
        <v>64</v>
      </c>
      <c r="P59" s="74">
        <f t="shared" si="1"/>
        <v>5.4999999999999997E-3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5.4050000000000001E-2</v>
      </c>
      <c r="F60" s="92">
        <v>1.102E-2</v>
      </c>
      <c r="G60" s="88">
        <f t="shared" si="3"/>
        <v>6.5070000000000003E-2</v>
      </c>
      <c r="H60" s="89">
        <v>60</v>
      </c>
      <c r="I60" s="90" t="s">
        <v>64</v>
      </c>
      <c r="J60" s="74">
        <f t="shared" si="4"/>
        <v>6.0000000000000001E-3</v>
      </c>
      <c r="K60" s="89">
        <v>77</v>
      </c>
      <c r="L60" s="90" t="s">
        <v>64</v>
      </c>
      <c r="M60" s="74">
        <f t="shared" si="0"/>
        <v>7.7000000000000002E-3</v>
      </c>
      <c r="N60" s="89">
        <v>58</v>
      </c>
      <c r="O60" s="90" t="s">
        <v>64</v>
      </c>
      <c r="P60" s="74">
        <f t="shared" si="1"/>
        <v>5.8000000000000005E-3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5.6090000000000001E-2</v>
      </c>
      <c r="F61" s="92">
        <v>1.103E-2</v>
      </c>
      <c r="G61" s="88">
        <f t="shared" si="3"/>
        <v>6.7119999999999999E-2</v>
      </c>
      <c r="H61" s="89">
        <v>64</v>
      </c>
      <c r="I61" s="90" t="s">
        <v>64</v>
      </c>
      <c r="J61" s="74">
        <f t="shared" si="4"/>
        <v>6.4000000000000003E-3</v>
      </c>
      <c r="K61" s="89">
        <v>81</v>
      </c>
      <c r="L61" s="90" t="s">
        <v>64</v>
      </c>
      <c r="M61" s="74">
        <f t="shared" si="0"/>
        <v>8.0999999999999996E-3</v>
      </c>
      <c r="N61" s="89">
        <v>61</v>
      </c>
      <c r="O61" s="90" t="s">
        <v>64</v>
      </c>
      <c r="P61" s="74">
        <f t="shared" si="1"/>
        <v>6.0999999999999995E-3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5.806E-2</v>
      </c>
      <c r="F62" s="92">
        <v>1.1039999999999999E-2</v>
      </c>
      <c r="G62" s="88">
        <f t="shared" si="3"/>
        <v>6.9099999999999995E-2</v>
      </c>
      <c r="H62" s="89">
        <v>68</v>
      </c>
      <c r="I62" s="90" t="s">
        <v>64</v>
      </c>
      <c r="J62" s="74">
        <f t="shared" si="4"/>
        <v>6.8000000000000005E-3</v>
      </c>
      <c r="K62" s="89">
        <v>85</v>
      </c>
      <c r="L62" s="90" t="s">
        <v>64</v>
      </c>
      <c r="M62" s="74">
        <f t="shared" si="0"/>
        <v>8.5000000000000006E-3</v>
      </c>
      <c r="N62" s="89">
        <v>63</v>
      </c>
      <c r="O62" s="90" t="s">
        <v>64</v>
      </c>
      <c r="P62" s="74">
        <f t="shared" si="1"/>
        <v>6.3E-3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5.9959999999999999E-2</v>
      </c>
      <c r="F63" s="92">
        <v>1.1039999999999999E-2</v>
      </c>
      <c r="G63" s="88">
        <f t="shared" si="3"/>
        <v>7.0999999999999994E-2</v>
      </c>
      <c r="H63" s="89">
        <v>71</v>
      </c>
      <c r="I63" s="90" t="s">
        <v>64</v>
      </c>
      <c r="J63" s="74">
        <f t="shared" si="4"/>
        <v>7.0999999999999995E-3</v>
      </c>
      <c r="K63" s="89">
        <v>88</v>
      </c>
      <c r="L63" s="90" t="s">
        <v>64</v>
      </c>
      <c r="M63" s="74">
        <f t="shared" si="0"/>
        <v>8.7999999999999988E-3</v>
      </c>
      <c r="N63" s="89">
        <v>66</v>
      </c>
      <c r="O63" s="90" t="s">
        <v>64</v>
      </c>
      <c r="P63" s="74">
        <f t="shared" si="1"/>
        <v>6.6E-3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6.3600000000000004E-2</v>
      </c>
      <c r="F64" s="92">
        <v>1.1010000000000001E-2</v>
      </c>
      <c r="G64" s="88">
        <f t="shared" si="3"/>
        <v>7.461000000000001E-2</v>
      </c>
      <c r="H64" s="89">
        <v>79</v>
      </c>
      <c r="I64" s="90" t="s">
        <v>64</v>
      </c>
      <c r="J64" s="74">
        <f t="shared" si="4"/>
        <v>7.9000000000000008E-3</v>
      </c>
      <c r="K64" s="89">
        <v>95</v>
      </c>
      <c r="L64" s="90" t="s">
        <v>64</v>
      </c>
      <c r="M64" s="74">
        <f t="shared" si="0"/>
        <v>9.4999999999999998E-3</v>
      </c>
      <c r="N64" s="89">
        <v>71</v>
      </c>
      <c r="O64" s="90" t="s">
        <v>64</v>
      </c>
      <c r="P64" s="74">
        <f t="shared" si="1"/>
        <v>7.0999999999999995E-3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6.7040000000000002E-2</v>
      </c>
      <c r="F65" s="92">
        <v>1.0970000000000001E-2</v>
      </c>
      <c r="G65" s="88">
        <f t="shared" si="3"/>
        <v>7.8009999999999996E-2</v>
      </c>
      <c r="H65" s="89">
        <v>87</v>
      </c>
      <c r="I65" s="90" t="s">
        <v>64</v>
      </c>
      <c r="J65" s="74">
        <f t="shared" si="4"/>
        <v>8.6999999999999994E-3</v>
      </c>
      <c r="K65" s="89">
        <v>101</v>
      </c>
      <c r="L65" s="90" t="s">
        <v>64</v>
      </c>
      <c r="M65" s="74">
        <f t="shared" si="0"/>
        <v>1.0100000000000001E-2</v>
      </c>
      <c r="N65" s="89">
        <v>76</v>
      </c>
      <c r="O65" s="90" t="s">
        <v>64</v>
      </c>
      <c r="P65" s="74">
        <f t="shared" si="1"/>
        <v>7.6E-3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7.0309999999999997E-2</v>
      </c>
      <c r="F66" s="92">
        <v>1.091E-2</v>
      </c>
      <c r="G66" s="88">
        <f t="shared" si="3"/>
        <v>8.1220000000000001E-2</v>
      </c>
      <c r="H66" s="89">
        <v>94</v>
      </c>
      <c r="I66" s="90" t="s">
        <v>64</v>
      </c>
      <c r="J66" s="74">
        <f t="shared" si="4"/>
        <v>9.4000000000000004E-3</v>
      </c>
      <c r="K66" s="89">
        <v>107</v>
      </c>
      <c r="L66" s="90" t="s">
        <v>64</v>
      </c>
      <c r="M66" s="74">
        <f t="shared" si="0"/>
        <v>1.0699999999999999E-2</v>
      </c>
      <c r="N66" s="89">
        <v>81</v>
      </c>
      <c r="O66" s="90" t="s">
        <v>64</v>
      </c>
      <c r="P66" s="74">
        <f t="shared" si="1"/>
        <v>8.0999999999999996E-3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7.3440000000000005E-2</v>
      </c>
      <c r="F67" s="92">
        <v>1.0840000000000001E-2</v>
      </c>
      <c r="G67" s="88">
        <f t="shared" si="3"/>
        <v>8.4280000000000008E-2</v>
      </c>
      <c r="H67" s="89">
        <v>102</v>
      </c>
      <c r="I67" s="90" t="s">
        <v>64</v>
      </c>
      <c r="J67" s="74">
        <f t="shared" si="4"/>
        <v>1.0199999999999999E-2</v>
      </c>
      <c r="K67" s="89">
        <v>113</v>
      </c>
      <c r="L67" s="90" t="s">
        <v>64</v>
      </c>
      <c r="M67" s="74">
        <f t="shared" si="0"/>
        <v>1.1300000000000001E-2</v>
      </c>
      <c r="N67" s="89">
        <v>86</v>
      </c>
      <c r="O67" s="90" t="s">
        <v>64</v>
      </c>
      <c r="P67" s="74">
        <f t="shared" si="1"/>
        <v>8.6E-3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7.6439999999999994E-2</v>
      </c>
      <c r="F68" s="92">
        <v>1.076E-2</v>
      </c>
      <c r="G68" s="88">
        <f t="shared" si="3"/>
        <v>8.72E-2</v>
      </c>
      <c r="H68" s="89">
        <v>109</v>
      </c>
      <c r="I68" s="90" t="s">
        <v>64</v>
      </c>
      <c r="J68" s="74">
        <f t="shared" si="4"/>
        <v>1.09E-2</v>
      </c>
      <c r="K68" s="89">
        <v>119</v>
      </c>
      <c r="L68" s="90" t="s">
        <v>64</v>
      </c>
      <c r="M68" s="74">
        <f t="shared" si="0"/>
        <v>1.1899999999999999E-2</v>
      </c>
      <c r="N68" s="89">
        <v>91</v>
      </c>
      <c r="O68" s="90" t="s">
        <v>64</v>
      </c>
      <c r="P68" s="74">
        <f t="shared" si="1"/>
        <v>9.1000000000000004E-3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7.9320000000000002E-2</v>
      </c>
      <c r="F69" s="92">
        <v>1.068E-2</v>
      </c>
      <c r="G69" s="88">
        <f t="shared" si="3"/>
        <v>0.09</v>
      </c>
      <c r="H69" s="89">
        <v>117</v>
      </c>
      <c r="I69" s="90" t="s">
        <v>64</v>
      </c>
      <c r="J69" s="74">
        <f t="shared" si="4"/>
        <v>1.17E-2</v>
      </c>
      <c r="K69" s="89">
        <v>125</v>
      </c>
      <c r="L69" s="90" t="s">
        <v>64</v>
      </c>
      <c r="M69" s="74">
        <f t="shared" si="0"/>
        <v>1.2500000000000001E-2</v>
      </c>
      <c r="N69" s="89">
        <v>95</v>
      </c>
      <c r="O69" s="90" t="s">
        <v>64</v>
      </c>
      <c r="P69" s="74">
        <f t="shared" si="1"/>
        <v>9.4999999999999998E-3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8.48E-2</v>
      </c>
      <c r="F70" s="92">
        <v>1.051E-2</v>
      </c>
      <c r="G70" s="88">
        <f t="shared" si="3"/>
        <v>9.5310000000000006E-2</v>
      </c>
      <c r="H70" s="89">
        <v>132</v>
      </c>
      <c r="I70" s="90" t="s">
        <v>64</v>
      </c>
      <c r="J70" s="74">
        <f t="shared" si="4"/>
        <v>1.32E-2</v>
      </c>
      <c r="K70" s="89">
        <v>135</v>
      </c>
      <c r="L70" s="90" t="s">
        <v>64</v>
      </c>
      <c r="M70" s="74">
        <f t="shared" si="0"/>
        <v>1.3500000000000002E-2</v>
      </c>
      <c r="N70" s="89">
        <v>104</v>
      </c>
      <c r="O70" s="90" t="s">
        <v>64</v>
      </c>
      <c r="P70" s="74">
        <f t="shared" si="1"/>
        <v>1.04E-2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8.9940000000000006E-2</v>
      </c>
      <c r="F71" s="92">
        <v>1.0330000000000001E-2</v>
      </c>
      <c r="G71" s="88">
        <f t="shared" si="3"/>
        <v>0.10027000000000001</v>
      </c>
      <c r="H71" s="89">
        <v>146</v>
      </c>
      <c r="I71" s="90" t="s">
        <v>64</v>
      </c>
      <c r="J71" s="74">
        <f t="shared" si="4"/>
        <v>1.4599999999999998E-2</v>
      </c>
      <c r="K71" s="89">
        <v>146</v>
      </c>
      <c r="L71" s="90" t="s">
        <v>64</v>
      </c>
      <c r="M71" s="74">
        <f t="shared" si="0"/>
        <v>1.4599999999999998E-2</v>
      </c>
      <c r="N71" s="89">
        <v>112</v>
      </c>
      <c r="O71" s="90" t="s">
        <v>64</v>
      </c>
      <c r="P71" s="74">
        <f t="shared" si="1"/>
        <v>1.12E-2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9.4810000000000005E-2</v>
      </c>
      <c r="F72" s="92">
        <v>1.0149999999999999E-2</v>
      </c>
      <c r="G72" s="88">
        <f t="shared" si="3"/>
        <v>0.10496</v>
      </c>
      <c r="H72" s="89">
        <v>161</v>
      </c>
      <c r="I72" s="90" t="s">
        <v>64</v>
      </c>
      <c r="J72" s="74">
        <f t="shared" si="4"/>
        <v>1.61E-2</v>
      </c>
      <c r="K72" s="89">
        <v>155</v>
      </c>
      <c r="L72" s="90" t="s">
        <v>64</v>
      </c>
      <c r="M72" s="74">
        <f t="shared" si="0"/>
        <v>1.55E-2</v>
      </c>
      <c r="N72" s="89">
        <v>120</v>
      </c>
      <c r="O72" s="90" t="s">
        <v>64</v>
      </c>
      <c r="P72" s="74">
        <f t="shared" si="1"/>
        <v>1.2E-2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9.9430000000000004E-2</v>
      </c>
      <c r="F73" s="92">
        <v>9.9649999999999999E-3</v>
      </c>
      <c r="G73" s="88">
        <f t="shared" si="3"/>
        <v>0.10939500000000001</v>
      </c>
      <c r="H73" s="89">
        <v>176</v>
      </c>
      <c r="I73" s="90" t="s">
        <v>64</v>
      </c>
      <c r="J73" s="74">
        <f t="shared" si="4"/>
        <v>1.7599999999999998E-2</v>
      </c>
      <c r="K73" s="89">
        <v>164</v>
      </c>
      <c r="L73" s="90" t="s">
        <v>64</v>
      </c>
      <c r="M73" s="74">
        <f t="shared" si="0"/>
        <v>1.6400000000000001E-2</v>
      </c>
      <c r="N73" s="89">
        <v>128</v>
      </c>
      <c r="O73" s="90" t="s">
        <v>64</v>
      </c>
      <c r="P73" s="74">
        <f t="shared" si="1"/>
        <v>1.2800000000000001E-2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0.10390000000000001</v>
      </c>
      <c r="F74" s="92">
        <v>9.7870000000000006E-3</v>
      </c>
      <c r="G74" s="88">
        <f t="shared" si="3"/>
        <v>0.11368700000000001</v>
      </c>
      <c r="H74" s="89">
        <v>190</v>
      </c>
      <c r="I74" s="90" t="s">
        <v>64</v>
      </c>
      <c r="J74" s="74">
        <f t="shared" si="4"/>
        <v>1.9E-2</v>
      </c>
      <c r="K74" s="89">
        <v>173</v>
      </c>
      <c r="L74" s="90" t="s">
        <v>64</v>
      </c>
      <c r="M74" s="74">
        <f t="shared" si="0"/>
        <v>1.7299999999999999E-2</v>
      </c>
      <c r="N74" s="89">
        <v>135</v>
      </c>
      <c r="O74" s="90" t="s">
        <v>64</v>
      </c>
      <c r="P74" s="74">
        <f t="shared" si="1"/>
        <v>1.3500000000000002E-2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0.1081</v>
      </c>
      <c r="F75" s="92">
        <v>9.6120000000000008E-3</v>
      </c>
      <c r="G75" s="88">
        <f t="shared" si="3"/>
        <v>0.117712</v>
      </c>
      <c r="H75" s="89">
        <v>205</v>
      </c>
      <c r="I75" s="90" t="s">
        <v>64</v>
      </c>
      <c r="J75" s="74">
        <f t="shared" si="4"/>
        <v>2.0499999999999997E-2</v>
      </c>
      <c r="K75" s="89">
        <v>182</v>
      </c>
      <c r="L75" s="90" t="s">
        <v>64</v>
      </c>
      <c r="M75" s="74">
        <f t="shared" si="0"/>
        <v>1.8200000000000001E-2</v>
      </c>
      <c r="N75" s="89">
        <v>142</v>
      </c>
      <c r="O75" s="90" t="s">
        <v>64</v>
      </c>
      <c r="P75" s="74">
        <f t="shared" si="1"/>
        <v>1.4199999999999999E-2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0.11219999999999999</v>
      </c>
      <c r="F76" s="92">
        <v>9.443E-3</v>
      </c>
      <c r="G76" s="88">
        <f t="shared" si="3"/>
        <v>0.121643</v>
      </c>
      <c r="H76" s="89">
        <v>219</v>
      </c>
      <c r="I76" s="90" t="s">
        <v>64</v>
      </c>
      <c r="J76" s="74">
        <f t="shared" si="4"/>
        <v>2.1899999999999999E-2</v>
      </c>
      <c r="K76" s="89">
        <v>190</v>
      </c>
      <c r="L76" s="90" t="s">
        <v>64</v>
      </c>
      <c r="M76" s="74">
        <f t="shared" si="0"/>
        <v>1.9E-2</v>
      </c>
      <c r="N76" s="89">
        <v>149</v>
      </c>
      <c r="O76" s="90" t="s">
        <v>64</v>
      </c>
      <c r="P76" s="74">
        <f t="shared" si="1"/>
        <v>1.49E-2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0.11609999999999999</v>
      </c>
      <c r="F77" s="92">
        <v>9.2779999999999998E-3</v>
      </c>
      <c r="G77" s="88">
        <f t="shared" si="3"/>
        <v>0.12537799999999999</v>
      </c>
      <c r="H77" s="89">
        <v>233</v>
      </c>
      <c r="I77" s="90" t="s">
        <v>64</v>
      </c>
      <c r="J77" s="74">
        <f t="shared" si="4"/>
        <v>2.3300000000000001E-2</v>
      </c>
      <c r="K77" s="89">
        <v>198</v>
      </c>
      <c r="L77" s="90" t="s">
        <v>64</v>
      </c>
      <c r="M77" s="74">
        <f t="shared" si="0"/>
        <v>1.9800000000000002E-2</v>
      </c>
      <c r="N77" s="89">
        <v>156</v>
      </c>
      <c r="O77" s="90" t="s">
        <v>64</v>
      </c>
      <c r="P77" s="74">
        <f t="shared" si="1"/>
        <v>1.5599999999999999E-2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0.11990000000000001</v>
      </c>
      <c r="F78" s="92">
        <v>9.1190000000000004E-3</v>
      </c>
      <c r="G78" s="88">
        <f t="shared" si="3"/>
        <v>0.12901899999999999</v>
      </c>
      <c r="H78" s="89">
        <v>248</v>
      </c>
      <c r="I78" s="90" t="s">
        <v>64</v>
      </c>
      <c r="J78" s="74">
        <f t="shared" si="4"/>
        <v>2.4799999999999999E-2</v>
      </c>
      <c r="K78" s="89">
        <v>205</v>
      </c>
      <c r="L78" s="90" t="s">
        <v>64</v>
      </c>
      <c r="M78" s="74">
        <f t="shared" si="0"/>
        <v>2.0499999999999997E-2</v>
      </c>
      <c r="N78" s="89">
        <v>162</v>
      </c>
      <c r="O78" s="90" t="s">
        <v>64</v>
      </c>
      <c r="P78" s="74">
        <f t="shared" si="1"/>
        <v>1.6199999999999999E-2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0.1236</v>
      </c>
      <c r="F79" s="92">
        <v>8.9650000000000007E-3</v>
      </c>
      <c r="G79" s="88">
        <f t="shared" si="3"/>
        <v>0.13256499999999999</v>
      </c>
      <c r="H79" s="89">
        <v>262</v>
      </c>
      <c r="I79" s="90" t="s">
        <v>64</v>
      </c>
      <c r="J79" s="74">
        <f t="shared" si="4"/>
        <v>2.6200000000000001E-2</v>
      </c>
      <c r="K79" s="89">
        <v>212</v>
      </c>
      <c r="L79" s="90" t="s">
        <v>64</v>
      </c>
      <c r="M79" s="74">
        <f t="shared" si="0"/>
        <v>2.12E-2</v>
      </c>
      <c r="N79" s="89">
        <v>169</v>
      </c>
      <c r="O79" s="90" t="s">
        <v>64</v>
      </c>
      <c r="P79" s="74">
        <f t="shared" si="1"/>
        <v>1.6900000000000002E-2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0.12720000000000001</v>
      </c>
      <c r="F80" s="92">
        <v>8.8159999999999992E-3</v>
      </c>
      <c r="G80" s="88">
        <f t="shared" si="3"/>
        <v>0.136016</v>
      </c>
      <c r="H80" s="89">
        <v>276</v>
      </c>
      <c r="I80" s="90" t="s">
        <v>64</v>
      </c>
      <c r="J80" s="74">
        <f t="shared" si="4"/>
        <v>2.7600000000000003E-2</v>
      </c>
      <c r="K80" s="89">
        <v>219</v>
      </c>
      <c r="L80" s="90" t="s">
        <v>64</v>
      </c>
      <c r="M80" s="74">
        <f t="shared" si="0"/>
        <v>2.1899999999999999E-2</v>
      </c>
      <c r="N80" s="89">
        <v>175</v>
      </c>
      <c r="O80" s="90" t="s">
        <v>64</v>
      </c>
      <c r="P80" s="74">
        <f t="shared" si="1"/>
        <v>1.7499999999999998E-2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0.1341</v>
      </c>
      <c r="F81" s="92">
        <v>8.5339999999999999E-3</v>
      </c>
      <c r="G81" s="88">
        <f t="shared" si="3"/>
        <v>0.14263399999999998</v>
      </c>
      <c r="H81" s="89">
        <v>304</v>
      </c>
      <c r="I81" s="90" t="s">
        <v>64</v>
      </c>
      <c r="J81" s="74">
        <f t="shared" si="4"/>
        <v>3.04E-2</v>
      </c>
      <c r="K81" s="89">
        <v>233</v>
      </c>
      <c r="L81" s="90" t="s">
        <v>64</v>
      </c>
      <c r="M81" s="74">
        <f t="shared" si="0"/>
        <v>2.3300000000000001E-2</v>
      </c>
      <c r="N81" s="89">
        <v>187</v>
      </c>
      <c r="O81" s="90" t="s">
        <v>64</v>
      </c>
      <c r="P81" s="74">
        <f t="shared" si="1"/>
        <v>1.8700000000000001E-2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0.14130000000000001</v>
      </c>
      <c r="F82" s="92">
        <v>8.208E-3</v>
      </c>
      <c r="G82" s="88">
        <f t="shared" si="3"/>
        <v>0.149508</v>
      </c>
      <c r="H82" s="89">
        <v>338</v>
      </c>
      <c r="I82" s="90" t="s">
        <v>64</v>
      </c>
      <c r="J82" s="74">
        <f t="shared" si="4"/>
        <v>3.3800000000000004E-2</v>
      </c>
      <c r="K82" s="89">
        <v>248</v>
      </c>
      <c r="L82" s="90" t="s">
        <v>64</v>
      </c>
      <c r="M82" s="74">
        <f t="shared" si="0"/>
        <v>2.4799999999999999E-2</v>
      </c>
      <c r="N82" s="89">
        <v>201</v>
      </c>
      <c r="O82" s="90" t="s">
        <v>64</v>
      </c>
      <c r="P82" s="74">
        <f t="shared" si="1"/>
        <v>2.01E-2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0.14799999999999999</v>
      </c>
      <c r="F83" s="92">
        <v>7.9080000000000001E-3</v>
      </c>
      <c r="G83" s="88">
        <f t="shared" si="3"/>
        <v>0.15590799999999999</v>
      </c>
      <c r="H83" s="89">
        <v>373</v>
      </c>
      <c r="I83" s="90" t="s">
        <v>64</v>
      </c>
      <c r="J83" s="74">
        <f t="shared" si="4"/>
        <v>3.73E-2</v>
      </c>
      <c r="K83" s="89">
        <v>263</v>
      </c>
      <c r="L83" s="90" t="s">
        <v>64</v>
      </c>
      <c r="M83" s="74">
        <f t="shared" si="0"/>
        <v>2.63E-2</v>
      </c>
      <c r="N83" s="89">
        <v>214</v>
      </c>
      <c r="O83" s="90" t="s">
        <v>64</v>
      </c>
      <c r="P83" s="74">
        <f t="shared" si="1"/>
        <v>2.1399999999999999E-2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0.15440000000000001</v>
      </c>
      <c r="F84" s="92">
        <v>7.633E-3</v>
      </c>
      <c r="G84" s="88">
        <f t="shared" si="3"/>
        <v>0.16203300000000001</v>
      </c>
      <c r="H84" s="89">
        <v>407</v>
      </c>
      <c r="I84" s="90" t="s">
        <v>64</v>
      </c>
      <c r="J84" s="74">
        <f t="shared" si="4"/>
        <v>4.07E-2</v>
      </c>
      <c r="K84" s="89">
        <v>276</v>
      </c>
      <c r="L84" s="90" t="s">
        <v>64</v>
      </c>
      <c r="M84" s="74">
        <f t="shared" ref="M84:M147" si="6">K84/1000/10</f>
        <v>2.7600000000000003E-2</v>
      </c>
      <c r="N84" s="89">
        <v>227</v>
      </c>
      <c r="O84" s="90" t="s">
        <v>64</v>
      </c>
      <c r="P84" s="74">
        <f t="shared" ref="P84:P147" si="7">N84/1000/10</f>
        <v>2.2700000000000001E-2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0.1605</v>
      </c>
      <c r="F85" s="92">
        <v>7.378E-3</v>
      </c>
      <c r="G85" s="88">
        <f t="shared" ref="G85:G148" si="8">E85+F85</f>
        <v>0.167878</v>
      </c>
      <c r="H85" s="89">
        <v>441</v>
      </c>
      <c r="I85" s="90" t="s">
        <v>64</v>
      </c>
      <c r="J85" s="74">
        <f t="shared" ref="J85:J125" si="9">H85/1000/10</f>
        <v>4.41E-2</v>
      </c>
      <c r="K85" s="89">
        <v>289</v>
      </c>
      <c r="L85" s="90" t="s">
        <v>64</v>
      </c>
      <c r="M85" s="74">
        <f t="shared" si="6"/>
        <v>2.8899999999999999E-2</v>
      </c>
      <c r="N85" s="89">
        <v>239</v>
      </c>
      <c r="O85" s="90" t="s">
        <v>64</v>
      </c>
      <c r="P85" s="74">
        <f t="shared" si="7"/>
        <v>2.3899999999999998E-2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0.1663</v>
      </c>
      <c r="F86" s="92">
        <v>7.143E-3</v>
      </c>
      <c r="G86" s="88">
        <f t="shared" si="8"/>
        <v>0.17344300000000001</v>
      </c>
      <c r="H86" s="89">
        <v>474</v>
      </c>
      <c r="I86" s="90" t="s">
        <v>64</v>
      </c>
      <c r="J86" s="74">
        <f t="shared" si="9"/>
        <v>4.7399999999999998E-2</v>
      </c>
      <c r="K86" s="89">
        <v>302</v>
      </c>
      <c r="L86" s="90" t="s">
        <v>64</v>
      </c>
      <c r="M86" s="74">
        <f t="shared" si="6"/>
        <v>3.0199999999999998E-2</v>
      </c>
      <c r="N86" s="89">
        <v>251</v>
      </c>
      <c r="O86" s="90" t="s">
        <v>64</v>
      </c>
      <c r="P86" s="74">
        <f t="shared" si="7"/>
        <v>2.5100000000000001E-2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0.1719</v>
      </c>
      <c r="F87" s="92">
        <v>6.9249999999999997E-3</v>
      </c>
      <c r="G87" s="88">
        <f t="shared" si="8"/>
        <v>0.17882499999999998</v>
      </c>
      <c r="H87" s="89">
        <v>508</v>
      </c>
      <c r="I87" s="90" t="s">
        <v>64</v>
      </c>
      <c r="J87" s="74">
        <f t="shared" si="9"/>
        <v>5.0799999999999998E-2</v>
      </c>
      <c r="K87" s="89">
        <v>313</v>
      </c>
      <c r="L87" s="90" t="s">
        <v>64</v>
      </c>
      <c r="M87" s="74">
        <f t="shared" si="6"/>
        <v>3.1300000000000001E-2</v>
      </c>
      <c r="N87" s="89">
        <v>263</v>
      </c>
      <c r="O87" s="90" t="s">
        <v>64</v>
      </c>
      <c r="P87" s="74">
        <f t="shared" si="7"/>
        <v>2.63E-2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0.17730000000000001</v>
      </c>
      <c r="F88" s="92">
        <v>6.7219999999999997E-3</v>
      </c>
      <c r="G88" s="88">
        <f t="shared" si="8"/>
        <v>0.18402200000000002</v>
      </c>
      <c r="H88" s="89">
        <v>540</v>
      </c>
      <c r="I88" s="90" t="s">
        <v>64</v>
      </c>
      <c r="J88" s="74">
        <f t="shared" si="9"/>
        <v>5.4000000000000006E-2</v>
      </c>
      <c r="K88" s="89">
        <v>324</v>
      </c>
      <c r="L88" s="90" t="s">
        <v>64</v>
      </c>
      <c r="M88" s="74">
        <f t="shared" si="6"/>
        <v>3.2399999999999998E-2</v>
      </c>
      <c r="N88" s="89">
        <v>274</v>
      </c>
      <c r="O88" s="90" t="s">
        <v>64</v>
      </c>
      <c r="P88" s="74">
        <f t="shared" si="7"/>
        <v>2.7400000000000001E-2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0.1825</v>
      </c>
      <c r="F89" s="92">
        <v>6.5319999999999996E-3</v>
      </c>
      <c r="G89" s="88">
        <f t="shared" si="8"/>
        <v>0.18903200000000001</v>
      </c>
      <c r="H89" s="89">
        <v>573</v>
      </c>
      <c r="I89" s="90" t="s">
        <v>64</v>
      </c>
      <c r="J89" s="74">
        <f t="shared" si="9"/>
        <v>5.7299999999999997E-2</v>
      </c>
      <c r="K89" s="89">
        <v>335</v>
      </c>
      <c r="L89" s="90" t="s">
        <v>64</v>
      </c>
      <c r="M89" s="74">
        <f t="shared" si="6"/>
        <v>3.3500000000000002E-2</v>
      </c>
      <c r="N89" s="89">
        <v>285</v>
      </c>
      <c r="O89" s="90" t="s">
        <v>64</v>
      </c>
      <c r="P89" s="74">
        <f t="shared" si="7"/>
        <v>2.8499999999999998E-2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0.1925</v>
      </c>
      <c r="F90" s="92">
        <v>6.1890000000000001E-3</v>
      </c>
      <c r="G90" s="88">
        <f t="shared" si="8"/>
        <v>0.198689</v>
      </c>
      <c r="H90" s="89">
        <v>637</v>
      </c>
      <c r="I90" s="90" t="s">
        <v>64</v>
      </c>
      <c r="J90" s="74">
        <f t="shared" si="9"/>
        <v>6.3700000000000007E-2</v>
      </c>
      <c r="K90" s="89">
        <v>355</v>
      </c>
      <c r="L90" s="90" t="s">
        <v>64</v>
      </c>
      <c r="M90" s="74">
        <f t="shared" si="6"/>
        <v>3.5499999999999997E-2</v>
      </c>
      <c r="N90" s="89">
        <v>305</v>
      </c>
      <c r="O90" s="90" t="s">
        <v>64</v>
      </c>
      <c r="P90" s="74">
        <f t="shared" si="7"/>
        <v>3.0499999999999999E-2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0.2021</v>
      </c>
      <c r="F91" s="92">
        <v>5.8849999999999996E-3</v>
      </c>
      <c r="G91" s="88">
        <f t="shared" si="8"/>
        <v>0.207985</v>
      </c>
      <c r="H91" s="89">
        <v>701</v>
      </c>
      <c r="I91" s="90" t="s">
        <v>64</v>
      </c>
      <c r="J91" s="74">
        <f t="shared" si="9"/>
        <v>7.0099999999999996E-2</v>
      </c>
      <c r="K91" s="89">
        <v>373</v>
      </c>
      <c r="L91" s="90" t="s">
        <v>64</v>
      </c>
      <c r="M91" s="74">
        <f t="shared" si="6"/>
        <v>3.73E-2</v>
      </c>
      <c r="N91" s="89">
        <v>324</v>
      </c>
      <c r="O91" s="90" t="s">
        <v>64</v>
      </c>
      <c r="P91" s="74">
        <f t="shared" si="7"/>
        <v>3.2399999999999998E-2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0.2112</v>
      </c>
      <c r="F92" s="92">
        <v>5.6150000000000002E-3</v>
      </c>
      <c r="G92" s="88">
        <f t="shared" si="8"/>
        <v>0.21681500000000001</v>
      </c>
      <c r="H92" s="89">
        <v>763</v>
      </c>
      <c r="I92" s="90" t="s">
        <v>64</v>
      </c>
      <c r="J92" s="74">
        <f t="shared" si="9"/>
        <v>7.6300000000000007E-2</v>
      </c>
      <c r="K92" s="89">
        <v>390</v>
      </c>
      <c r="L92" s="90" t="s">
        <v>64</v>
      </c>
      <c r="M92" s="74">
        <f t="shared" si="6"/>
        <v>3.9E-2</v>
      </c>
      <c r="N92" s="89">
        <v>342</v>
      </c>
      <c r="O92" s="90" t="s">
        <v>64</v>
      </c>
      <c r="P92" s="74">
        <f t="shared" si="7"/>
        <v>3.4200000000000001E-2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0.22009999999999999</v>
      </c>
      <c r="F93" s="92">
        <v>5.372E-3</v>
      </c>
      <c r="G93" s="88">
        <f t="shared" si="8"/>
        <v>0.22547199999999998</v>
      </c>
      <c r="H93" s="89">
        <v>824</v>
      </c>
      <c r="I93" s="90" t="s">
        <v>64</v>
      </c>
      <c r="J93" s="74">
        <f t="shared" si="9"/>
        <v>8.2400000000000001E-2</v>
      </c>
      <c r="K93" s="89">
        <v>405</v>
      </c>
      <c r="L93" s="90" t="s">
        <v>64</v>
      </c>
      <c r="M93" s="74">
        <f t="shared" si="6"/>
        <v>4.0500000000000001E-2</v>
      </c>
      <c r="N93" s="89">
        <v>359</v>
      </c>
      <c r="O93" s="90" t="s">
        <v>64</v>
      </c>
      <c r="P93" s="74">
        <f t="shared" si="7"/>
        <v>3.5900000000000001E-2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0.2286</v>
      </c>
      <c r="F94" s="92">
        <v>5.1529999999999996E-3</v>
      </c>
      <c r="G94" s="88">
        <f t="shared" si="8"/>
        <v>0.23375299999999999</v>
      </c>
      <c r="H94" s="89">
        <v>883</v>
      </c>
      <c r="I94" s="90" t="s">
        <v>64</v>
      </c>
      <c r="J94" s="74">
        <f t="shared" si="9"/>
        <v>8.8300000000000003E-2</v>
      </c>
      <c r="K94" s="89">
        <v>420</v>
      </c>
      <c r="L94" s="90" t="s">
        <v>64</v>
      </c>
      <c r="M94" s="74">
        <f t="shared" si="6"/>
        <v>4.1999999999999996E-2</v>
      </c>
      <c r="N94" s="89">
        <v>375</v>
      </c>
      <c r="O94" s="90" t="s">
        <v>64</v>
      </c>
      <c r="P94" s="74">
        <f t="shared" si="7"/>
        <v>3.7499999999999999E-2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0.23680000000000001</v>
      </c>
      <c r="F95" s="92">
        <v>4.9529999999999999E-3</v>
      </c>
      <c r="G95" s="88">
        <f t="shared" si="8"/>
        <v>0.24175300000000002</v>
      </c>
      <c r="H95" s="89">
        <v>942</v>
      </c>
      <c r="I95" s="90" t="s">
        <v>64</v>
      </c>
      <c r="J95" s="74">
        <f t="shared" si="9"/>
        <v>9.4199999999999992E-2</v>
      </c>
      <c r="K95" s="89">
        <v>433</v>
      </c>
      <c r="L95" s="90" t="s">
        <v>64</v>
      </c>
      <c r="M95" s="74">
        <f t="shared" si="6"/>
        <v>4.3299999999999998E-2</v>
      </c>
      <c r="N95" s="89">
        <v>391</v>
      </c>
      <c r="O95" s="90" t="s">
        <v>64</v>
      </c>
      <c r="P95" s="74">
        <f t="shared" si="7"/>
        <v>3.9100000000000003E-2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0.25240000000000001</v>
      </c>
      <c r="F96" s="92">
        <v>4.6039999999999996E-3</v>
      </c>
      <c r="G96" s="88">
        <f t="shared" si="8"/>
        <v>0.25700400000000001</v>
      </c>
      <c r="H96" s="89">
        <v>1056</v>
      </c>
      <c r="I96" s="90" t="s">
        <v>64</v>
      </c>
      <c r="J96" s="74">
        <f t="shared" si="9"/>
        <v>0.1056</v>
      </c>
      <c r="K96" s="89">
        <v>458</v>
      </c>
      <c r="L96" s="90" t="s">
        <v>64</v>
      </c>
      <c r="M96" s="74">
        <f t="shared" si="6"/>
        <v>4.58E-2</v>
      </c>
      <c r="N96" s="89">
        <v>419</v>
      </c>
      <c r="O96" s="90" t="s">
        <v>64</v>
      </c>
      <c r="P96" s="74">
        <f t="shared" si="7"/>
        <v>4.19E-2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0.2671</v>
      </c>
      <c r="F97" s="92">
        <v>4.3080000000000002E-3</v>
      </c>
      <c r="G97" s="88">
        <f t="shared" si="8"/>
        <v>0.27140799999999998</v>
      </c>
      <c r="H97" s="89">
        <v>1167</v>
      </c>
      <c r="I97" s="90" t="s">
        <v>64</v>
      </c>
      <c r="J97" s="74">
        <f t="shared" si="9"/>
        <v>0.1167</v>
      </c>
      <c r="K97" s="89">
        <v>479</v>
      </c>
      <c r="L97" s="90" t="s">
        <v>64</v>
      </c>
      <c r="M97" s="74">
        <f t="shared" si="6"/>
        <v>4.7899999999999998E-2</v>
      </c>
      <c r="N97" s="89">
        <v>445</v>
      </c>
      <c r="O97" s="90" t="s">
        <v>64</v>
      </c>
      <c r="P97" s="74">
        <f t="shared" si="7"/>
        <v>4.4499999999999998E-2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0.28070000000000001</v>
      </c>
      <c r="F98" s="92">
        <v>4.0530000000000002E-3</v>
      </c>
      <c r="G98" s="88">
        <f t="shared" si="8"/>
        <v>0.28475299999999998</v>
      </c>
      <c r="H98" s="89">
        <v>1274</v>
      </c>
      <c r="I98" s="90" t="s">
        <v>64</v>
      </c>
      <c r="J98" s="74">
        <f t="shared" si="9"/>
        <v>0.12740000000000001</v>
      </c>
      <c r="K98" s="89">
        <v>499</v>
      </c>
      <c r="L98" s="90" t="s">
        <v>64</v>
      </c>
      <c r="M98" s="74">
        <f t="shared" si="6"/>
        <v>4.99E-2</v>
      </c>
      <c r="N98" s="89">
        <v>469</v>
      </c>
      <c r="O98" s="90" t="s">
        <v>64</v>
      </c>
      <c r="P98" s="74">
        <f t="shared" si="7"/>
        <v>4.6899999999999997E-2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0.29349999999999998</v>
      </c>
      <c r="F99" s="92">
        <v>3.8310000000000002E-3</v>
      </c>
      <c r="G99" s="88">
        <f t="shared" si="8"/>
        <v>0.29733099999999996</v>
      </c>
      <c r="H99" s="89">
        <v>1379</v>
      </c>
      <c r="I99" s="90" t="s">
        <v>64</v>
      </c>
      <c r="J99" s="74">
        <f t="shared" si="9"/>
        <v>0.13789999999999999</v>
      </c>
      <c r="K99" s="89">
        <v>516</v>
      </c>
      <c r="L99" s="90" t="s">
        <v>64</v>
      </c>
      <c r="M99" s="74">
        <f t="shared" si="6"/>
        <v>5.16E-2</v>
      </c>
      <c r="N99" s="89">
        <v>492</v>
      </c>
      <c r="O99" s="90" t="s">
        <v>64</v>
      </c>
      <c r="P99" s="74">
        <f t="shared" si="7"/>
        <v>4.9200000000000001E-2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0.30549999999999999</v>
      </c>
      <c r="F100" s="92">
        <v>3.6359999999999999E-3</v>
      </c>
      <c r="G100" s="88">
        <f t="shared" si="8"/>
        <v>0.30913599999999997</v>
      </c>
      <c r="H100" s="89">
        <v>1480</v>
      </c>
      <c r="I100" s="90" t="s">
        <v>64</v>
      </c>
      <c r="J100" s="74">
        <f t="shared" si="9"/>
        <v>0.14799999999999999</v>
      </c>
      <c r="K100" s="89">
        <v>532</v>
      </c>
      <c r="L100" s="90" t="s">
        <v>64</v>
      </c>
      <c r="M100" s="74">
        <f t="shared" si="6"/>
        <v>5.3200000000000004E-2</v>
      </c>
      <c r="N100" s="89">
        <v>513</v>
      </c>
      <c r="O100" s="90" t="s">
        <v>64</v>
      </c>
      <c r="P100" s="74">
        <f t="shared" si="7"/>
        <v>5.1299999999999998E-2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0.31669999999999998</v>
      </c>
      <c r="F101" s="92">
        <v>3.4619999999999998E-3</v>
      </c>
      <c r="G101" s="88">
        <f t="shared" si="8"/>
        <v>0.320162</v>
      </c>
      <c r="H101" s="89">
        <v>1579</v>
      </c>
      <c r="I101" s="90" t="s">
        <v>64</v>
      </c>
      <c r="J101" s="74">
        <f t="shared" si="9"/>
        <v>0.15789999999999998</v>
      </c>
      <c r="K101" s="89">
        <v>547</v>
      </c>
      <c r="L101" s="90" t="s">
        <v>64</v>
      </c>
      <c r="M101" s="74">
        <f t="shared" si="6"/>
        <v>5.4700000000000006E-2</v>
      </c>
      <c r="N101" s="89">
        <v>532</v>
      </c>
      <c r="O101" s="90" t="s">
        <v>64</v>
      </c>
      <c r="P101" s="74">
        <f t="shared" si="7"/>
        <v>5.3200000000000004E-2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0.32719999999999999</v>
      </c>
      <c r="F102" s="92">
        <v>3.3059999999999999E-3</v>
      </c>
      <c r="G102" s="88">
        <f t="shared" si="8"/>
        <v>0.33050599999999997</v>
      </c>
      <c r="H102" s="89">
        <v>1676</v>
      </c>
      <c r="I102" s="90" t="s">
        <v>64</v>
      </c>
      <c r="J102" s="74">
        <f t="shared" si="9"/>
        <v>0.1676</v>
      </c>
      <c r="K102" s="89">
        <v>561</v>
      </c>
      <c r="L102" s="90" t="s">
        <v>64</v>
      </c>
      <c r="M102" s="74">
        <f t="shared" si="6"/>
        <v>5.6100000000000004E-2</v>
      </c>
      <c r="N102" s="89">
        <v>551</v>
      </c>
      <c r="O102" s="90" t="s">
        <v>64</v>
      </c>
      <c r="P102" s="74">
        <f t="shared" si="7"/>
        <v>5.5100000000000003E-2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0.33700000000000002</v>
      </c>
      <c r="F103" s="92">
        <v>3.1649999999999998E-3</v>
      </c>
      <c r="G103" s="88">
        <f t="shared" si="8"/>
        <v>0.340165</v>
      </c>
      <c r="H103" s="89">
        <v>1771</v>
      </c>
      <c r="I103" s="90" t="s">
        <v>64</v>
      </c>
      <c r="J103" s="74">
        <f t="shared" si="9"/>
        <v>0.17709999999999998</v>
      </c>
      <c r="K103" s="89">
        <v>573</v>
      </c>
      <c r="L103" s="90" t="s">
        <v>64</v>
      </c>
      <c r="M103" s="74">
        <f t="shared" si="6"/>
        <v>5.7299999999999997E-2</v>
      </c>
      <c r="N103" s="89">
        <v>568</v>
      </c>
      <c r="O103" s="90" t="s">
        <v>64</v>
      </c>
      <c r="P103" s="74">
        <f t="shared" si="7"/>
        <v>5.6799999999999996E-2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0.34620000000000001</v>
      </c>
      <c r="F104" s="92">
        <v>3.0379999999999999E-3</v>
      </c>
      <c r="G104" s="88">
        <f t="shared" si="8"/>
        <v>0.34923799999999999</v>
      </c>
      <c r="H104" s="89">
        <v>1865</v>
      </c>
      <c r="I104" s="90" t="s">
        <v>64</v>
      </c>
      <c r="J104" s="74">
        <f t="shared" si="9"/>
        <v>0.1865</v>
      </c>
      <c r="K104" s="89">
        <v>585</v>
      </c>
      <c r="L104" s="90" t="s">
        <v>64</v>
      </c>
      <c r="M104" s="74">
        <f t="shared" si="6"/>
        <v>5.8499999999999996E-2</v>
      </c>
      <c r="N104" s="89">
        <v>584</v>
      </c>
      <c r="O104" s="90" t="s">
        <v>64</v>
      </c>
      <c r="P104" s="74">
        <f t="shared" si="7"/>
        <v>5.8399999999999994E-2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0.3548</v>
      </c>
      <c r="F105" s="92">
        <v>2.9220000000000001E-3</v>
      </c>
      <c r="G105" s="88">
        <f t="shared" si="8"/>
        <v>0.35772199999999998</v>
      </c>
      <c r="H105" s="89">
        <v>1956</v>
      </c>
      <c r="I105" s="90" t="s">
        <v>64</v>
      </c>
      <c r="J105" s="74">
        <f t="shared" si="9"/>
        <v>0.1956</v>
      </c>
      <c r="K105" s="89">
        <v>596</v>
      </c>
      <c r="L105" s="90" t="s">
        <v>64</v>
      </c>
      <c r="M105" s="74">
        <f t="shared" si="6"/>
        <v>5.96E-2</v>
      </c>
      <c r="N105" s="89">
        <v>600</v>
      </c>
      <c r="O105" s="90" t="s">
        <v>64</v>
      </c>
      <c r="P105" s="74">
        <f t="shared" si="7"/>
        <v>0.06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0.3629</v>
      </c>
      <c r="F106" s="92">
        <v>2.8159999999999999E-3</v>
      </c>
      <c r="G106" s="88">
        <f t="shared" si="8"/>
        <v>0.36571599999999999</v>
      </c>
      <c r="H106" s="89">
        <v>2046</v>
      </c>
      <c r="I106" s="90" t="s">
        <v>64</v>
      </c>
      <c r="J106" s="74">
        <f t="shared" si="9"/>
        <v>0.20459999999999998</v>
      </c>
      <c r="K106" s="89">
        <v>606</v>
      </c>
      <c r="L106" s="90" t="s">
        <v>64</v>
      </c>
      <c r="M106" s="74">
        <f t="shared" si="6"/>
        <v>6.0600000000000001E-2</v>
      </c>
      <c r="N106" s="89">
        <v>615</v>
      </c>
      <c r="O106" s="90" t="s">
        <v>64</v>
      </c>
      <c r="P106" s="74">
        <f t="shared" si="7"/>
        <v>6.1499999999999999E-2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0.37769999999999998</v>
      </c>
      <c r="F107" s="92">
        <v>2.627E-3</v>
      </c>
      <c r="G107" s="88">
        <f t="shared" si="8"/>
        <v>0.38032699999999997</v>
      </c>
      <c r="H107" s="89">
        <v>2223</v>
      </c>
      <c r="I107" s="90" t="s">
        <v>64</v>
      </c>
      <c r="J107" s="74">
        <f t="shared" si="9"/>
        <v>0.2223</v>
      </c>
      <c r="K107" s="89">
        <v>625</v>
      </c>
      <c r="L107" s="90" t="s">
        <v>64</v>
      </c>
      <c r="M107" s="74">
        <f t="shared" si="6"/>
        <v>6.25E-2</v>
      </c>
      <c r="N107" s="89">
        <v>643</v>
      </c>
      <c r="O107" s="90" t="s">
        <v>64</v>
      </c>
      <c r="P107" s="74">
        <f t="shared" si="7"/>
        <v>6.4299999999999996E-2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0.39360000000000001</v>
      </c>
      <c r="F108" s="92">
        <v>2.4290000000000002E-3</v>
      </c>
      <c r="G108" s="88">
        <f t="shared" si="8"/>
        <v>0.39602900000000002</v>
      </c>
      <c r="H108" s="89">
        <v>2437</v>
      </c>
      <c r="I108" s="90" t="s">
        <v>64</v>
      </c>
      <c r="J108" s="74">
        <f t="shared" si="9"/>
        <v>0.24369999999999997</v>
      </c>
      <c r="K108" s="89">
        <v>646</v>
      </c>
      <c r="L108" s="90" t="s">
        <v>64</v>
      </c>
      <c r="M108" s="74">
        <f t="shared" si="6"/>
        <v>6.4600000000000005E-2</v>
      </c>
      <c r="N108" s="89">
        <v>675</v>
      </c>
      <c r="O108" s="90" t="s">
        <v>64</v>
      </c>
      <c r="P108" s="74">
        <f t="shared" si="7"/>
        <v>6.7500000000000004E-2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0.40720000000000001</v>
      </c>
      <c r="F109" s="92">
        <v>2.261E-3</v>
      </c>
      <c r="G109" s="88">
        <f t="shared" si="8"/>
        <v>0.40946100000000002</v>
      </c>
      <c r="H109" s="89">
        <v>2646</v>
      </c>
      <c r="I109" s="90" t="s">
        <v>64</v>
      </c>
      <c r="J109" s="74">
        <f t="shared" si="9"/>
        <v>0.2646</v>
      </c>
      <c r="K109" s="89">
        <v>665</v>
      </c>
      <c r="L109" s="90" t="s">
        <v>64</v>
      </c>
      <c r="M109" s="74">
        <f t="shared" si="6"/>
        <v>6.6500000000000004E-2</v>
      </c>
      <c r="N109" s="89">
        <v>705</v>
      </c>
      <c r="O109" s="90" t="s">
        <v>64</v>
      </c>
      <c r="P109" s="74">
        <f t="shared" si="7"/>
        <v>7.0499999999999993E-2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0.41870000000000002</v>
      </c>
      <c r="F110" s="92">
        <v>2.1180000000000001E-3</v>
      </c>
      <c r="G110" s="88">
        <f t="shared" si="8"/>
        <v>0.42081800000000003</v>
      </c>
      <c r="H110" s="89">
        <v>2851</v>
      </c>
      <c r="I110" s="90" t="s">
        <v>64</v>
      </c>
      <c r="J110" s="76">
        <f t="shared" si="9"/>
        <v>0.28510000000000002</v>
      </c>
      <c r="K110" s="89">
        <v>683</v>
      </c>
      <c r="L110" s="90" t="s">
        <v>64</v>
      </c>
      <c r="M110" s="74">
        <f t="shared" si="6"/>
        <v>6.83E-2</v>
      </c>
      <c r="N110" s="89">
        <v>733</v>
      </c>
      <c r="O110" s="90" t="s">
        <v>64</v>
      </c>
      <c r="P110" s="74">
        <f t="shared" si="7"/>
        <v>7.3300000000000004E-2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0.42849999999999999</v>
      </c>
      <c r="F111" s="92">
        <v>1.9940000000000001E-3</v>
      </c>
      <c r="G111" s="88">
        <f t="shared" si="8"/>
        <v>0.43049399999999999</v>
      </c>
      <c r="H111" s="89">
        <v>3051</v>
      </c>
      <c r="I111" s="90" t="s">
        <v>64</v>
      </c>
      <c r="J111" s="76">
        <f t="shared" si="9"/>
        <v>0.30510000000000004</v>
      </c>
      <c r="K111" s="89">
        <v>698</v>
      </c>
      <c r="L111" s="90" t="s">
        <v>64</v>
      </c>
      <c r="M111" s="74">
        <f t="shared" si="6"/>
        <v>6.9800000000000001E-2</v>
      </c>
      <c r="N111" s="89">
        <v>758</v>
      </c>
      <c r="O111" s="90" t="s">
        <v>64</v>
      </c>
      <c r="P111" s="74">
        <f t="shared" si="7"/>
        <v>7.5800000000000006E-2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0.43680000000000002</v>
      </c>
      <c r="F112" s="92">
        <v>1.885E-3</v>
      </c>
      <c r="G112" s="88">
        <f t="shared" si="8"/>
        <v>0.43868500000000005</v>
      </c>
      <c r="H112" s="89">
        <v>3249</v>
      </c>
      <c r="I112" s="90" t="s">
        <v>64</v>
      </c>
      <c r="J112" s="76">
        <f t="shared" si="9"/>
        <v>0.32490000000000002</v>
      </c>
      <c r="K112" s="89">
        <v>713</v>
      </c>
      <c r="L112" s="90" t="s">
        <v>64</v>
      </c>
      <c r="M112" s="74">
        <f t="shared" si="6"/>
        <v>7.1300000000000002E-2</v>
      </c>
      <c r="N112" s="89">
        <v>783</v>
      </c>
      <c r="O112" s="90" t="s">
        <v>64</v>
      </c>
      <c r="P112" s="74">
        <f t="shared" si="7"/>
        <v>7.8300000000000008E-2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0.44369999999999998</v>
      </c>
      <c r="F113" s="92">
        <v>1.789E-3</v>
      </c>
      <c r="G113" s="88">
        <f t="shared" si="8"/>
        <v>0.44548899999999997</v>
      </c>
      <c r="H113" s="89">
        <v>3445</v>
      </c>
      <c r="I113" s="90" t="s">
        <v>64</v>
      </c>
      <c r="J113" s="76">
        <f t="shared" si="9"/>
        <v>0.34449999999999997</v>
      </c>
      <c r="K113" s="89">
        <v>726</v>
      </c>
      <c r="L113" s="90" t="s">
        <v>64</v>
      </c>
      <c r="M113" s="74">
        <f t="shared" si="6"/>
        <v>7.2599999999999998E-2</v>
      </c>
      <c r="N113" s="89">
        <v>806</v>
      </c>
      <c r="O113" s="90" t="s">
        <v>64</v>
      </c>
      <c r="P113" s="74">
        <f t="shared" si="7"/>
        <v>8.0600000000000005E-2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0.4496</v>
      </c>
      <c r="F114" s="92">
        <v>1.7030000000000001E-3</v>
      </c>
      <c r="G114" s="88">
        <f t="shared" si="8"/>
        <v>0.45130300000000001</v>
      </c>
      <c r="H114" s="89">
        <v>3638</v>
      </c>
      <c r="I114" s="90" t="s">
        <v>64</v>
      </c>
      <c r="J114" s="76">
        <f t="shared" si="9"/>
        <v>0.36380000000000001</v>
      </c>
      <c r="K114" s="89">
        <v>739</v>
      </c>
      <c r="L114" s="90" t="s">
        <v>64</v>
      </c>
      <c r="M114" s="74">
        <f t="shared" si="6"/>
        <v>7.3899999999999993E-2</v>
      </c>
      <c r="N114" s="89">
        <v>828</v>
      </c>
      <c r="O114" s="90" t="s">
        <v>64</v>
      </c>
      <c r="P114" s="74">
        <f t="shared" si="7"/>
        <v>8.2799999999999999E-2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0.45440000000000003</v>
      </c>
      <c r="F115" s="92">
        <v>1.6260000000000001E-3</v>
      </c>
      <c r="G115" s="88">
        <f t="shared" si="8"/>
        <v>0.45602600000000004</v>
      </c>
      <c r="H115" s="89">
        <v>3830</v>
      </c>
      <c r="I115" s="90" t="s">
        <v>64</v>
      </c>
      <c r="J115" s="76">
        <f t="shared" si="9"/>
        <v>0.38300000000000001</v>
      </c>
      <c r="K115" s="89">
        <v>751</v>
      </c>
      <c r="L115" s="90" t="s">
        <v>64</v>
      </c>
      <c r="M115" s="74">
        <f t="shared" si="6"/>
        <v>7.51E-2</v>
      </c>
      <c r="N115" s="89">
        <v>849</v>
      </c>
      <c r="O115" s="90" t="s">
        <v>64</v>
      </c>
      <c r="P115" s="74">
        <f t="shared" si="7"/>
        <v>8.4900000000000003E-2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0.46160000000000001</v>
      </c>
      <c r="F116" s="92">
        <v>1.4940000000000001E-3</v>
      </c>
      <c r="G116" s="88">
        <f t="shared" si="8"/>
        <v>0.46309400000000001</v>
      </c>
      <c r="H116" s="89">
        <v>4211</v>
      </c>
      <c r="I116" s="90" t="s">
        <v>64</v>
      </c>
      <c r="J116" s="76">
        <f t="shared" si="9"/>
        <v>0.42110000000000003</v>
      </c>
      <c r="K116" s="89">
        <v>774</v>
      </c>
      <c r="L116" s="90" t="s">
        <v>64</v>
      </c>
      <c r="M116" s="74">
        <f t="shared" si="6"/>
        <v>7.7399999999999997E-2</v>
      </c>
      <c r="N116" s="89">
        <v>890</v>
      </c>
      <c r="O116" s="90" t="s">
        <v>64</v>
      </c>
      <c r="P116" s="74">
        <f t="shared" si="7"/>
        <v>8.8999999999999996E-2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0.46610000000000001</v>
      </c>
      <c r="F117" s="92">
        <v>1.3829999999999999E-3</v>
      </c>
      <c r="G117" s="88">
        <f t="shared" si="8"/>
        <v>0.46748300000000004</v>
      </c>
      <c r="H117" s="89">
        <v>4590</v>
      </c>
      <c r="I117" s="90" t="s">
        <v>64</v>
      </c>
      <c r="J117" s="76">
        <f t="shared" si="9"/>
        <v>0.45899999999999996</v>
      </c>
      <c r="K117" s="89">
        <v>795</v>
      </c>
      <c r="L117" s="90" t="s">
        <v>64</v>
      </c>
      <c r="M117" s="74">
        <f t="shared" si="6"/>
        <v>7.9500000000000001E-2</v>
      </c>
      <c r="N117" s="89">
        <v>928</v>
      </c>
      <c r="O117" s="90" t="s">
        <v>64</v>
      </c>
      <c r="P117" s="74">
        <f t="shared" si="7"/>
        <v>9.2800000000000007E-2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0.46860000000000002</v>
      </c>
      <c r="F118" s="92">
        <v>1.289E-3</v>
      </c>
      <c r="G118" s="88">
        <f t="shared" si="8"/>
        <v>0.469889</v>
      </c>
      <c r="H118" s="89">
        <v>4967</v>
      </c>
      <c r="I118" s="90" t="s">
        <v>64</v>
      </c>
      <c r="J118" s="76">
        <f t="shared" si="9"/>
        <v>0.49669999999999997</v>
      </c>
      <c r="K118" s="89">
        <v>815</v>
      </c>
      <c r="L118" s="90" t="s">
        <v>64</v>
      </c>
      <c r="M118" s="74">
        <f t="shared" si="6"/>
        <v>8.1499999999999989E-2</v>
      </c>
      <c r="N118" s="89">
        <v>964</v>
      </c>
      <c r="O118" s="90" t="s">
        <v>64</v>
      </c>
      <c r="P118" s="74">
        <f t="shared" si="7"/>
        <v>9.64E-2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0.46949999999999997</v>
      </c>
      <c r="F119" s="92">
        <v>1.2080000000000001E-3</v>
      </c>
      <c r="G119" s="88">
        <f t="shared" si="8"/>
        <v>0.47070799999999996</v>
      </c>
      <c r="H119" s="89">
        <v>5345</v>
      </c>
      <c r="I119" s="90" t="s">
        <v>64</v>
      </c>
      <c r="J119" s="76">
        <f t="shared" si="9"/>
        <v>0.53449999999999998</v>
      </c>
      <c r="K119" s="89">
        <v>834</v>
      </c>
      <c r="L119" s="90" t="s">
        <v>64</v>
      </c>
      <c r="M119" s="74">
        <f t="shared" si="6"/>
        <v>8.3400000000000002E-2</v>
      </c>
      <c r="N119" s="89">
        <v>999</v>
      </c>
      <c r="O119" s="90" t="s">
        <v>64</v>
      </c>
      <c r="P119" s="74">
        <f t="shared" si="7"/>
        <v>9.9900000000000003E-2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0.46920000000000001</v>
      </c>
      <c r="F120" s="92">
        <v>1.1379999999999999E-3</v>
      </c>
      <c r="G120" s="88">
        <f t="shared" si="8"/>
        <v>0.47033799999999998</v>
      </c>
      <c r="H120" s="89">
        <v>5723</v>
      </c>
      <c r="I120" s="90" t="s">
        <v>64</v>
      </c>
      <c r="J120" s="76">
        <f t="shared" si="9"/>
        <v>0.57230000000000003</v>
      </c>
      <c r="K120" s="89">
        <v>852</v>
      </c>
      <c r="L120" s="90" t="s">
        <v>64</v>
      </c>
      <c r="M120" s="74">
        <f t="shared" si="6"/>
        <v>8.5199999999999998E-2</v>
      </c>
      <c r="N120" s="89">
        <v>1032</v>
      </c>
      <c r="O120" s="90" t="s">
        <v>64</v>
      </c>
      <c r="P120" s="74">
        <f t="shared" si="7"/>
        <v>0.1032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0.46789999999999998</v>
      </c>
      <c r="F121" s="92">
        <v>1.0759999999999999E-3</v>
      </c>
      <c r="G121" s="88">
        <f t="shared" si="8"/>
        <v>0.468976</v>
      </c>
      <c r="H121" s="89">
        <v>6104</v>
      </c>
      <c r="I121" s="90" t="s">
        <v>64</v>
      </c>
      <c r="J121" s="76">
        <f t="shared" si="9"/>
        <v>0.61040000000000005</v>
      </c>
      <c r="K121" s="89">
        <v>869</v>
      </c>
      <c r="L121" s="90" t="s">
        <v>64</v>
      </c>
      <c r="M121" s="74">
        <f t="shared" si="6"/>
        <v>8.6900000000000005E-2</v>
      </c>
      <c r="N121" s="89">
        <v>1065</v>
      </c>
      <c r="O121" s="90" t="s">
        <v>64</v>
      </c>
      <c r="P121" s="74">
        <f t="shared" si="7"/>
        <v>0.1065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0.4632</v>
      </c>
      <c r="F122" s="92">
        <v>9.7260000000000001E-4</v>
      </c>
      <c r="G122" s="88">
        <f t="shared" si="8"/>
        <v>0.46417259999999999</v>
      </c>
      <c r="H122" s="89">
        <v>6872</v>
      </c>
      <c r="I122" s="90" t="s">
        <v>64</v>
      </c>
      <c r="J122" s="76">
        <f t="shared" si="9"/>
        <v>0.68720000000000003</v>
      </c>
      <c r="K122" s="89">
        <v>904</v>
      </c>
      <c r="L122" s="90" t="s">
        <v>64</v>
      </c>
      <c r="M122" s="74">
        <f t="shared" si="6"/>
        <v>9.0400000000000008E-2</v>
      </c>
      <c r="N122" s="89">
        <v>1128</v>
      </c>
      <c r="O122" s="90" t="s">
        <v>64</v>
      </c>
      <c r="P122" s="74">
        <f t="shared" si="7"/>
        <v>0.11279999999999998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0.45679999999999998</v>
      </c>
      <c r="F123" s="92">
        <v>8.8869999999999997E-4</v>
      </c>
      <c r="G123" s="88">
        <f t="shared" si="8"/>
        <v>0.4576887</v>
      </c>
      <c r="H123" s="89">
        <v>7652</v>
      </c>
      <c r="I123" s="90" t="s">
        <v>64</v>
      </c>
      <c r="J123" s="76">
        <f t="shared" si="9"/>
        <v>0.76519999999999999</v>
      </c>
      <c r="K123" s="89">
        <v>938</v>
      </c>
      <c r="L123" s="90" t="s">
        <v>64</v>
      </c>
      <c r="M123" s="74">
        <f t="shared" si="6"/>
        <v>9.3799999999999994E-2</v>
      </c>
      <c r="N123" s="89">
        <v>1189</v>
      </c>
      <c r="O123" s="90" t="s">
        <v>64</v>
      </c>
      <c r="P123" s="74">
        <f t="shared" si="7"/>
        <v>0.11890000000000001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0.44929999999999998</v>
      </c>
      <c r="F124" s="92">
        <v>8.1939999999999997E-4</v>
      </c>
      <c r="G124" s="88">
        <f t="shared" si="8"/>
        <v>0.4501194</v>
      </c>
      <c r="H124" s="89">
        <v>8446</v>
      </c>
      <c r="I124" s="90" t="s">
        <v>64</v>
      </c>
      <c r="J124" s="76">
        <f t="shared" si="9"/>
        <v>0.84460000000000002</v>
      </c>
      <c r="K124" s="89">
        <v>970</v>
      </c>
      <c r="L124" s="90" t="s">
        <v>64</v>
      </c>
      <c r="M124" s="74">
        <f t="shared" si="6"/>
        <v>9.7000000000000003E-2</v>
      </c>
      <c r="N124" s="89">
        <v>1249</v>
      </c>
      <c r="O124" s="90" t="s">
        <v>64</v>
      </c>
      <c r="P124" s="74">
        <f t="shared" si="7"/>
        <v>0.12490000000000001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0.44130000000000003</v>
      </c>
      <c r="F125" s="92">
        <v>7.6090000000000001E-4</v>
      </c>
      <c r="G125" s="88">
        <f t="shared" si="8"/>
        <v>0.44206090000000003</v>
      </c>
      <c r="H125" s="89">
        <v>9256</v>
      </c>
      <c r="I125" s="90" t="s">
        <v>64</v>
      </c>
      <c r="J125" s="76">
        <f t="shared" si="9"/>
        <v>0.92559999999999998</v>
      </c>
      <c r="K125" s="89">
        <v>1002</v>
      </c>
      <c r="L125" s="90" t="s">
        <v>64</v>
      </c>
      <c r="M125" s="74">
        <f t="shared" si="6"/>
        <v>0.1002</v>
      </c>
      <c r="N125" s="89">
        <v>1309</v>
      </c>
      <c r="O125" s="90" t="s">
        <v>64</v>
      </c>
      <c r="P125" s="74">
        <f t="shared" si="7"/>
        <v>0.13089999999999999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0.43309999999999998</v>
      </c>
      <c r="F126" s="92">
        <v>7.1100000000000004E-4</v>
      </c>
      <c r="G126" s="88">
        <f t="shared" si="8"/>
        <v>0.433811</v>
      </c>
      <c r="H126" s="77">
        <v>1.01</v>
      </c>
      <c r="I126" s="78" t="s">
        <v>66</v>
      </c>
      <c r="J126" s="76">
        <f t="shared" ref="J126:J171" si="10">H126</f>
        <v>1.01</v>
      </c>
      <c r="K126" s="77">
        <v>1033</v>
      </c>
      <c r="L126" s="79" t="s">
        <v>64</v>
      </c>
      <c r="M126" s="74">
        <f t="shared" si="6"/>
        <v>0.10329999999999999</v>
      </c>
      <c r="N126" s="77">
        <v>1368</v>
      </c>
      <c r="O126" s="79" t="s">
        <v>64</v>
      </c>
      <c r="P126" s="74">
        <f t="shared" si="7"/>
        <v>0.1368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0.42480000000000001</v>
      </c>
      <c r="F127" s="92">
        <v>6.6770000000000002E-4</v>
      </c>
      <c r="G127" s="88">
        <f t="shared" si="8"/>
        <v>0.4254677</v>
      </c>
      <c r="H127" s="77">
        <v>1.0900000000000001</v>
      </c>
      <c r="I127" s="79" t="s">
        <v>66</v>
      </c>
      <c r="J127" s="76">
        <f t="shared" si="10"/>
        <v>1.0900000000000001</v>
      </c>
      <c r="K127" s="77">
        <v>1064</v>
      </c>
      <c r="L127" s="79" t="s">
        <v>64</v>
      </c>
      <c r="M127" s="74">
        <f t="shared" si="6"/>
        <v>0.10640000000000001</v>
      </c>
      <c r="N127" s="77">
        <v>1426</v>
      </c>
      <c r="O127" s="79" t="s">
        <v>64</v>
      </c>
      <c r="P127" s="74">
        <f t="shared" si="7"/>
        <v>0.1426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0.41660000000000003</v>
      </c>
      <c r="F128" s="92">
        <v>6.2980000000000002E-4</v>
      </c>
      <c r="G128" s="88">
        <f t="shared" si="8"/>
        <v>0.41722980000000004</v>
      </c>
      <c r="H128" s="89">
        <v>1.18</v>
      </c>
      <c r="I128" s="90" t="s">
        <v>66</v>
      </c>
      <c r="J128" s="76">
        <f t="shared" si="10"/>
        <v>1.18</v>
      </c>
      <c r="K128" s="77">
        <v>1095</v>
      </c>
      <c r="L128" s="79" t="s">
        <v>64</v>
      </c>
      <c r="M128" s="74">
        <f t="shared" si="6"/>
        <v>0.1095</v>
      </c>
      <c r="N128" s="77">
        <v>1485</v>
      </c>
      <c r="O128" s="79" t="s">
        <v>64</v>
      </c>
      <c r="P128" s="74">
        <f t="shared" si="7"/>
        <v>0.14850000000000002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0.40849999999999997</v>
      </c>
      <c r="F129" s="92">
        <v>5.9639999999999997E-4</v>
      </c>
      <c r="G129" s="88">
        <f t="shared" si="8"/>
        <v>0.40909639999999997</v>
      </c>
      <c r="H129" s="89">
        <v>1.27</v>
      </c>
      <c r="I129" s="90" t="s">
        <v>66</v>
      </c>
      <c r="J129" s="76">
        <f t="shared" si="10"/>
        <v>1.27</v>
      </c>
      <c r="K129" s="77">
        <v>1126</v>
      </c>
      <c r="L129" s="79" t="s">
        <v>64</v>
      </c>
      <c r="M129" s="74">
        <f t="shared" si="6"/>
        <v>0.11259999999999999</v>
      </c>
      <c r="N129" s="77">
        <v>1544</v>
      </c>
      <c r="O129" s="79" t="s">
        <v>64</v>
      </c>
      <c r="P129" s="74">
        <f t="shared" si="7"/>
        <v>0.15440000000000001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0.4007</v>
      </c>
      <c r="F130" s="92">
        <v>5.666E-4</v>
      </c>
      <c r="G130" s="88">
        <f t="shared" si="8"/>
        <v>0.40126659999999997</v>
      </c>
      <c r="H130" s="89">
        <v>1.36</v>
      </c>
      <c r="I130" s="90" t="s">
        <v>66</v>
      </c>
      <c r="J130" s="76">
        <f t="shared" si="10"/>
        <v>1.36</v>
      </c>
      <c r="K130" s="77">
        <v>1156</v>
      </c>
      <c r="L130" s="79" t="s">
        <v>64</v>
      </c>
      <c r="M130" s="74">
        <f t="shared" si="6"/>
        <v>0.11559999999999999</v>
      </c>
      <c r="N130" s="77">
        <v>1603</v>
      </c>
      <c r="O130" s="79" t="s">
        <v>64</v>
      </c>
      <c r="P130" s="74">
        <f t="shared" si="7"/>
        <v>0.1603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0.3931</v>
      </c>
      <c r="F131" s="92">
        <v>5.3989999999999995E-4</v>
      </c>
      <c r="G131" s="88">
        <f t="shared" si="8"/>
        <v>0.39363989999999999</v>
      </c>
      <c r="H131" s="89">
        <v>1.45</v>
      </c>
      <c r="I131" s="90" t="s">
        <v>66</v>
      </c>
      <c r="J131" s="76">
        <f t="shared" si="10"/>
        <v>1.45</v>
      </c>
      <c r="K131" s="77">
        <v>1187</v>
      </c>
      <c r="L131" s="79" t="s">
        <v>64</v>
      </c>
      <c r="M131" s="74">
        <f t="shared" si="6"/>
        <v>0.1187</v>
      </c>
      <c r="N131" s="77">
        <v>1662</v>
      </c>
      <c r="O131" s="79" t="s">
        <v>64</v>
      </c>
      <c r="P131" s="74">
        <f t="shared" si="7"/>
        <v>0.16619999999999999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0.38579999999999998</v>
      </c>
      <c r="F132" s="92">
        <v>5.1579999999999996E-4</v>
      </c>
      <c r="G132" s="88">
        <f t="shared" si="8"/>
        <v>0.38631579999999999</v>
      </c>
      <c r="H132" s="89">
        <v>1.54</v>
      </c>
      <c r="I132" s="90" t="s">
        <v>66</v>
      </c>
      <c r="J132" s="76">
        <f t="shared" si="10"/>
        <v>1.54</v>
      </c>
      <c r="K132" s="77">
        <v>1218</v>
      </c>
      <c r="L132" s="79" t="s">
        <v>64</v>
      </c>
      <c r="M132" s="74">
        <f t="shared" si="6"/>
        <v>0.12179999999999999</v>
      </c>
      <c r="N132" s="77">
        <v>1722</v>
      </c>
      <c r="O132" s="79" t="s">
        <v>64</v>
      </c>
      <c r="P132" s="74">
        <f t="shared" si="7"/>
        <v>0.17219999999999999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0.37190000000000001</v>
      </c>
      <c r="F133" s="92">
        <v>4.7399999999999997E-4</v>
      </c>
      <c r="G133" s="88">
        <f t="shared" si="8"/>
        <v>0.37237399999999998</v>
      </c>
      <c r="H133" s="89">
        <v>1.73</v>
      </c>
      <c r="I133" s="90" t="s">
        <v>66</v>
      </c>
      <c r="J133" s="76">
        <f t="shared" si="10"/>
        <v>1.73</v>
      </c>
      <c r="K133" s="77">
        <v>1294</v>
      </c>
      <c r="L133" s="79" t="s">
        <v>64</v>
      </c>
      <c r="M133" s="74">
        <f t="shared" si="6"/>
        <v>0.12940000000000002</v>
      </c>
      <c r="N133" s="77">
        <v>1843</v>
      </c>
      <c r="O133" s="79" t="s">
        <v>64</v>
      </c>
      <c r="P133" s="74">
        <f t="shared" si="7"/>
        <v>0.18429999999999999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0.35599999999999998</v>
      </c>
      <c r="F134" s="92">
        <v>4.3100000000000001E-4</v>
      </c>
      <c r="G134" s="88">
        <f t="shared" si="8"/>
        <v>0.356431</v>
      </c>
      <c r="H134" s="89">
        <v>1.98</v>
      </c>
      <c r="I134" s="90" t="s">
        <v>66</v>
      </c>
      <c r="J134" s="76">
        <f t="shared" si="10"/>
        <v>1.98</v>
      </c>
      <c r="K134" s="77">
        <v>1398</v>
      </c>
      <c r="L134" s="79" t="s">
        <v>64</v>
      </c>
      <c r="M134" s="74">
        <f t="shared" si="6"/>
        <v>0.13979999999999998</v>
      </c>
      <c r="N134" s="77">
        <v>1998</v>
      </c>
      <c r="O134" s="79" t="s">
        <v>64</v>
      </c>
      <c r="P134" s="74">
        <f t="shared" si="7"/>
        <v>0.19980000000000001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0.34160000000000001</v>
      </c>
      <c r="F135" s="92">
        <v>3.9580000000000003E-4</v>
      </c>
      <c r="G135" s="88">
        <f t="shared" si="8"/>
        <v>0.34199580000000002</v>
      </c>
      <c r="H135" s="89">
        <v>2.25</v>
      </c>
      <c r="I135" s="90" t="s">
        <v>66</v>
      </c>
      <c r="J135" s="76">
        <f t="shared" si="10"/>
        <v>2.25</v>
      </c>
      <c r="K135" s="77">
        <v>1503</v>
      </c>
      <c r="L135" s="79" t="s">
        <v>64</v>
      </c>
      <c r="M135" s="74">
        <f t="shared" si="6"/>
        <v>0.15029999999999999</v>
      </c>
      <c r="N135" s="77">
        <v>2156</v>
      </c>
      <c r="O135" s="79" t="s">
        <v>64</v>
      </c>
      <c r="P135" s="74">
        <f t="shared" si="7"/>
        <v>0.21560000000000001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0.3286</v>
      </c>
      <c r="F136" s="92">
        <v>3.6620000000000001E-4</v>
      </c>
      <c r="G136" s="88">
        <f t="shared" si="8"/>
        <v>0.32896619999999999</v>
      </c>
      <c r="H136" s="89">
        <v>2.52</v>
      </c>
      <c r="I136" s="90" t="s">
        <v>66</v>
      </c>
      <c r="J136" s="76">
        <f t="shared" si="10"/>
        <v>2.52</v>
      </c>
      <c r="K136" s="77">
        <v>1609</v>
      </c>
      <c r="L136" s="79" t="s">
        <v>64</v>
      </c>
      <c r="M136" s="74">
        <f t="shared" si="6"/>
        <v>0.16089999999999999</v>
      </c>
      <c r="N136" s="77">
        <v>2319</v>
      </c>
      <c r="O136" s="79" t="s">
        <v>64</v>
      </c>
      <c r="P136" s="74">
        <f t="shared" si="7"/>
        <v>0.2319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0.31669999999999998</v>
      </c>
      <c r="F137" s="92">
        <v>3.411E-4</v>
      </c>
      <c r="G137" s="88">
        <f t="shared" si="8"/>
        <v>0.31704109999999996</v>
      </c>
      <c r="H137" s="89">
        <v>2.8</v>
      </c>
      <c r="I137" s="90" t="s">
        <v>66</v>
      </c>
      <c r="J137" s="76">
        <f t="shared" si="10"/>
        <v>2.8</v>
      </c>
      <c r="K137" s="77">
        <v>1716</v>
      </c>
      <c r="L137" s="79" t="s">
        <v>64</v>
      </c>
      <c r="M137" s="74">
        <f t="shared" si="6"/>
        <v>0.1716</v>
      </c>
      <c r="N137" s="77">
        <v>2485</v>
      </c>
      <c r="O137" s="79" t="s">
        <v>64</v>
      </c>
      <c r="P137" s="74">
        <f t="shared" si="7"/>
        <v>0.2485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0.30580000000000002</v>
      </c>
      <c r="F138" s="92">
        <v>3.1940000000000001E-4</v>
      </c>
      <c r="G138" s="88">
        <f t="shared" si="8"/>
        <v>0.30611940000000004</v>
      </c>
      <c r="H138" s="89">
        <v>3.1</v>
      </c>
      <c r="I138" s="90" t="s">
        <v>66</v>
      </c>
      <c r="J138" s="76">
        <f t="shared" si="10"/>
        <v>3.1</v>
      </c>
      <c r="K138" s="77">
        <v>1823</v>
      </c>
      <c r="L138" s="79" t="s">
        <v>64</v>
      </c>
      <c r="M138" s="74">
        <f t="shared" si="6"/>
        <v>0.18229999999999999</v>
      </c>
      <c r="N138" s="77">
        <v>2656</v>
      </c>
      <c r="O138" s="79" t="s">
        <v>64</v>
      </c>
      <c r="P138" s="74">
        <f t="shared" si="7"/>
        <v>0.2656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0.29580000000000001</v>
      </c>
      <c r="F139" s="92">
        <v>3.0049999999999999E-4</v>
      </c>
      <c r="G139" s="88">
        <f t="shared" si="8"/>
        <v>0.29610049999999999</v>
      </c>
      <c r="H139" s="89">
        <v>3.4</v>
      </c>
      <c r="I139" s="90" t="s">
        <v>66</v>
      </c>
      <c r="J139" s="76">
        <f t="shared" si="10"/>
        <v>3.4</v>
      </c>
      <c r="K139" s="77">
        <v>1933</v>
      </c>
      <c r="L139" s="79" t="s">
        <v>64</v>
      </c>
      <c r="M139" s="74">
        <f t="shared" si="6"/>
        <v>0.1933</v>
      </c>
      <c r="N139" s="77">
        <v>2831</v>
      </c>
      <c r="O139" s="79" t="s">
        <v>64</v>
      </c>
      <c r="P139" s="74">
        <f t="shared" si="7"/>
        <v>0.28310000000000002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0.28660000000000002</v>
      </c>
      <c r="F140" s="92">
        <v>2.8390000000000002E-4</v>
      </c>
      <c r="G140" s="88">
        <f t="shared" si="8"/>
        <v>0.28688390000000002</v>
      </c>
      <c r="H140" s="89">
        <v>3.71</v>
      </c>
      <c r="I140" s="90" t="s">
        <v>66</v>
      </c>
      <c r="J140" s="76">
        <f t="shared" si="10"/>
        <v>3.71</v>
      </c>
      <c r="K140" s="77">
        <v>2043</v>
      </c>
      <c r="L140" s="79" t="s">
        <v>64</v>
      </c>
      <c r="M140" s="74">
        <f t="shared" si="6"/>
        <v>0.20430000000000001</v>
      </c>
      <c r="N140" s="77">
        <v>3010</v>
      </c>
      <c r="O140" s="79" t="s">
        <v>64</v>
      </c>
      <c r="P140" s="74">
        <f t="shared" si="7"/>
        <v>0.30099999999999999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0.27810000000000001</v>
      </c>
      <c r="F141" s="92">
        <v>2.6919999999999998E-4</v>
      </c>
      <c r="G141" s="88">
        <f t="shared" si="8"/>
        <v>0.27836920000000004</v>
      </c>
      <c r="H141" s="77">
        <v>4.04</v>
      </c>
      <c r="I141" s="79" t="s">
        <v>66</v>
      </c>
      <c r="J141" s="76">
        <f t="shared" si="10"/>
        <v>4.04</v>
      </c>
      <c r="K141" s="77">
        <v>2155</v>
      </c>
      <c r="L141" s="79" t="s">
        <v>64</v>
      </c>
      <c r="M141" s="74">
        <f t="shared" si="6"/>
        <v>0.21549999999999997</v>
      </c>
      <c r="N141" s="77">
        <v>3193</v>
      </c>
      <c r="O141" s="79" t="s">
        <v>64</v>
      </c>
      <c r="P141" s="74">
        <f t="shared" si="7"/>
        <v>0.31930000000000003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0.26300000000000001</v>
      </c>
      <c r="F142" s="92">
        <v>2.441E-4</v>
      </c>
      <c r="G142" s="88">
        <f t="shared" si="8"/>
        <v>0.26324410000000004</v>
      </c>
      <c r="H142" s="77">
        <v>4.71</v>
      </c>
      <c r="I142" s="79" t="s">
        <v>66</v>
      </c>
      <c r="J142" s="76">
        <f t="shared" si="10"/>
        <v>4.71</v>
      </c>
      <c r="K142" s="77">
        <v>2474</v>
      </c>
      <c r="L142" s="79" t="s">
        <v>64</v>
      </c>
      <c r="M142" s="74">
        <f t="shared" si="6"/>
        <v>0.24740000000000001</v>
      </c>
      <c r="N142" s="77">
        <v>3571</v>
      </c>
      <c r="O142" s="79" t="s">
        <v>64</v>
      </c>
      <c r="P142" s="74">
        <f t="shared" si="7"/>
        <v>0.35710000000000003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0.24979999999999999</v>
      </c>
      <c r="F143" s="92">
        <v>2.2359999999999999E-4</v>
      </c>
      <c r="G143" s="88">
        <f t="shared" si="8"/>
        <v>0.25002360000000001</v>
      </c>
      <c r="H143" s="77">
        <v>5.43</v>
      </c>
      <c r="I143" s="79" t="s">
        <v>66</v>
      </c>
      <c r="J143" s="76">
        <f t="shared" si="10"/>
        <v>5.43</v>
      </c>
      <c r="K143" s="77">
        <v>2790</v>
      </c>
      <c r="L143" s="79" t="s">
        <v>64</v>
      </c>
      <c r="M143" s="74">
        <f t="shared" si="6"/>
        <v>0.27900000000000003</v>
      </c>
      <c r="N143" s="77">
        <v>3964</v>
      </c>
      <c r="O143" s="79" t="s">
        <v>64</v>
      </c>
      <c r="P143" s="74">
        <f t="shared" si="7"/>
        <v>0.39639999999999997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0.23830000000000001</v>
      </c>
      <c r="F144" s="92">
        <v>2.065E-4</v>
      </c>
      <c r="G144" s="88">
        <f t="shared" si="8"/>
        <v>0.23850650000000001</v>
      </c>
      <c r="H144" s="77">
        <v>6.18</v>
      </c>
      <c r="I144" s="79" t="s">
        <v>66</v>
      </c>
      <c r="J144" s="76">
        <f t="shared" si="10"/>
        <v>6.18</v>
      </c>
      <c r="K144" s="77">
        <v>3104</v>
      </c>
      <c r="L144" s="79" t="s">
        <v>64</v>
      </c>
      <c r="M144" s="74">
        <f t="shared" si="6"/>
        <v>0.31040000000000001</v>
      </c>
      <c r="N144" s="77">
        <v>4372</v>
      </c>
      <c r="O144" s="79" t="s">
        <v>64</v>
      </c>
      <c r="P144" s="74">
        <f t="shared" si="7"/>
        <v>0.43719999999999998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0.22800000000000001</v>
      </c>
      <c r="F145" s="92">
        <v>1.92E-4</v>
      </c>
      <c r="G145" s="88">
        <f t="shared" si="8"/>
        <v>0.22819200000000001</v>
      </c>
      <c r="H145" s="77">
        <v>6.97</v>
      </c>
      <c r="I145" s="79" t="s">
        <v>66</v>
      </c>
      <c r="J145" s="76">
        <f t="shared" si="10"/>
        <v>6.97</v>
      </c>
      <c r="K145" s="77">
        <v>3417</v>
      </c>
      <c r="L145" s="79" t="s">
        <v>64</v>
      </c>
      <c r="M145" s="74">
        <f t="shared" si="6"/>
        <v>0.3417</v>
      </c>
      <c r="N145" s="77">
        <v>4795</v>
      </c>
      <c r="O145" s="79" t="s">
        <v>64</v>
      </c>
      <c r="P145" s="74">
        <f t="shared" si="7"/>
        <v>0.47949999999999998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0.21879999999999999</v>
      </c>
      <c r="F146" s="92">
        <v>1.795E-4</v>
      </c>
      <c r="G146" s="88">
        <f t="shared" si="8"/>
        <v>0.21897949999999999</v>
      </c>
      <c r="H146" s="77">
        <v>7.79</v>
      </c>
      <c r="I146" s="79" t="s">
        <v>66</v>
      </c>
      <c r="J146" s="76">
        <f t="shared" si="10"/>
        <v>7.79</v>
      </c>
      <c r="K146" s="77">
        <v>3732</v>
      </c>
      <c r="L146" s="79" t="s">
        <v>64</v>
      </c>
      <c r="M146" s="74">
        <f t="shared" si="6"/>
        <v>0.37320000000000003</v>
      </c>
      <c r="N146" s="77">
        <v>5231</v>
      </c>
      <c r="O146" s="79" t="s">
        <v>64</v>
      </c>
      <c r="P146" s="74">
        <f t="shared" si="7"/>
        <v>0.52310000000000001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0.21060000000000001</v>
      </c>
      <c r="F147" s="92">
        <v>1.6860000000000001E-4</v>
      </c>
      <c r="G147" s="88">
        <f t="shared" si="8"/>
        <v>0.2107686</v>
      </c>
      <c r="H147" s="77">
        <v>8.65</v>
      </c>
      <c r="I147" s="79" t="s">
        <v>66</v>
      </c>
      <c r="J147" s="76">
        <f t="shared" si="10"/>
        <v>8.65</v>
      </c>
      <c r="K147" s="77">
        <v>4047</v>
      </c>
      <c r="L147" s="79" t="s">
        <v>64</v>
      </c>
      <c r="M147" s="74">
        <f t="shared" si="6"/>
        <v>0.40469999999999995</v>
      </c>
      <c r="N147" s="77">
        <v>5680</v>
      </c>
      <c r="O147" s="79" t="s">
        <v>64</v>
      </c>
      <c r="P147" s="74">
        <f t="shared" si="7"/>
        <v>0.56799999999999995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0.1963</v>
      </c>
      <c r="F148" s="92">
        <v>1.506E-4</v>
      </c>
      <c r="G148" s="88">
        <f t="shared" si="8"/>
        <v>0.1964506</v>
      </c>
      <c r="H148" s="77">
        <v>10.45</v>
      </c>
      <c r="I148" s="79" t="s">
        <v>66</v>
      </c>
      <c r="J148" s="76">
        <f t="shared" si="10"/>
        <v>10.45</v>
      </c>
      <c r="K148" s="77">
        <v>5015</v>
      </c>
      <c r="L148" s="79" t="s">
        <v>64</v>
      </c>
      <c r="M148" s="74">
        <f t="shared" ref="M148:M153" si="12">K148/1000/10</f>
        <v>0.50149999999999995</v>
      </c>
      <c r="N148" s="77">
        <v>6617</v>
      </c>
      <c r="O148" s="79" t="s">
        <v>64</v>
      </c>
      <c r="P148" s="74">
        <f t="shared" ref="P148:P151" si="13">N148/1000/10</f>
        <v>0.66169999999999995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0.18440000000000001</v>
      </c>
      <c r="F149" s="92">
        <v>1.3630000000000001E-4</v>
      </c>
      <c r="G149" s="88">
        <f t="shared" ref="G149:G212" si="14">E149+F149</f>
        <v>0.18453630000000001</v>
      </c>
      <c r="H149" s="77">
        <v>12.38</v>
      </c>
      <c r="I149" s="79" t="s">
        <v>66</v>
      </c>
      <c r="J149" s="76">
        <f t="shared" si="10"/>
        <v>12.38</v>
      </c>
      <c r="K149" s="77">
        <v>5940</v>
      </c>
      <c r="L149" s="79" t="s">
        <v>64</v>
      </c>
      <c r="M149" s="74">
        <f t="shared" si="12"/>
        <v>0.59400000000000008</v>
      </c>
      <c r="N149" s="77">
        <v>7602</v>
      </c>
      <c r="O149" s="79" t="s">
        <v>64</v>
      </c>
      <c r="P149" s="74">
        <f t="shared" si="13"/>
        <v>0.76019999999999999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0.17419999999999999</v>
      </c>
      <c r="F150" s="92">
        <v>1.2459999999999999E-4</v>
      </c>
      <c r="G150" s="88">
        <f t="shared" si="14"/>
        <v>0.1743246</v>
      </c>
      <c r="H150" s="77">
        <v>14.43</v>
      </c>
      <c r="I150" s="79" t="s">
        <v>66</v>
      </c>
      <c r="J150" s="76">
        <f t="shared" si="10"/>
        <v>14.43</v>
      </c>
      <c r="K150" s="77">
        <v>6843</v>
      </c>
      <c r="L150" s="79" t="s">
        <v>64</v>
      </c>
      <c r="M150" s="74">
        <f t="shared" si="12"/>
        <v>0.68430000000000002</v>
      </c>
      <c r="N150" s="77">
        <v>8633</v>
      </c>
      <c r="O150" s="79" t="s">
        <v>64</v>
      </c>
      <c r="P150" s="74">
        <f t="shared" si="13"/>
        <v>0.86329999999999996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0.16450000000000001</v>
      </c>
      <c r="F151" s="92">
        <v>1.149E-4</v>
      </c>
      <c r="G151" s="88">
        <f t="shared" si="14"/>
        <v>0.16461490000000001</v>
      </c>
      <c r="H151" s="77">
        <v>16.61</v>
      </c>
      <c r="I151" s="79" t="s">
        <v>66</v>
      </c>
      <c r="J151" s="76">
        <f t="shared" si="10"/>
        <v>16.61</v>
      </c>
      <c r="K151" s="77">
        <v>7741</v>
      </c>
      <c r="L151" s="79" t="s">
        <v>64</v>
      </c>
      <c r="M151" s="74">
        <f t="shared" si="12"/>
        <v>0.77410000000000001</v>
      </c>
      <c r="N151" s="77">
        <v>9709</v>
      </c>
      <c r="O151" s="79" t="s">
        <v>64</v>
      </c>
      <c r="P151" s="74">
        <f t="shared" si="13"/>
        <v>0.97089999999999999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0.15490000000000001</v>
      </c>
      <c r="F152" s="92">
        <v>1.0670000000000001E-4</v>
      </c>
      <c r="G152" s="88">
        <f t="shared" si="14"/>
        <v>0.1550067</v>
      </c>
      <c r="H152" s="77">
        <v>18.91</v>
      </c>
      <c r="I152" s="79" t="s">
        <v>66</v>
      </c>
      <c r="J152" s="76">
        <f t="shared" si="10"/>
        <v>18.91</v>
      </c>
      <c r="K152" s="77">
        <v>8647</v>
      </c>
      <c r="L152" s="79" t="s">
        <v>64</v>
      </c>
      <c r="M152" s="74">
        <f t="shared" si="12"/>
        <v>0.86470000000000002</v>
      </c>
      <c r="N152" s="77">
        <v>1.08</v>
      </c>
      <c r="O152" s="78" t="s">
        <v>66</v>
      </c>
      <c r="P152" s="74">
        <f t="shared" ref="P152:P155" si="16">N152</f>
        <v>1.08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0.14710000000000001</v>
      </c>
      <c r="F153" s="92">
        <v>9.9599999999999995E-5</v>
      </c>
      <c r="G153" s="88">
        <f t="shared" si="14"/>
        <v>0.14719960000000001</v>
      </c>
      <c r="H153" s="77">
        <v>21.35</v>
      </c>
      <c r="I153" s="79" t="s">
        <v>66</v>
      </c>
      <c r="J153" s="76">
        <f t="shared" si="10"/>
        <v>21.35</v>
      </c>
      <c r="K153" s="77">
        <v>9568</v>
      </c>
      <c r="L153" s="79" t="s">
        <v>64</v>
      </c>
      <c r="M153" s="74">
        <f t="shared" si="12"/>
        <v>0.95679999999999998</v>
      </c>
      <c r="N153" s="77">
        <v>1.2</v>
      </c>
      <c r="O153" s="79" t="s">
        <v>66</v>
      </c>
      <c r="P153" s="74">
        <f t="shared" si="16"/>
        <v>1.2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0.1401</v>
      </c>
      <c r="F154" s="92">
        <v>9.3469999999999998E-5</v>
      </c>
      <c r="G154" s="88">
        <f t="shared" si="14"/>
        <v>0.14019347000000001</v>
      </c>
      <c r="H154" s="77">
        <v>23.91</v>
      </c>
      <c r="I154" s="79" t="s">
        <v>66</v>
      </c>
      <c r="J154" s="76">
        <f t="shared" si="10"/>
        <v>23.91</v>
      </c>
      <c r="K154" s="77">
        <v>1.05</v>
      </c>
      <c r="L154" s="78" t="s">
        <v>66</v>
      </c>
      <c r="M154" s="74">
        <f t="shared" ref="M154:M161" si="17">K154</f>
        <v>1.05</v>
      </c>
      <c r="N154" s="77">
        <v>1.33</v>
      </c>
      <c r="O154" s="79" t="s">
        <v>66</v>
      </c>
      <c r="P154" s="74">
        <f t="shared" si="16"/>
        <v>1.33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0.13389999999999999</v>
      </c>
      <c r="F155" s="92">
        <v>8.8090000000000005E-5</v>
      </c>
      <c r="G155" s="88">
        <f t="shared" si="14"/>
        <v>0.13398809</v>
      </c>
      <c r="H155" s="77">
        <v>26.6</v>
      </c>
      <c r="I155" s="79" t="s">
        <v>66</v>
      </c>
      <c r="J155" s="76">
        <f t="shared" si="10"/>
        <v>26.6</v>
      </c>
      <c r="K155" s="77">
        <v>1.1399999999999999</v>
      </c>
      <c r="L155" s="79" t="s">
        <v>66</v>
      </c>
      <c r="M155" s="74">
        <f t="shared" si="17"/>
        <v>1.1399999999999999</v>
      </c>
      <c r="N155" s="77">
        <v>1.45</v>
      </c>
      <c r="O155" s="79" t="s">
        <v>66</v>
      </c>
      <c r="P155" s="74">
        <f t="shared" si="16"/>
        <v>1.45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0.12820000000000001</v>
      </c>
      <c r="F156" s="92">
        <v>8.3330000000000003E-5</v>
      </c>
      <c r="G156" s="88">
        <f t="shared" si="14"/>
        <v>0.12828333</v>
      </c>
      <c r="H156" s="77">
        <v>29.4</v>
      </c>
      <c r="I156" s="79" t="s">
        <v>66</v>
      </c>
      <c r="J156" s="76">
        <f t="shared" si="10"/>
        <v>29.4</v>
      </c>
      <c r="K156" s="77">
        <v>1.24</v>
      </c>
      <c r="L156" s="79" t="s">
        <v>66</v>
      </c>
      <c r="M156" s="74">
        <f t="shared" si="17"/>
        <v>1.24</v>
      </c>
      <c r="N156" s="77">
        <v>1.59</v>
      </c>
      <c r="O156" s="79" t="s">
        <v>66</v>
      </c>
      <c r="P156" s="74">
        <f t="shared" ref="P156:P167" si="18">N156</f>
        <v>1.59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0.1231</v>
      </c>
      <c r="F157" s="92">
        <v>7.9079999999999995E-5</v>
      </c>
      <c r="G157" s="88">
        <f t="shared" si="14"/>
        <v>0.12317908</v>
      </c>
      <c r="H157" s="77">
        <v>32.33</v>
      </c>
      <c r="I157" s="79" t="s">
        <v>66</v>
      </c>
      <c r="J157" s="76">
        <f t="shared" si="10"/>
        <v>32.33</v>
      </c>
      <c r="K157" s="77">
        <v>1.34</v>
      </c>
      <c r="L157" s="79" t="s">
        <v>66</v>
      </c>
      <c r="M157" s="74">
        <f t="shared" si="17"/>
        <v>1.34</v>
      </c>
      <c r="N157" s="77">
        <v>1.72</v>
      </c>
      <c r="O157" s="79" t="s">
        <v>66</v>
      </c>
      <c r="P157" s="74">
        <f t="shared" si="18"/>
        <v>1.72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0.11840000000000001</v>
      </c>
      <c r="F158" s="92">
        <v>7.5270000000000003E-5</v>
      </c>
      <c r="G158" s="88">
        <f t="shared" si="14"/>
        <v>0.11847527000000001</v>
      </c>
      <c r="H158" s="77">
        <v>35.380000000000003</v>
      </c>
      <c r="I158" s="79" t="s">
        <v>66</v>
      </c>
      <c r="J158" s="76">
        <f t="shared" si="10"/>
        <v>35.380000000000003</v>
      </c>
      <c r="K158" s="77">
        <v>1.44</v>
      </c>
      <c r="L158" s="79" t="s">
        <v>66</v>
      </c>
      <c r="M158" s="74">
        <f t="shared" si="17"/>
        <v>1.44</v>
      </c>
      <c r="N158" s="77">
        <v>1.87</v>
      </c>
      <c r="O158" s="79" t="s">
        <v>66</v>
      </c>
      <c r="P158" s="74">
        <f t="shared" si="18"/>
        <v>1.87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0.11020000000000001</v>
      </c>
      <c r="F159" s="92">
        <v>6.8720000000000006E-5</v>
      </c>
      <c r="G159" s="88">
        <f t="shared" si="14"/>
        <v>0.11026872</v>
      </c>
      <c r="H159" s="77">
        <v>41.83</v>
      </c>
      <c r="I159" s="79" t="s">
        <v>66</v>
      </c>
      <c r="J159" s="76">
        <f t="shared" si="10"/>
        <v>41.83</v>
      </c>
      <c r="K159" s="77">
        <v>1.76</v>
      </c>
      <c r="L159" s="79" t="s">
        <v>66</v>
      </c>
      <c r="M159" s="74">
        <f t="shared" si="17"/>
        <v>1.76</v>
      </c>
      <c r="N159" s="77">
        <v>2.17</v>
      </c>
      <c r="O159" s="79" t="s">
        <v>66</v>
      </c>
      <c r="P159" s="74">
        <f t="shared" si="18"/>
        <v>2.17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0.1016</v>
      </c>
      <c r="F160" s="92">
        <v>6.2050000000000004E-5</v>
      </c>
      <c r="G160" s="88">
        <f t="shared" si="14"/>
        <v>0.10166204999999999</v>
      </c>
      <c r="H160" s="77">
        <v>50.53</v>
      </c>
      <c r="I160" s="79" t="s">
        <v>66</v>
      </c>
      <c r="J160" s="76">
        <f t="shared" si="10"/>
        <v>50.53</v>
      </c>
      <c r="K160" s="77">
        <v>2.2200000000000002</v>
      </c>
      <c r="L160" s="79" t="s">
        <v>66</v>
      </c>
      <c r="M160" s="74">
        <f t="shared" si="17"/>
        <v>2.2200000000000002</v>
      </c>
      <c r="N160" s="77">
        <v>2.57</v>
      </c>
      <c r="O160" s="79" t="s">
        <v>66</v>
      </c>
      <c r="P160" s="74">
        <f t="shared" si="18"/>
        <v>2.57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9.4329999999999997E-2</v>
      </c>
      <c r="F161" s="92">
        <v>5.6619999999999997E-5</v>
      </c>
      <c r="G161" s="88">
        <f t="shared" si="14"/>
        <v>9.4386619999999991E-2</v>
      </c>
      <c r="H161" s="77">
        <v>59.93</v>
      </c>
      <c r="I161" s="79" t="s">
        <v>66</v>
      </c>
      <c r="J161" s="76">
        <f t="shared" si="10"/>
        <v>59.93</v>
      </c>
      <c r="K161" s="77">
        <v>2.66</v>
      </c>
      <c r="L161" s="79" t="s">
        <v>66</v>
      </c>
      <c r="M161" s="74">
        <f t="shared" si="17"/>
        <v>2.66</v>
      </c>
      <c r="N161" s="77">
        <v>3</v>
      </c>
      <c r="O161" s="79" t="s">
        <v>66</v>
      </c>
      <c r="P161" s="74">
        <f t="shared" si="18"/>
        <v>3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8.8179999999999994E-2</v>
      </c>
      <c r="F162" s="92">
        <v>5.2110000000000001E-5</v>
      </c>
      <c r="G162" s="88">
        <f t="shared" si="14"/>
        <v>8.8232109999999989E-2</v>
      </c>
      <c r="H162" s="77">
        <v>70.03</v>
      </c>
      <c r="I162" s="79" t="s">
        <v>66</v>
      </c>
      <c r="J162" s="76">
        <f t="shared" si="10"/>
        <v>70.03</v>
      </c>
      <c r="K162" s="77">
        <v>3.1</v>
      </c>
      <c r="L162" s="79" t="s">
        <v>66</v>
      </c>
      <c r="M162" s="74">
        <f t="shared" ref="M162:M199" si="19">K162</f>
        <v>3.1</v>
      </c>
      <c r="N162" s="77">
        <v>3.45</v>
      </c>
      <c r="O162" s="79" t="s">
        <v>66</v>
      </c>
      <c r="P162" s="74">
        <f t="shared" si="18"/>
        <v>3.45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8.2879999999999995E-2</v>
      </c>
      <c r="F163" s="92">
        <v>4.8300000000000002E-5</v>
      </c>
      <c r="G163" s="88">
        <f t="shared" si="14"/>
        <v>8.2928299999999996E-2</v>
      </c>
      <c r="H163" s="77">
        <v>80.8</v>
      </c>
      <c r="I163" s="79" t="s">
        <v>66</v>
      </c>
      <c r="J163" s="76">
        <f t="shared" si="10"/>
        <v>80.8</v>
      </c>
      <c r="K163" s="77">
        <v>3.53</v>
      </c>
      <c r="L163" s="79" t="s">
        <v>66</v>
      </c>
      <c r="M163" s="74">
        <f t="shared" si="19"/>
        <v>3.53</v>
      </c>
      <c r="N163" s="77">
        <v>3.94</v>
      </c>
      <c r="O163" s="79" t="s">
        <v>66</v>
      </c>
      <c r="P163" s="74">
        <f t="shared" si="18"/>
        <v>3.94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7.8259999999999996E-2</v>
      </c>
      <c r="F164" s="92">
        <v>4.5040000000000002E-5</v>
      </c>
      <c r="G164" s="88">
        <f t="shared" si="14"/>
        <v>7.8305039999999992E-2</v>
      </c>
      <c r="H164" s="77">
        <v>92.23</v>
      </c>
      <c r="I164" s="79" t="s">
        <v>66</v>
      </c>
      <c r="J164" s="76">
        <f t="shared" si="10"/>
        <v>92.23</v>
      </c>
      <c r="K164" s="77">
        <v>3.97</v>
      </c>
      <c r="L164" s="79" t="s">
        <v>66</v>
      </c>
      <c r="M164" s="76">
        <f t="shared" si="19"/>
        <v>3.97</v>
      </c>
      <c r="N164" s="77">
        <v>4.45</v>
      </c>
      <c r="O164" s="79" t="s">
        <v>66</v>
      </c>
      <c r="P164" s="74">
        <f t="shared" si="18"/>
        <v>4.45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7.4179999999999996E-2</v>
      </c>
      <c r="F165" s="92">
        <v>4.2209999999999997E-5</v>
      </c>
      <c r="G165" s="88">
        <f t="shared" si="14"/>
        <v>7.4222209999999997E-2</v>
      </c>
      <c r="H165" s="77">
        <v>104.32</v>
      </c>
      <c r="I165" s="79" t="s">
        <v>66</v>
      </c>
      <c r="J165" s="76">
        <f t="shared" si="10"/>
        <v>104.32</v>
      </c>
      <c r="K165" s="77">
        <v>4.42</v>
      </c>
      <c r="L165" s="79" t="s">
        <v>66</v>
      </c>
      <c r="M165" s="76">
        <f t="shared" si="19"/>
        <v>4.42</v>
      </c>
      <c r="N165" s="77">
        <v>4.9800000000000004</v>
      </c>
      <c r="O165" s="79" t="s">
        <v>66</v>
      </c>
      <c r="P165" s="74">
        <f t="shared" si="18"/>
        <v>4.9800000000000004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7.0559999999999998E-2</v>
      </c>
      <c r="F166" s="92">
        <v>3.9740000000000002E-5</v>
      </c>
      <c r="G166" s="88">
        <f t="shared" si="14"/>
        <v>7.0599739999999994E-2</v>
      </c>
      <c r="H166" s="77">
        <v>117.04</v>
      </c>
      <c r="I166" s="79" t="s">
        <v>66</v>
      </c>
      <c r="J166" s="76">
        <f t="shared" si="10"/>
        <v>117.04</v>
      </c>
      <c r="K166" s="77">
        <v>4.8600000000000003</v>
      </c>
      <c r="L166" s="79" t="s">
        <v>66</v>
      </c>
      <c r="M166" s="76">
        <f t="shared" si="19"/>
        <v>4.8600000000000003</v>
      </c>
      <c r="N166" s="77">
        <v>5.55</v>
      </c>
      <c r="O166" s="79" t="s">
        <v>66</v>
      </c>
      <c r="P166" s="74">
        <f t="shared" si="18"/>
        <v>5.55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6.7309999999999995E-2</v>
      </c>
      <c r="F167" s="92">
        <v>3.7549999999999998E-5</v>
      </c>
      <c r="G167" s="88">
        <f t="shared" si="14"/>
        <v>6.7347549999999992E-2</v>
      </c>
      <c r="H167" s="77">
        <v>130.41</v>
      </c>
      <c r="I167" s="79" t="s">
        <v>66</v>
      </c>
      <c r="J167" s="76">
        <f t="shared" si="10"/>
        <v>130.41</v>
      </c>
      <c r="K167" s="77">
        <v>5.32</v>
      </c>
      <c r="L167" s="79" t="s">
        <v>66</v>
      </c>
      <c r="M167" s="76">
        <f t="shared" si="19"/>
        <v>5.32</v>
      </c>
      <c r="N167" s="77">
        <v>6.13</v>
      </c>
      <c r="O167" s="79" t="s">
        <v>66</v>
      </c>
      <c r="P167" s="74">
        <f t="shared" si="18"/>
        <v>6.13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6.173E-2</v>
      </c>
      <c r="F168" s="92">
        <v>3.3859999999999998E-5</v>
      </c>
      <c r="G168" s="88">
        <f t="shared" si="14"/>
        <v>6.1763859999999997E-2</v>
      </c>
      <c r="H168" s="77">
        <v>158.99</v>
      </c>
      <c r="I168" s="79" t="s">
        <v>66</v>
      </c>
      <c r="J168" s="76">
        <f t="shared" si="10"/>
        <v>158.99</v>
      </c>
      <c r="K168" s="77">
        <v>6.87</v>
      </c>
      <c r="L168" s="79" t="s">
        <v>66</v>
      </c>
      <c r="M168" s="76">
        <f t="shared" si="19"/>
        <v>6.87</v>
      </c>
      <c r="N168" s="77">
        <v>7.38</v>
      </c>
      <c r="O168" s="79" t="s">
        <v>66</v>
      </c>
      <c r="P168" s="74">
        <f t="shared" ref="P168:P170" si="20">N168</f>
        <v>7.38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5.7099999999999998E-2</v>
      </c>
      <c r="F169" s="92">
        <v>3.0859999999999999E-5</v>
      </c>
      <c r="G169" s="88">
        <f t="shared" si="14"/>
        <v>5.7130859999999999E-2</v>
      </c>
      <c r="H169" s="77">
        <v>190.02</v>
      </c>
      <c r="I169" s="79" t="s">
        <v>66</v>
      </c>
      <c r="J169" s="76">
        <f t="shared" si="10"/>
        <v>190.02</v>
      </c>
      <c r="K169" s="77">
        <v>8.34</v>
      </c>
      <c r="L169" s="79" t="s">
        <v>66</v>
      </c>
      <c r="M169" s="76">
        <f t="shared" si="19"/>
        <v>8.34</v>
      </c>
      <c r="N169" s="77">
        <v>8.7200000000000006</v>
      </c>
      <c r="O169" s="79" t="s">
        <v>66</v>
      </c>
      <c r="P169" s="74">
        <f t="shared" si="20"/>
        <v>8.7200000000000006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5.3190000000000001E-2</v>
      </c>
      <c r="F170" s="92">
        <v>2.8379999999999999E-5</v>
      </c>
      <c r="G170" s="88">
        <f t="shared" si="14"/>
        <v>5.3218380000000003E-2</v>
      </c>
      <c r="H170" s="77">
        <v>223.46</v>
      </c>
      <c r="I170" s="79" t="s">
        <v>66</v>
      </c>
      <c r="J170" s="76">
        <f t="shared" si="10"/>
        <v>223.46</v>
      </c>
      <c r="K170" s="77">
        <v>9.7899999999999991</v>
      </c>
      <c r="L170" s="79" t="s">
        <v>66</v>
      </c>
      <c r="M170" s="76">
        <f t="shared" si="19"/>
        <v>9.7899999999999991</v>
      </c>
      <c r="N170" s="77">
        <v>10.16</v>
      </c>
      <c r="O170" s="79" t="s">
        <v>66</v>
      </c>
      <c r="P170" s="74">
        <f t="shared" si="20"/>
        <v>10.16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4.9829999999999999E-2</v>
      </c>
      <c r="F171" s="92">
        <v>2.6279999999999999E-5</v>
      </c>
      <c r="G171" s="88">
        <f t="shared" si="14"/>
        <v>4.9856279999999996E-2</v>
      </c>
      <c r="H171" s="77">
        <v>259.26</v>
      </c>
      <c r="I171" s="79" t="s">
        <v>66</v>
      </c>
      <c r="J171" s="76">
        <f t="shared" si="10"/>
        <v>259.26</v>
      </c>
      <c r="K171" s="77">
        <v>11.24</v>
      </c>
      <c r="L171" s="79" t="s">
        <v>66</v>
      </c>
      <c r="M171" s="76">
        <f t="shared" si="19"/>
        <v>11.24</v>
      </c>
      <c r="N171" s="77">
        <v>11.68</v>
      </c>
      <c r="O171" s="79" t="s">
        <v>66</v>
      </c>
      <c r="P171" s="74">
        <f t="shared" ref="P171:P174" si="21">N171</f>
        <v>11.68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4.691E-2</v>
      </c>
      <c r="F172" s="92">
        <v>2.4479999999999999E-5</v>
      </c>
      <c r="G172" s="88">
        <f t="shared" si="14"/>
        <v>4.6934480000000001E-2</v>
      </c>
      <c r="H172" s="77">
        <v>297.37</v>
      </c>
      <c r="I172" s="79" t="s">
        <v>66</v>
      </c>
      <c r="J172" s="76">
        <f t="shared" ref="J172:J179" si="22">H172</f>
        <v>297.37</v>
      </c>
      <c r="K172" s="77">
        <v>12.7</v>
      </c>
      <c r="L172" s="79" t="s">
        <v>66</v>
      </c>
      <c r="M172" s="76">
        <f t="shared" si="19"/>
        <v>12.7</v>
      </c>
      <c r="N172" s="77">
        <v>13.3</v>
      </c>
      <c r="O172" s="79" t="s">
        <v>66</v>
      </c>
      <c r="P172" s="74">
        <f t="shared" si="21"/>
        <v>13.3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4.4350000000000001E-2</v>
      </c>
      <c r="F173" s="92">
        <v>2.2929999999999999E-5</v>
      </c>
      <c r="G173" s="88">
        <f t="shared" si="14"/>
        <v>4.4372929999999998E-2</v>
      </c>
      <c r="H173" s="77">
        <v>337.77</v>
      </c>
      <c r="I173" s="79" t="s">
        <v>66</v>
      </c>
      <c r="J173" s="76">
        <f t="shared" si="22"/>
        <v>337.77</v>
      </c>
      <c r="K173" s="77">
        <v>14.17</v>
      </c>
      <c r="L173" s="79" t="s">
        <v>66</v>
      </c>
      <c r="M173" s="76">
        <f t="shared" si="19"/>
        <v>14.17</v>
      </c>
      <c r="N173" s="77">
        <v>15</v>
      </c>
      <c r="O173" s="79" t="s">
        <v>66</v>
      </c>
      <c r="P173" s="74">
        <f t="shared" si="21"/>
        <v>15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4.0070000000000001E-2</v>
      </c>
      <c r="F174" s="92">
        <v>2.037E-5</v>
      </c>
      <c r="G174" s="88">
        <f t="shared" si="14"/>
        <v>4.009037E-2</v>
      </c>
      <c r="H174" s="77">
        <v>425.23</v>
      </c>
      <c r="I174" s="79" t="s">
        <v>66</v>
      </c>
      <c r="J174" s="76">
        <f t="shared" si="22"/>
        <v>425.23</v>
      </c>
      <c r="K174" s="77">
        <v>19.25</v>
      </c>
      <c r="L174" s="79" t="s">
        <v>66</v>
      </c>
      <c r="M174" s="76">
        <f t="shared" si="19"/>
        <v>19.25</v>
      </c>
      <c r="N174" s="77">
        <v>18.670000000000002</v>
      </c>
      <c r="O174" s="79" t="s">
        <v>66</v>
      </c>
      <c r="P174" s="74">
        <f t="shared" si="21"/>
        <v>18.670000000000002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3.6609999999999997E-2</v>
      </c>
      <c r="F175" s="92">
        <v>1.8349999999999999E-5</v>
      </c>
      <c r="G175" s="88">
        <f t="shared" si="14"/>
        <v>3.6628349999999997E-2</v>
      </c>
      <c r="H175" s="77">
        <v>521.5</v>
      </c>
      <c r="I175" s="79" t="s">
        <v>66</v>
      </c>
      <c r="J175" s="76">
        <f t="shared" si="22"/>
        <v>521.5</v>
      </c>
      <c r="K175" s="77">
        <v>24.05</v>
      </c>
      <c r="L175" s="79" t="s">
        <v>66</v>
      </c>
      <c r="M175" s="76">
        <f t="shared" si="19"/>
        <v>24.05</v>
      </c>
      <c r="N175" s="77">
        <v>22.67</v>
      </c>
      <c r="O175" s="79" t="s">
        <v>66</v>
      </c>
      <c r="P175" s="76">
        <f t="shared" ref="P175:P200" si="23">N175</f>
        <v>22.67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3.3750000000000002E-2</v>
      </c>
      <c r="F176" s="92">
        <v>1.6699999999999999E-5</v>
      </c>
      <c r="G176" s="88">
        <f t="shared" si="14"/>
        <v>3.3766700000000004E-2</v>
      </c>
      <c r="H176" s="77">
        <v>626.38</v>
      </c>
      <c r="I176" s="79" t="s">
        <v>66</v>
      </c>
      <c r="J176" s="76">
        <f t="shared" si="22"/>
        <v>626.38</v>
      </c>
      <c r="K176" s="77">
        <v>28.77</v>
      </c>
      <c r="L176" s="79" t="s">
        <v>66</v>
      </c>
      <c r="M176" s="76">
        <f t="shared" si="19"/>
        <v>28.77</v>
      </c>
      <c r="N176" s="77">
        <v>27.01</v>
      </c>
      <c r="O176" s="79" t="s">
        <v>66</v>
      </c>
      <c r="P176" s="76">
        <f t="shared" si="23"/>
        <v>27.01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3.1359999999999999E-2</v>
      </c>
      <c r="F177" s="92">
        <v>1.535E-5</v>
      </c>
      <c r="G177" s="88">
        <f t="shared" si="14"/>
        <v>3.1375349999999996E-2</v>
      </c>
      <c r="H177" s="77">
        <v>739.72</v>
      </c>
      <c r="I177" s="79" t="s">
        <v>66</v>
      </c>
      <c r="J177" s="76">
        <f t="shared" si="22"/>
        <v>739.72</v>
      </c>
      <c r="K177" s="77">
        <v>33.479999999999997</v>
      </c>
      <c r="L177" s="79" t="s">
        <v>66</v>
      </c>
      <c r="M177" s="76">
        <f t="shared" si="19"/>
        <v>33.479999999999997</v>
      </c>
      <c r="N177" s="77">
        <v>31.66</v>
      </c>
      <c r="O177" s="79" t="s">
        <v>66</v>
      </c>
      <c r="P177" s="76">
        <f t="shared" si="23"/>
        <v>31.66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2.9309999999999999E-2</v>
      </c>
      <c r="F178" s="92">
        <v>1.42E-5</v>
      </c>
      <c r="G178" s="88">
        <f t="shared" si="14"/>
        <v>2.9324199999999998E-2</v>
      </c>
      <c r="H178" s="77">
        <v>861.35</v>
      </c>
      <c r="I178" s="79" t="s">
        <v>66</v>
      </c>
      <c r="J178" s="76">
        <f t="shared" si="22"/>
        <v>861.35</v>
      </c>
      <c r="K178" s="77">
        <v>38.229999999999997</v>
      </c>
      <c r="L178" s="79" t="s">
        <v>66</v>
      </c>
      <c r="M178" s="76">
        <f t="shared" si="19"/>
        <v>38.229999999999997</v>
      </c>
      <c r="N178" s="77">
        <v>36.619999999999997</v>
      </c>
      <c r="O178" s="79" t="s">
        <v>66</v>
      </c>
      <c r="P178" s="76">
        <f t="shared" si="23"/>
        <v>36.619999999999997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2.7539999999999999E-2</v>
      </c>
      <c r="F179" s="92">
        <v>1.322E-5</v>
      </c>
      <c r="G179" s="88">
        <f t="shared" si="14"/>
        <v>2.755322E-2</v>
      </c>
      <c r="H179" s="77">
        <v>991.15</v>
      </c>
      <c r="I179" s="79" t="s">
        <v>66</v>
      </c>
      <c r="J179" s="76">
        <f t="shared" si="22"/>
        <v>991.15</v>
      </c>
      <c r="K179" s="77">
        <v>43.05</v>
      </c>
      <c r="L179" s="79" t="s">
        <v>66</v>
      </c>
      <c r="M179" s="76">
        <f t="shared" si="19"/>
        <v>43.05</v>
      </c>
      <c r="N179" s="77">
        <v>41.89</v>
      </c>
      <c r="O179" s="79" t="s">
        <v>66</v>
      </c>
      <c r="P179" s="76">
        <f t="shared" si="23"/>
        <v>41.89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2.5989999999999999E-2</v>
      </c>
      <c r="F180" s="92">
        <v>1.237E-5</v>
      </c>
      <c r="G180" s="88">
        <f t="shared" si="14"/>
        <v>2.600237E-2</v>
      </c>
      <c r="H180" s="77">
        <v>1.1299999999999999</v>
      </c>
      <c r="I180" s="78" t="s">
        <v>12</v>
      </c>
      <c r="J180" s="80">
        <f t="shared" ref="J180:J186" si="24">H180*1000</f>
        <v>1130</v>
      </c>
      <c r="K180" s="77">
        <v>47.94</v>
      </c>
      <c r="L180" s="79" t="s">
        <v>66</v>
      </c>
      <c r="M180" s="76">
        <f t="shared" si="19"/>
        <v>47.94</v>
      </c>
      <c r="N180" s="77">
        <v>47.46</v>
      </c>
      <c r="O180" s="79" t="s">
        <v>66</v>
      </c>
      <c r="P180" s="76">
        <f t="shared" si="23"/>
        <v>47.46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2.462E-2</v>
      </c>
      <c r="F181" s="92">
        <v>1.163E-5</v>
      </c>
      <c r="G181" s="88">
        <f t="shared" si="14"/>
        <v>2.4631629999999998E-2</v>
      </c>
      <c r="H181" s="77">
        <v>1.27</v>
      </c>
      <c r="I181" s="79" t="s">
        <v>12</v>
      </c>
      <c r="J181" s="80">
        <f t="shared" si="24"/>
        <v>1270</v>
      </c>
      <c r="K181" s="77">
        <v>52.92</v>
      </c>
      <c r="L181" s="79" t="s">
        <v>66</v>
      </c>
      <c r="M181" s="76">
        <f t="shared" si="19"/>
        <v>52.92</v>
      </c>
      <c r="N181" s="77">
        <v>53.32</v>
      </c>
      <c r="O181" s="79" t="s">
        <v>66</v>
      </c>
      <c r="P181" s="76">
        <f t="shared" si="23"/>
        <v>53.32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2.341E-2</v>
      </c>
      <c r="F182" s="92">
        <v>1.098E-5</v>
      </c>
      <c r="G182" s="88">
        <f t="shared" si="14"/>
        <v>2.3420980000000001E-2</v>
      </c>
      <c r="H182" s="77">
        <v>1.43</v>
      </c>
      <c r="I182" s="79" t="s">
        <v>12</v>
      </c>
      <c r="J182" s="80">
        <f t="shared" si="24"/>
        <v>1430</v>
      </c>
      <c r="K182" s="77">
        <v>57.99</v>
      </c>
      <c r="L182" s="79" t="s">
        <v>66</v>
      </c>
      <c r="M182" s="76">
        <f t="shared" si="19"/>
        <v>57.99</v>
      </c>
      <c r="N182" s="77">
        <v>59.48</v>
      </c>
      <c r="O182" s="79" t="s">
        <v>66</v>
      </c>
      <c r="P182" s="76">
        <f t="shared" si="23"/>
        <v>59.48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2.232E-2</v>
      </c>
      <c r="F183" s="92">
        <v>1.04E-5</v>
      </c>
      <c r="G183" s="88">
        <f t="shared" si="14"/>
        <v>2.23304E-2</v>
      </c>
      <c r="H183" s="77">
        <v>1.59</v>
      </c>
      <c r="I183" s="79" t="s">
        <v>12</v>
      </c>
      <c r="J183" s="80">
        <f t="shared" si="24"/>
        <v>1590</v>
      </c>
      <c r="K183" s="77">
        <v>63.16</v>
      </c>
      <c r="L183" s="79" t="s">
        <v>66</v>
      </c>
      <c r="M183" s="76">
        <f t="shared" si="19"/>
        <v>63.16</v>
      </c>
      <c r="N183" s="77">
        <v>65.930000000000007</v>
      </c>
      <c r="O183" s="79" t="s">
        <v>66</v>
      </c>
      <c r="P183" s="76">
        <f t="shared" si="23"/>
        <v>65.930000000000007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2.1340000000000001E-2</v>
      </c>
      <c r="F184" s="92">
        <v>9.8789999999999998E-6</v>
      </c>
      <c r="G184" s="88">
        <f t="shared" si="14"/>
        <v>2.1349879000000002E-2</v>
      </c>
      <c r="H184" s="77">
        <v>1.76</v>
      </c>
      <c r="I184" s="79" t="s">
        <v>12</v>
      </c>
      <c r="J184" s="80">
        <f t="shared" si="24"/>
        <v>1760</v>
      </c>
      <c r="K184" s="77">
        <v>68.41</v>
      </c>
      <c r="L184" s="79" t="s">
        <v>66</v>
      </c>
      <c r="M184" s="76">
        <f t="shared" si="19"/>
        <v>68.41</v>
      </c>
      <c r="N184" s="77">
        <v>72.650000000000006</v>
      </c>
      <c r="O184" s="79" t="s">
        <v>66</v>
      </c>
      <c r="P184" s="76">
        <f t="shared" si="23"/>
        <v>72.650000000000006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1.9640000000000001E-2</v>
      </c>
      <c r="F185" s="92">
        <v>8.9879999999999993E-6</v>
      </c>
      <c r="G185" s="88">
        <f t="shared" si="14"/>
        <v>1.9648988000000003E-2</v>
      </c>
      <c r="H185" s="77">
        <v>2.12</v>
      </c>
      <c r="I185" s="79" t="s">
        <v>12</v>
      </c>
      <c r="J185" s="80">
        <f t="shared" si="24"/>
        <v>2120</v>
      </c>
      <c r="K185" s="77">
        <v>86.95</v>
      </c>
      <c r="L185" s="79" t="s">
        <v>66</v>
      </c>
      <c r="M185" s="76">
        <f t="shared" si="19"/>
        <v>86.95</v>
      </c>
      <c r="N185" s="77">
        <v>86.94</v>
      </c>
      <c r="O185" s="79" t="s">
        <v>66</v>
      </c>
      <c r="P185" s="76">
        <f t="shared" si="23"/>
        <v>86.94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1.7899999999999999E-2</v>
      </c>
      <c r="F186" s="92">
        <v>8.0849999999999997E-6</v>
      </c>
      <c r="G186" s="88">
        <f t="shared" si="14"/>
        <v>1.7908085000000001E-2</v>
      </c>
      <c r="H186" s="77">
        <v>2.61</v>
      </c>
      <c r="I186" s="79" t="s">
        <v>12</v>
      </c>
      <c r="J186" s="80">
        <f t="shared" si="24"/>
        <v>2610</v>
      </c>
      <c r="K186" s="77">
        <v>113.38</v>
      </c>
      <c r="L186" s="79" t="s">
        <v>66</v>
      </c>
      <c r="M186" s="76">
        <f t="shared" si="19"/>
        <v>113.38</v>
      </c>
      <c r="N186" s="77">
        <v>106.33</v>
      </c>
      <c r="O186" s="79" t="s">
        <v>66</v>
      </c>
      <c r="P186" s="76">
        <f t="shared" si="23"/>
        <v>106.33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1.6469999999999999E-2</v>
      </c>
      <c r="F187" s="92">
        <v>7.3540000000000002E-6</v>
      </c>
      <c r="G187" s="88">
        <f t="shared" si="14"/>
        <v>1.6477354E-2</v>
      </c>
      <c r="H187" s="77">
        <v>3.15</v>
      </c>
      <c r="I187" s="79" t="s">
        <v>12</v>
      </c>
      <c r="J187" s="80">
        <f t="shared" ref="J187:J191" si="25">H187*1000</f>
        <v>3150</v>
      </c>
      <c r="K187" s="77">
        <v>138.63</v>
      </c>
      <c r="L187" s="79" t="s">
        <v>66</v>
      </c>
      <c r="M187" s="76">
        <f t="shared" si="19"/>
        <v>138.63</v>
      </c>
      <c r="N187" s="77">
        <v>127.37</v>
      </c>
      <c r="O187" s="79" t="s">
        <v>66</v>
      </c>
      <c r="P187" s="76">
        <f t="shared" si="23"/>
        <v>127.37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1.528E-2</v>
      </c>
      <c r="F188" s="92">
        <v>6.7490000000000001E-6</v>
      </c>
      <c r="G188" s="88">
        <f t="shared" si="14"/>
        <v>1.5286749000000001E-2</v>
      </c>
      <c r="H188" s="77">
        <v>3.73</v>
      </c>
      <c r="I188" s="79" t="s">
        <v>12</v>
      </c>
      <c r="J188" s="80">
        <f t="shared" si="25"/>
        <v>3730</v>
      </c>
      <c r="K188" s="77">
        <v>163.5</v>
      </c>
      <c r="L188" s="79" t="s">
        <v>66</v>
      </c>
      <c r="M188" s="76">
        <f t="shared" si="19"/>
        <v>163.5</v>
      </c>
      <c r="N188" s="77">
        <v>150.02000000000001</v>
      </c>
      <c r="O188" s="79" t="s">
        <v>66</v>
      </c>
      <c r="P188" s="76">
        <f t="shared" si="23"/>
        <v>150.02000000000001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1.427E-2</v>
      </c>
      <c r="F189" s="92">
        <v>6.2389999999999999E-6</v>
      </c>
      <c r="G189" s="88">
        <f t="shared" si="14"/>
        <v>1.4276239E-2</v>
      </c>
      <c r="H189" s="77">
        <v>4.3499999999999996</v>
      </c>
      <c r="I189" s="79" t="s">
        <v>12</v>
      </c>
      <c r="J189" s="80">
        <f t="shared" si="25"/>
        <v>4350</v>
      </c>
      <c r="K189" s="77">
        <v>188.34</v>
      </c>
      <c r="L189" s="79" t="s">
        <v>66</v>
      </c>
      <c r="M189" s="76">
        <f t="shared" si="19"/>
        <v>188.34</v>
      </c>
      <c r="N189" s="77">
        <v>174.23</v>
      </c>
      <c r="O189" s="79" t="s">
        <v>66</v>
      </c>
      <c r="P189" s="76">
        <f t="shared" si="23"/>
        <v>174.23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1.3390000000000001E-2</v>
      </c>
      <c r="F190" s="92">
        <v>5.8050000000000003E-6</v>
      </c>
      <c r="G190" s="88">
        <f t="shared" si="14"/>
        <v>1.3395805E-2</v>
      </c>
      <c r="H190" s="77">
        <v>5.0199999999999996</v>
      </c>
      <c r="I190" s="79" t="s">
        <v>12</v>
      </c>
      <c r="J190" s="80">
        <f t="shared" si="25"/>
        <v>5020</v>
      </c>
      <c r="K190" s="77">
        <v>213.35</v>
      </c>
      <c r="L190" s="79" t="s">
        <v>66</v>
      </c>
      <c r="M190" s="76">
        <f t="shared" si="19"/>
        <v>213.35</v>
      </c>
      <c r="N190" s="77">
        <v>199.96</v>
      </c>
      <c r="O190" s="79" t="s">
        <v>66</v>
      </c>
      <c r="P190" s="76">
        <f t="shared" si="23"/>
        <v>199.96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1.264E-2</v>
      </c>
      <c r="F191" s="92">
        <v>5.429E-6</v>
      </c>
      <c r="G191" s="88">
        <f t="shared" si="14"/>
        <v>1.2645429E-2</v>
      </c>
      <c r="H191" s="77">
        <v>5.73</v>
      </c>
      <c r="I191" s="79" t="s">
        <v>12</v>
      </c>
      <c r="J191" s="80">
        <f t="shared" si="25"/>
        <v>5730</v>
      </c>
      <c r="K191" s="77">
        <v>238.64</v>
      </c>
      <c r="L191" s="79" t="s">
        <v>66</v>
      </c>
      <c r="M191" s="76">
        <f t="shared" si="19"/>
        <v>238.64</v>
      </c>
      <c r="N191" s="77">
        <v>227.18</v>
      </c>
      <c r="O191" s="79" t="s">
        <v>66</v>
      </c>
      <c r="P191" s="76">
        <f t="shared" si="23"/>
        <v>227.18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1.197E-2</v>
      </c>
      <c r="F192" s="92">
        <v>5.1000000000000003E-6</v>
      </c>
      <c r="G192" s="88">
        <f t="shared" si="14"/>
        <v>1.1975099999999999E-2</v>
      </c>
      <c r="H192" s="77">
        <v>6.48</v>
      </c>
      <c r="I192" s="79" t="s">
        <v>12</v>
      </c>
      <c r="J192" s="80">
        <f t="shared" ref="J192:J225" si="26">H192*1000</f>
        <v>6480</v>
      </c>
      <c r="K192" s="77">
        <v>264.26</v>
      </c>
      <c r="L192" s="79" t="s">
        <v>66</v>
      </c>
      <c r="M192" s="76">
        <f t="shared" si="19"/>
        <v>264.26</v>
      </c>
      <c r="N192" s="77">
        <v>255.87</v>
      </c>
      <c r="O192" s="79" t="s">
        <v>66</v>
      </c>
      <c r="P192" s="76">
        <f t="shared" si="23"/>
        <v>255.87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1.1379999999999999E-2</v>
      </c>
      <c r="F193" s="92">
        <v>4.8110000000000002E-6</v>
      </c>
      <c r="G193" s="88">
        <f t="shared" si="14"/>
        <v>1.1384811E-2</v>
      </c>
      <c r="H193" s="77">
        <v>7.27</v>
      </c>
      <c r="I193" s="79" t="s">
        <v>12</v>
      </c>
      <c r="J193" s="80">
        <f t="shared" si="26"/>
        <v>7270</v>
      </c>
      <c r="K193" s="77">
        <v>290.25</v>
      </c>
      <c r="L193" s="79" t="s">
        <v>66</v>
      </c>
      <c r="M193" s="76">
        <f t="shared" si="19"/>
        <v>290.25</v>
      </c>
      <c r="N193" s="77">
        <v>285.98</v>
      </c>
      <c r="O193" s="79" t="s">
        <v>66</v>
      </c>
      <c r="P193" s="76">
        <f t="shared" si="23"/>
        <v>285.98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1.038E-2</v>
      </c>
      <c r="F194" s="92">
        <v>4.3250000000000001E-6</v>
      </c>
      <c r="G194" s="88">
        <f t="shared" si="14"/>
        <v>1.0384325E-2</v>
      </c>
      <c r="H194" s="77">
        <v>8.9700000000000006</v>
      </c>
      <c r="I194" s="79" t="s">
        <v>12</v>
      </c>
      <c r="J194" s="80">
        <f t="shared" si="26"/>
        <v>8970</v>
      </c>
      <c r="K194" s="77">
        <v>382.79</v>
      </c>
      <c r="L194" s="79" t="s">
        <v>66</v>
      </c>
      <c r="M194" s="76">
        <f t="shared" si="19"/>
        <v>382.79</v>
      </c>
      <c r="N194" s="77">
        <v>350.39</v>
      </c>
      <c r="O194" s="79" t="s">
        <v>66</v>
      </c>
      <c r="P194" s="76">
        <f t="shared" si="23"/>
        <v>350.39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9.5589999999999998E-3</v>
      </c>
      <c r="F195" s="92">
        <v>3.9310000000000001E-6</v>
      </c>
      <c r="G195" s="88">
        <f t="shared" si="14"/>
        <v>9.5629310000000002E-3</v>
      </c>
      <c r="H195" s="77">
        <v>10.82</v>
      </c>
      <c r="I195" s="79" t="s">
        <v>12</v>
      </c>
      <c r="J195" s="80">
        <f t="shared" si="26"/>
        <v>10820</v>
      </c>
      <c r="K195" s="77">
        <v>470.3</v>
      </c>
      <c r="L195" s="79" t="s">
        <v>66</v>
      </c>
      <c r="M195" s="76">
        <f t="shared" si="19"/>
        <v>470.3</v>
      </c>
      <c r="N195" s="77">
        <v>420.19</v>
      </c>
      <c r="O195" s="79" t="s">
        <v>66</v>
      </c>
      <c r="P195" s="76">
        <f t="shared" si="23"/>
        <v>420.19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8.8789999999999997E-3</v>
      </c>
      <c r="F196" s="92">
        <v>3.6049999999999998E-6</v>
      </c>
      <c r="G196" s="88">
        <f t="shared" si="14"/>
        <v>8.882605E-3</v>
      </c>
      <c r="H196" s="77">
        <v>12.82</v>
      </c>
      <c r="I196" s="79" t="s">
        <v>12</v>
      </c>
      <c r="J196" s="80">
        <f t="shared" si="26"/>
        <v>12820</v>
      </c>
      <c r="K196" s="77">
        <v>555.91</v>
      </c>
      <c r="L196" s="79" t="s">
        <v>66</v>
      </c>
      <c r="M196" s="76">
        <f t="shared" si="19"/>
        <v>555.91</v>
      </c>
      <c r="N196" s="77">
        <v>495.18</v>
      </c>
      <c r="O196" s="79" t="s">
        <v>66</v>
      </c>
      <c r="P196" s="76">
        <f t="shared" si="23"/>
        <v>495.18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8.3029999999999996E-3</v>
      </c>
      <c r="F197" s="92">
        <v>3.331E-6</v>
      </c>
      <c r="G197" s="88">
        <f t="shared" si="14"/>
        <v>8.3063310000000001E-3</v>
      </c>
      <c r="H197" s="77">
        <v>14.97</v>
      </c>
      <c r="I197" s="79" t="s">
        <v>12</v>
      </c>
      <c r="J197" s="80">
        <f t="shared" si="26"/>
        <v>14970</v>
      </c>
      <c r="K197" s="77">
        <v>640.98</v>
      </c>
      <c r="L197" s="79" t="s">
        <v>66</v>
      </c>
      <c r="M197" s="76">
        <f t="shared" si="19"/>
        <v>640.98</v>
      </c>
      <c r="N197" s="77">
        <v>575.17999999999995</v>
      </c>
      <c r="O197" s="79" t="s">
        <v>66</v>
      </c>
      <c r="P197" s="76">
        <f t="shared" si="23"/>
        <v>575.17999999999995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7.809E-3</v>
      </c>
      <c r="F198" s="92">
        <v>3.0970000000000002E-6</v>
      </c>
      <c r="G198" s="88">
        <f t="shared" si="14"/>
        <v>7.8120969999999996E-3</v>
      </c>
      <c r="H198" s="77">
        <v>17.260000000000002</v>
      </c>
      <c r="I198" s="79" t="s">
        <v>12</v>
      </c>
      <c r="J198" s="80">
        <f t="shared" si="26"/>
        <v>17260</v>
      </c>
      <c r="K198" s="77">
        <v>726.24</v>
      </c>
      <c r="L198" s="79" t="s">
        <v>66</v>
      </c>
      <c r="M198" s="76">
        <f t="shared" si="19"/>
        <v>726.24</v>
      </c>
      <c r="N198" s="77">
        <v>660.03</v>
      </c>
      <c r="O198" s="79" t="s">
        <v>66</v>
      </c>
      <c r="P198" s="76">
        <f t="shared" si="23"/>
        <v>660.03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7.3800000000000003E-3</v>
      </c>
      <c r="F199" s="92">
        <v>2.8949999999999998E-6</v>
      </c>
      <c r="G199" s="88">
        <f t="shared" si="14"/>
        <v>7.3828950000000004E-3</v>
      </c>
      <c r="H199" s="77">
        <v>19.690000000000001</v>
      </c>
      <c r="I199" s="79" t="s">
        <v>12</v>
      </c>
      <c r="J199" s="80">
        <f t="shared" si="26"/>
        <v>19690</v>
      </c>
      <c r="K199" s="77">
        <v>812.05</v>
      </c>
      <c r="L199" s="79" t="s">
        <v>66</v>
      </c>
      <c r="M199" s="76">
        <f t="shared" si="19"/>
        <v>812.05</v>
      </c>
      <c r="N199" s="77">
        <v>749.57</v>
      </c>
      <c r="O199" s="79" t="s">
        <v>66</v>
      </c>
      <c r="P199" s="76">
        <f t="shared" si="23"/>
        <v>749.57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6.6730000000000001E-3</v>
      </c>
      <c r="F200" s="92">
        <v>2.5639999999999999E-6</v>
      </c>
      <c r="G200" s="88">
        <f t="shared" si="14"/>
        <v>6.6755640000000002E-3</v>
      </c>
      <c r="H200" s="77">
        <v>24.95</v>
      </c>
      <c r="I200" s="79" t="s">
        <v>12</v>
      </c>
      <c r="J200" s="80">
        <f t="shared" si="26"/>
        <v>24950</v>
      </c>
      <c r="K200" s="77">
        <v>1.1200000000000001</v>
      </c>
      <c r="L200" s="78" t="s">
        <v>12</v>
      </c>
      <c r="M200" s="76">
        <f t="shared" ref="M200:M208" si="27">K200*1000</f>
        <v>1120</v>
      </c>
      <c r="N200" s="77">
        <v>942.15</v>
      </c>
      <c r="O200" s="79" t="s">
        <v>66</v>
      </c>
      <c r="P200" s="76">
        <f t="shared" si="23"/>
        <v>942.15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6.1120000000000002E-3</v>
      </c>
      <c r="F201" s="92">
        <v>2.3029999999999998E-6</v>
      </c>
      <c r="G201" s="88">
        <f t="shared" si="14"/>
        <v>6.1143030000000006E-3</v>
      </c>
      <c r="H201" s="77">
        <v>30.73</v>
      </c>
      <c r="I201" s="79" t="s">
        <v>12</v>
      </c>
      <c r="J201" s="80">
        <f t="shared" si="26"/>
        <v>30730</v>
      </c>
      <c r="K201" s="77">
        <v>1.4</v>
      </c>
      <c r="L201" s="79" t="s">
        <v>12</v>
      </c>
      <c r="M201" s="76">
        <f t="shared" si="27"/>
        <v>1400</v>
      </c>
      <c r="N201" s="77">
        <v>1.1499999999999999</v>
      </c>
      <c r="O201" s="78" t="s">
        <v>12</v>
      </c>
      <c r="P201" s="80">
        <f t="shared" ref="P201:P203" si="28">N201*1000</f>
        <v>1150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5.6559999999999996E-3</v>
      </c>
      <c r="F202" s="92">
        <v>2.092E-6</v>
      </c>
      <c r="G202" s="88">
        <f t="shared" si="14"/>
        <v>5.658092E-3</v>
      </c>
      <c r="H202" s="77">
        <v>37.01</v>
      </c>
      <c r="I202" s="79" t="s">
        <v>12</v>
      </c>
      <c r="J202" s="80">
        <f t="shared" si="26"/>
        <v>37010</v>
      </c>
      <c r="K202" s="77">
        <v>1.68</v>
      </c>
      <c r="L202" s="79" t="s">
        <v>12</v>
      </c>
      <c r="M202" s="76">
        <f t="shared" si="27"/>
        <v>1680</v>
      </c>
      <c r="N202" s="77">
        <v>1.38</v>
      </c>
      <c r="O202" s="79" t="s">
        <v>12</v>
      </c>
      <c r="P202" s="80">
        <f t="shared" si="28"/>
        <v>1380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5.2779999999999997E-3</v>
      </c>
      <c r="F203" s="92">
        <v>1.9180000000000001E-6</v>
      </c>
      <c r="G203" s="88">
        <f t="shared" si="14"/>
        <v>5.2799179999999998E-3</v>
      </c>
      <c r="H203" s="77">
        <v>43.77</v>
      </c>
      <c r="I203" s="79" t="s">
        <v>12</v>
      </c>
      <c r="J203" s="80">
        <f t="shared" si="26"/>
        <v>43770</v>
      </c>
      <c r="K203" s="77">
        <v>1.95</v>
      </c>
      <c r="L203" s="79" t="s">
        <v>12</v>
      </c>
      <c r="M203" s="76">
        <f t="shared" si="27"/>
        <v>1950</v>
      </c>
      <c r="N203" s="77">
        <v>1.62</v>
      </c>
      <c r="O203" s="79" t="s">
        <v>12</v>
      </c>
      <c r="P203" s="80">
        <f t="shared" si="28"/>
        <v>1620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4.96E-3</v>
      </c>
      <c r="F204" s="92">
        <v>1.7710000000000001E-6</v>
      </c>
      <c r="G204" s="88">
        <f t="shared" si="14"/>
        <v>4.9617710000000002E-3</v>
      </c>
      <c r="H204" s="77">
        <v>50.98</v>
      </c>
      <c r="I204" s="79" t="s">
        <v>12</v>
      </c>
      <c r="J204" s="80">
        <f t="shared" si="26"/>
        <v>50980</v>
      </c>
      <c r="K204" s="77">
        <v>2.2200000000000002</v>
      </c>
      <c r="L204" s="79" t="s">
        <v>12</v>
      </c>
      <c r="M204" s="76">
        <f t="shared" si="27"/>
        <v>2220</v>
      </c>
      <c r="N204" s="77">
        <v>1.87</v>
      </c>
      <c r="O204" s="79" t="s">
        <v>12</v>
      </c>
      <c r="P204" s="80">
        <f t="shared" ref="P204:P217" si="29">N204*1000</f>
        <v>1870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4.6870000000000002E-3</v>
      </c>
      <c r="F205" s="92">
        <v>1.646E-6</v>
      </c>
      <c r="G205" s="88">
        <f t="shared" si="14"/>
        <v>4.6886460000000003E-3</v>
      </c>
      <c r="H205" s="77">
        <v>58.64</v>
      </c>
      <c r="I205" s="79" t="s">
        <v>12</v>
      </c>
      <c r="J205" s="80">
        <f t="shared" si="26"/>
        <v>58640</v>
      </c>
      <c r="K205" s="77">
        <v>2.4900000000000002</v>
      </c>
      <c r="L205" s="79" t="s">
        <v>12</v>
      </c>
      <c r="M205" s="76">
        <f t="shared" si="27"/>
        <v>2490</v>
      </c>
      <c r="N205" s="77">
        <v>2.14</v>
      </c>
      <c r="O205" s="79" t="s">
        <v>12</v>
      </c>
      <c r="P205" s="80">
        <f t="shared" si="29"/>
        <v>2140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4.4520000000000002E-3</v>
      </c>
      <c r="F206" s="92">
        <v>1.5379999999999999E-6</v>
      </c>
      <c r="G206" s="88">
        <f t="shared" si="14"/>
        <v>4.4535379999999999E-3</v>
      </c>
      <c r="H206" s="77">
        <v>66.72</v>
      </c>
      <c r="I206" s="79" t="s">
        <v>12</v>
      </c>
      <c r="J206" s="80">
        <f t="shared" si="26"/>
        <v>66720</v>
      </c>
      <c r="K206" s="77">
        <v>2.77</v>
      </c>
      <c r="L206" s="79" t="s">
        <v>12</v>
      </c>
      <c r="M206" s="76">
        <f t="shared" si="27"/>
        <v>2770</v>
      </c>
      <c r="N206" s="77">
        <v>2.4300000000000002</v>
      </c>
      <c r="O206" s="79" t="s">
        <v>12</v>
      </c>
      <c r="P206" s="80">
        <f t="shared" si="29"/>
        <v>2430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4.2459999999999998E-3</v>
      </c>
      <c r="F207" s="92">
        <v>1.4440000000000001E-6</v>
      </c>
      <c r="G207" s="88">
        <f t="shared" si="14"/>
        <v>4.2474439999999995E-3</v>
      </c>
      <c r="H207" s="77">
        <v>75.209999999999994</v>
      </c>
      <c r="I207" s="79" t="s">
        <v>12</v>
      </c>
      <c r="J207" s="80">
        <f t="shared" si="26"/>
        <v>75210</v>
      </c>
      <c r="K207" s="77">
        <v>3.04</v>
      </c>
      <c r="L207" s="79" t="s">
        <v>12</v>
      </c>
      <c r="M207" s="76">
        <f t="shared" si="27"/>
        <v>3040</v>
      </c>
      <c r="N207" s="77">
        <v>2.72</v>
      </c>
      <c r="O207" s="79" t="s">
        <v>12</v>
      </c>
      <c r="P207" s="80">
        <f t="shared" si="29"/>
        <v>2720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4.065E-3</v>
      </c>
      <c r="F208" s="92">
        <v>1.361E-6</v>
      </c>
      <c r="G208" s="88">
        <f t="shared" si="14"/>
        <v>4.0663610000000001E-3</v>
      </c>
      <c r="H208" s="77">
        <v>84.09</v>
      </c>
      <c r="I208" s="79" t="s">
        <v>12</v>
      </c>
      <c r="J208" s="80">
        <f t="shared" si="26"/>
        <v>84090</v>
      </c>
      <c r="K208" s="77">
        <v>3.32</v>
      </c>
      <c r="L208" s="79" t="s">
        <v>12</v>
      </c>
      <c r="M208" s="76">
        <f t="shared" si="27"/>
        <v>3320</v>
      </c>
      <c r="N208" s="77">
        <v>3.03</v>
      </c>
      <c r="O208" s="79" t="s">
        <v>12</v>
      </c>
      <c r="P208" s="80">
        <f t="shared" si="29"/>
        <v>3030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3.9039999999999999E-3</v>
      </c>
      <c r="F209" s="92">
        <v>1.288E-6</v>
      </c>
      <c r="G209" s="88">
        <f t="shared" si="14"/>
        <v>3.9052879999999998E-3</v>
      </c>
      <c r="H209" s="77">
        <v>93.36</v>
      </c>
      <c r="I209" s="79" t="s">
        <v>12</v>
      </c>
      <c r="J209" s="187">
        <f t="shared" si="26"/>
        <v>93360</v>
      </c>
      <c r="K209" s="77">
        <v>3.59</v>
      </c>
      <c r="L209" s="79" t="s">
        <v>12</v>
      </c>
      <c r="M209" s="76">
        <f t="shared" ref="M209:M216" si="30">K209*1000</f>
        <v>3590</v>
      </c>
      <c r="N209" s="77">
        <v>3.34</v>
      </c>
      <c r="O209" s="79" t="s">
        <v>12</v>
      </c>
      <c r="P209" s="80">
        <f t="shared" si="29"/>
        <v>3340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3.7599999999999999E-3</v>
      </c>
      <c r="F210" s="92">
        <v>1.2219999999999999E-6</v>
      </c>
      <c r="G210" s="88">
        <f t="shared" si="14"/>
        <v>3.7612219999999998E-3</v>
      </c>
      <c r="H210" s="77">
        <v>102.99</v>
      </c>
      <c r="I210" s="79" t="s">
        <v>12</v>
      </c>
      <c r="J210" s="187">
        <f t="shared" si="26"/>
        <v>102990</v>
      </c>
      <c r="K210" s="77">
        <v>3.87</v>
      </c>
      <c r="L210" s="79" t="s">
        <v>12</v>
      </c>
      <c r="M210" s="76">
        <f t="shared" si="30"/>
        <v>3870</v>
      </c>
      <c r="N210" s="77">
        <v>3.67</v>
      </c>
      <c r="O210" s="79" t="s">
        <v>12</v>
      </c>
      <c r="P210" s="80">
        <f t="shared" si="29"/>
        <v>3670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3.5140000000000002E-3</v>
      </c>
      <c r="F211" s="92">
        <v>1.1090000000000001E-6</v>
      </c>
      <c r="G211" s="88">
        <f t="shared" si="14"/>
        <v>3.5151090000000002E-3</v>
      </c>
      <c r="H211" s="77">
        <v>123.31</v>
      </c>
      <c r="I211" s="79" t="s">
        <v>12</v>
      </c>
      <c r="J211" s="187">
        <f t="shared" si="26"/>
        <v>123310</v>
      </c>
      <c r="K211" s="77">
        <v>4.88</v>
      </c>
      <c r="L211" s="79" t="s">
        <v>12</v>
      </c>
      <c r="M211" s="76">
        <f t="shared" si="30"/>
        <v>4880</v>
      </c>
      <c r="N211" s="77">
        <v>4.3499999999999996</v>
      </c>
      <c r="O211" s="79" t="s">
        <v>12</v>
      </c>
      <c r="P211" s="80">
        <f t="shared" si="29"/>
        <v>4350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3.2659999999999998E-3</v>
      </c>
      <c r="F212" s="92">
        <v>9.9560000000000005E-7</v>
      </c>
      <c r="G212" s="88">
        <f t="shared" si="14"/>
        <v>3.2669955999999997E-3</v>
      </c>
      <c r="H212" s="77">
        <v>150.56</v>
      </c>
      <c r="I212" s="79" t="s">
        <v>12</v>
      </c>
      <c r="J212" s="187">
        <f t="shared" si="26"/>
        <v>150560</v>
      </c>
      <c r="K212" s="77">
        <v>6.28</v>
      </c>
      <c r="L212" s="79" t="s">
        <v>12</v>
      </c>
      <c r="M212" s="80">
        <f t="shared" si="30"/>
        <v>6280</v>
      </c>
      <c r="N212" s="77">
        <v>5.26</v>
      </c>
      <c r="O212" s="79" t="s">
        <v>12</v>
      </c>
      <c r="P212" s="80">
        <f t="shared" si="29"/>
        <v>5260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3.0660000000000001E-3</v>
      </c>
      <c r="F213" s="92">
        <v>9.0380000000000003E-7</v>
      </c>
      <c r="G213" s="88">
        <f t="shared" ref="G213:G228" si="31">E213+F213</f>
        <v>3.0669038E-3</v>
      </c>
      <c r="H213" s="77">
        <v>179.73</v>
      </c>
      <c r="I213" s="79" t="s">
        <v>12</v>
      </c>
      <c r="J213" s="187">
        <f t="shared" si="26"/>
        <v>179730</v>
      </c>
      <c r="K213" s="77">
        <v>7.58</v>
      </c>
      <c r="L213" s="79" t="s">
        <v>12</v>
      </c>
      <c r="M213" s="80">
        <f t="shared" si="30"/>
        <v>7580</v>
      </c>
      <c r="N213" s="77">
        <v>6.22</v>
      </c>
      <c r="O213" s="79" t="s">
        <v>12</v>
      </c>
      <c r="P213" s="80">
        <f t="shared" si="29"/>
        <v>6220</v>
      </c>
    </row>
    <row r="214" spans="2:16">
      <c r="B214" s="89">
        <v>275</v>
      </c>
      <c r="C214" s="90" t="s">
        <v>65</v>
      </c>
      <c r="D214" s="74">
        <f t="shared" ref="D214:D227" si="32">B214/$C$5</f>
        <v>275</v>
      </c>
      <c r="E214" s="91">
        <v>2.9009999999999999E-3</v>
      </c>
      <c r="F214" s="92">
        <v>8.2790000000000005E-7</v>
      </c>
      <c r="G214" s="88">
        <f t="shared" si="31"/>
        <v>2.9018278999999999E-3</v>
      </c>
      <c r="H214" s="77">
        <v>210.69</v>
      </c>
      <c r="I214" s="79" t="s">
        <v>12</v>
      </c>
      <c r="J214" s="187">
        <f t="shared" si="26"/>
        <v>210690</v>
      </c>
      <c r="K214" s="77">
        <v>8.83</v>
      </c>
      <c r="L214" s="79" t="s">
        <v>12</v>
      </c>
      <c r="M214" s="80">
        <f t="shared" si="30"/>
        <v>8830</v>
      </c>
      <c r="N214" s="77">
        <v>7.21</v>
      </c>
      <c r="O214" s="79" t="s">
        <v>12</v>
      </c>
      <c r="P214" s="80">
        <f t="shared" si="29"/>
        <v>7210</v>
      </c>
    </row>
    <row r="215" spans="2:16">
      <c r="B215" s="89">
        <v>300</v>
      </c>
      <c r="C215" s="90" t="s">
        <v>65</v>
      </c>
      <c r="D215" s="74">
        <f t="shared" si="32"/>
        <v>300</v>
      </c>
      <c r="E215" s="91">
        <v>2.764E-3</v>
      </c>
      <c r="F215" s="92">
        <v>7.6420000000000003E-7</v>
      </c>
      <c r="G215" s="88">
        <f t="shared" si="31"/>
        <v>2.7647641999999999E-3</v>
      </c>
      <c r="H215" s="77">
        <v>243.29</v>
      </c>
      <c r="I215" s="79" t="s">
        <v>12</v>
      </c>
      <c r="J215" s="187">
        <f t="shared" si="26"/>
        <v>243290</v>
      </c>
      <c r="K215" s="77">
        <v>10.029999999999999</v>
      </c>
      <c r="L215" s="79" t="s">
        <v>12</v>
      </c>
      <c r="M215" s="80">
        <f t="shared" si="30"/>
        <v>10030</v>
      </c>
      <c r="N215" s="77">
        <v>8.25</v>
      </c>
      <c r="O215" s="79" t="s">
        <v>12</v>
      </c>
      <c r="P215" s="80">
        <f t="shared" si="29"/>
        <v>8250</v>
      </c>
    </row>
    <row r="216" spans="2:16">
      <c r="B216" s="89">
        <v>325</v>
      </c>
      <c r="C216" s="90" t="s">
        <v>65</v>
      </c>
      <c r="D216" s="74">
        <f t="shared" si="32"/>
        <v>325</v>
      </c>
      <c r="E216" s="91">
        <v>2.6480000000000002E-3</v>
      </c>
      <c r="F216" s="92">
        <v>7.0989999999999997E-7</v>
      </c>
      <c r="G216" s="88">
        <f t="shared" si="31"/>
        <v>2.6487099000000003E-3</v>
      </c>
      <c r="H216" s="77">
        <v>277.41000000000003</v>
      </c>
      <c r="I216" s="79" t="s">
        <v>12</v>
      </c>
      <c r="J216" s="187">
        <f t="shared" si="26"/>
        <v>277410</v>
      </c>
      <c r="K216" s="77">
        <v>11.21</v>
      </c>
      <c r="L216" s="79" t="s">
        <v>12</v>
      </c>
      <c r="M216" s="80">
        <f t="shared" si="30"/>
        <v>11210</v>
      </c>
      <c r="N216" s="77">
        <v>9.33</v>
      </c>
      <c r="O216" s="79" t="s">
        <v>12</v>
      </c>
      <c r="P216" s="80">
        <f t="shared" si="29"/>
        <v>9330</v>
      </c>
    </row>
    <row r="217" spans="2:16">
      <c r="B217" s="89">
        <v>350</v>
      </c>
      <c r="C217" s="90" t="s">
        <v>65</v>
      </c>
      <c r="D217" s="74">
        <f t="shared" si="32"/>
        <v>350</v>
      </c>
      <c r="E217" s="91">
        <v>2.5479999999999999E-3</v>
      </c>
      <c r="F217" s="92">
        <v>6.6309999999999995E-7</v>
      </c>
      <c r="G217" s="88">
        <f t="shared" si="31"/>
        <v>2.5486631000000001E-3</v>
      </c>
      <c r="H217" s="77">
        <v>312.95999999999998</v>
      </c>
      <c r="I217" s="79" t="s">
        <v>12</v>
      </c>
      <c r="J217" s="187">
        <f t="shared" si="26"/>
        <v>312960</v>
      </c>
      <c r="K217" s="77">
        <v>12.37</v>
      </c>
      <c r="L217" s="79" t="s">
        <v>12</v>
      </c>
      <c r="M217" s="80">
        <f>K217*1000</f>
        <v>12370</v>
      </c>
      <c r="N217" s="77">
        <v>10.43</v>
      </c>
      <c r="O217" s="79" t="s">
        <v>12</v>
      </c>
      <c r="P217" s="187">
        <f t="shared" si="29"/>
        <v>10430</v>
      </c>
    </row>
    <row r="218" spans="2:16">
      <c r="B218" s="89">
        <v>375</v>
      </c>
      <c r="C218" s="90" t="s">
        <v>65</v>
      </c>
      <c r="D218" s="74">
        <f t="shared" si="32"/>
        <v>375</v>
      </c>
      <c r="E218" s="91">
        <v>2.4620000000000002E-3</v>
      </c>
      <c r="F218" s="92">
        <v>6.2220000000000005E-7</v>
      </c>
      <c r="G218" s="88">
        <f t="shared" si="31"/>
        <v>2.4626222000000003E-3</v>
      </c>
      <c r="H218" s="77">
        <v>349.83</v>
      </c>
      <c r="I218" s="79" t="s">
        <v>12</v>
      </c>
      <c r="J218" s="187">
        <f t="shared" si="26"/>
        <v>349830</v>
      </c>
      <c r="K218" s="77">
        <v>13.51</v>
      </c>
      <c r="L218" s="79" t="s">
        <v>12</v>
      </c>
      <c r="M218" s="80">
        <f t="shared" ref="M218:M228" si="33">K218*1000</f>
        <v>13510</v>
      </c>
      <c r="N218" s="77">
        <v>11.56</v>
      </c>
      <c r="O218" s="79" t="s">
        <v>12</v>
      </c>
      <c r="P218" s="187">
        <f t="shared" ref="P218:P221" si="34">N218*1000</f>
        <v>11560</v>
      </c>
    </row>
    <row r="219" spans="2:16">
      <c r="B219" s="89">
        <v>400</v>
      </c>
      <c r="C219" s="90" t="s">
        <v>65</v>
      </c>
      <c r="D219" s="74">
        <f t="shared" si="32"/>
        <v>400</v>
      </c>
      <c r="E219" s="91">
        <v>2.3860000000000001E-3</v>
      </c>
      <c r="F219" s="92">
        <v>5.863E-7</v>
      </c>
      <c r="G219" s="88">
        <f t="shared" si="31"/>
        <v>2.3865863000000001E-3</v>
      </c>
      <c r="H219" s="77">
        <v>387.92</v>
      </c>
      <c r="I219" s="79" t="s">
        <v>12</v>
      </c>
      <c r="J219" s="187">
        <f t="shared" si="26"/>
        <v>387920</v>
      </c>
      <c r="K219" s="77">
        <v>14.63</v>
      </c>
      <c r="L219" s="79" t="s">
        <v>12</v>
      </c>
      <c r="M219" s="80">
        <f t="shared" si="33"/>
        <v>14630</v>
      </c>
      <c r="N219" s="77">
        <v>12.71</v>
      </c>
      <c r="O219" s="79" t="s">
        <v>12</v>
      </c>
      <c r="P219" s="187">
        <f t="shared" si="34"/>
        <v>12710</v>
      </c>
    </row>
    <row r="220" spans="2:16">
      <c r="B220" s="89">
        <v>450</v>
      </c>
      <c r="C220" s="90" t="s">
        <v>65</v>
      </c>
      <c r="D220" s="74">
        <f t="shared" si="32"/>
        <v>450</v>
      </c>
      <c r="E220" s="91">
        <v>2.261E-3</v>
      </c>
      <c r="F220" s="92">
        <v>5.2590000000000002E-7</v>
      </c>
      <c r="G220" s="88">
        <f t="shared" si="31"/>
        <v>2.2615258999999998E-3</v>
      </c>
      <c r="H220" s="77">
        <v>467.44</v>
      </c>
      <c r="I220" s="79" t="s">
        <v>12</v>
      </c>
      <c r="J220" s="187">
        <f t="shared" si="26"/>
        <v>467440</v>
      </c>
      <c r="K220" s="77">
        <v>18.61</v>
      </c>
      <c r="L220" s="79" t="s">
        <v>12</v>
      </c>
      <c r="M220" s="80">
        <f t="shared" si="33"/>
        <v>18610</v>
      </c>
      <c r="N220" s="77">
        <v>15.08</v>
      </c>
      <c r="O220" s="79" t="s">
        <v>12</v>
      </c>
      <c r="P220" s="187">
        <f t="shared" si="34"/>
        <v>15080</v>
      </c>
    </row>
    <row r="221" spans="2:16">
      <c r="B221" s="89">
        <v>500</v>
      </c>
      <c r="C221" s="90" t="s">
        <v>65</v>
      </c>
      <c r="D221" s="74">
        <f t="shared" si="32"/>
        <v>500</v>
      </c>
      <c r="E221" s="91">
        <v>2.1619999999999999E-3</v>
      </c>
      <c r="F221" s="92">
        <v>4.7719999999999996E-7</v>
      </c>
      <c r="G221" s="88">
        <f t="shared" si="31"/>
        <v>2.1624772E-3</v>
      </c>
      <c r="H221" s="77">
        <v>550.98</v>
      </c>
      <c r="I221" s="79" t="s">
        <v>12</v>
      </c>
      <c r="J221" s="187">
        <f t="shared" si="26"/>
        <v>550980</v>
      </c>
      <c r="K221" s="77">
        <v>22.2</v>
      </c>
      <c r="L221" s="79" t="s">
        <v>12</v>
      </c>
      <c r="M221" s="80">
        <f t="shared" si="33"/>
        <v>22200</v>
      </c>
      <c r="N221" s="77">
        <v>17.510000000000002</v>
      </c>
      <c r="O221" s="79" t="s">
        <v>12</v>
      </c>
      <c r="P221" s="187">
        <f t="shared" si="34"/>
        <v>17510</v>
      </c>
    </row>
    <row r="222" spans="2:16">
      <c r="B222" s="89">
        <v>550</v>
      </c>
      <c r="C222" s="90" t="s">
        <v>65</v>
      </c>
      <c r="D222" s="74">
        <f t="shared" si="32"/>
        <v>550</v>
      </c>
      <c r="E222" s="91">
        <v>2.0820000000000001E-3</v>
      </c>
      <c r="F222" s="92">
        <v>4.3700000000000001E-7</v>
      </c>
      <c r="G222" s="88">
        <f t="shared" si="31"/>
        <v>2.0824369999999999E-3</v>
      </c>
      <c r="H222" s="77">
        <v>638.04</v>
      </c>
      <c r="I222" s="79" t="s">
        <v>12</v>
      </c>
      <c r="J222" s="187">
        <f t="shared" si="26"/>
        <v>638040</v>
      </c>
      <c r="K222" s="77">
        <v>25.54</v>
      </c>
      <c r="L222" s="79" t="s">
        <v>12</v>
      </c>
      <c r="M222" s="80">
        <f t="shared" si="33"/>
        <v>25540</v>
      </c>
      <c r="N222" s="77">
        <v>19.98</v>
      </c>
      <c r="O222" s="79" t="s">
        <v>12</v>
      </c>
      <c r="P222" s="187">
        <f>N222*1000</f>
        <v>19980</v>
      </c>
    </row>
    <row r="223" spans="2:16">
      <c r="B223" s="89">
        <v>600</v>
      </c>
      <c r="C223" s="90" t="s">
        <v>65</v>
      </c>
      <c r="D223" s="74">
        <f t="shared" si="32"/>
        <v>600</v>
      </c>
      <c r="E223" s="91">
        <v>2.016E-3</v>
      </c>
      <c r="F223" s="92">
        <v>4.0320000000000001E-7</v>
      </c>
      <c r="G223" s="88">
        <f t="shared" si="31"/>
        <v>2.0164032E-3</v>
      </c>
      <c r="H223" s="77">
        <v>728.2</v>
      </c>
      <c r="I223" s="79" t="s">
        <v>12</v>
      </c>
      <c r="J223" s="187">
        <f t="shared" si="26"/>
        <v>728200</v>
      </c>
      <c r="K223" s="77">
        <v>28.71</v>
      </c>
      <c r="L223" s="79" t="s">
        <v>12</v>
      </c>
      <c r="M223" s="80">
        <f t="shared" si="33"/>
        <v>28710</v>
      </c>
      <c r="N223" s="77">
        <v>22.49</v>
      </c>
      <c r="O223" s="79" t="s">
        <v>12</v>
      </c>
      <c r="P223" s="187">
        <f t="shared" ref="P223:P228" si="35">N223*1000</f>
        <v>22490</v>
      </c>
    </row>
    <row r="224" spans="2:16">
      <c r="B224" s="89">
        <v>650</v>
      </c>
      <c r="C224" s="90" t="s">
        <v>65</v>
      </c>
      <c r="D224" s="74">
        <f t="shared" si="32"/>
        <v>650</v>
      </c>
      <c r="E224" s="91">
        <v>1.9610000000000001E-3</v>
      </c>
      <c r="F224" s="92">
        <v>3.7440000000000002E-7</v>
      </c>
      <c r="G224" s="88">
        <f t="shared" si="31"/>
        <v>1.9613744000000002E-3</v>
      </c>
      <c r="H224" s="77">
        <v>821.1</v>
      </c>
      <c r="I224" s="79" t="s">
        <v>12</v>
      </c>
      <c r="J224" s="187">
        <f t="shared" si="26"/>
        <v>821100</v>
      </c>
      <c r="K224" s="77">
        <v>31.73</v>
      </c>
      <c r="L224" s="79" t="s">
        <v>12</v>
      </c>
      <c r="M224" s="80">
        <f t="shared" si="33"/>
        <v>31730</v>
      </c>
      <c r="N224" s="77">
        <v>25.03</v>
      </c>
      <c r="O224" s="79" t="s">
        <v>12</v>
      </c>
      <c r="P224" s="187">
        <f t="shared" si="35"/>
        <v>25030</v>
      </c>
    </row>
    <row r="225" spans="1:16">
      <c r="B225" s="89">
        <v>700</v>
      </c>
      <c r="C225" s="90" t="s">
        <v>65</v>
      </c>
      <c r="D225" s="74">
        <f t="shared" si="32"/>
        <v>700</v>
      </c>
      <c r="E225" s="91">
        <v>1.915E-3</v>
      </c>
      <c r="F225" s="92">
        <v>3.4960000000000001E-7</v>
      </c>
      <c r="G225" s="88">
        <f t="shared" si="31"/>
        <v>1.9153496E-3</v>
      </c>
      <c r="H225" s="77">
        <v>916.4</v>
      </c>
      <c r="I225" s="79" t="s">
        <v>12</v>
      </c>
      <c r="J225" s="187">
        <f t="shared" si="26"/>
        <v>916400</v>
      </c>
      <c r="K225" s="77">
        <v>34.64</v>
      </c>
      <c r="L225" s="79" t="s">
        <v>12</v>
      </c>
      <c r="M225" s="80">
        <f t="shared" si="33"/>
        <v>34640</v>
      </c>
      <c r="N225" s="77">
        <v>27.57</v>
      </c>
      <c r="O225" s="79" t="s">
        <v>12</v>
      </c>
      <c r="P225" s="187">
        <f t="shared" si="35"/>
        <v>27570</v>
      </c>
    </row>
    <row r="226" spans="1:16">
      <c r="B226" s="89">
        <v>800</v>
      </c>
      <c r="C226" s="90" t="s">
        <v>65</v>
      </c>
      <c r="D226" s="74">
        <f t="shared" si="32"/>
        <v>800</v>
      </c>
      <c r="E226" s="91">
        <v>1.843E-3</v>
      </c>
      <c r="F226" s="92">
        <v>3.0899999999999997E-7</v>
      </c>
      <c r="G226" s="88">
        <f t="shared" si="31"/>
        <v>1.843309E-3</v>
      </c>
      <c r="H226" s="77">
        <v>1.1100000000000001</v>
      </c>
      <c r="I226" s="78" t="s">
        <v>90</v>
      </c>
      <c r="J226" s="187">
        <f t="shared" ref="J226:J228" si="36">H226*1000000</f>
        <v>1110000</v>
      </c>
      <c r="K226" s="77">
        <v>44.7</v>
      </c>
      <c r="L226" s="79" t="s">
        <v>12</v>
      </c>
      <c r="M226" s="80">
        <f t="shared" si="33"/>
        <v>44700</v>
      </c>
      <c r="N226" s="77">
        <v>32.69</v>
      </c>
      <c r="O226" s="79" t="s">
        <v>12</v>
      </c>
      <c r="P226" s="187">
        <f t="shared" si="35"/>
        <v>32689.999999999996</v>
      </c>
    </row>
    <row r="227" spans="1:16">
      <c r="B227" s="89">
        <v>900</v>
      </c>
      <c r="C227" s="90" t="s">
        <v>65</v>
      </c>
      <c r="D227" s="74">
        <f t="shared" si="32"/>
        <v>900</v>
      </c>
      <c r="E227" s="91">
        <v>1.789E-3</v>
      </c>
      <c r="F227" s="92">
        <v>2.7700000000000001E-7</v>
      </c>
      <c r="G227" s="88">
        <f t="shared" si="31"/>
        <v>1.7892769999999999E-3</v>
      </c>
      <c r="H227" s="77">
        <v>1.32</v>
      </c>
      <c r="I227" s="79" t="s">
        <v>90</v>
      </c>
      <c r="J227" s="187">
        <f t="shared" si="36"/>
        <v>1320000</v>
      </c>
      <c r="K227" s="77">
        <v>53.44</v>
      </c>
      <c r="L227" s="79" t="s">
        <v>12</v>
      </c>
      <c r="M227" s="80">
        <f t="shared" si="33"/>
        <v>53440</v>
      </c>
      <c r="N227" s="77">
        <v>37.79</v>
      </c>
      <c r="O227" s="79" t="s">
        <v>12</v>
      </c>
      <c r="P227" s="187">
        <f t="shared" si="35"/>
        <v>37790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7">B228*1000/$C$5</f>
        <v>1000</v>
      </c>
      <c r="E228" s="91">
        <v>1.7489999999999999E-3</v>
      </c>
      <c r="F228" s="92">
        <v>2.5120000000000003E-7</v>
      </c>
      <c r="G228" s="88">
        <f t="shared" si="31"/>
        <v>1.7492511999999999E-3</v>
      </c>
      <c r="H228" s="77">
        <v>1.53</v>
      </c>
      <c r="I228" s="79" t="s">
        <v>90</v>
      </c>
      <c r="J228" s="187">
        <f t="shared" si="36"/>
        <v>1530000</v>
      </c>
      <c r="K228" s="77">
        <v>61.33</v>
      </c>
      <c r="L228" s="79" t="s">
        <v>12</v>
      </c>
      <c r="M228" s="80">
        <f t="shared" si="33"/>
        <v>61330</v>
      </c>
      <c r="N228" s="77">
        <v>42.84</v>
      </c>
      <c r="O228" s="79" t="s">
        <v>12</v>
      </c>
      <c r="P228" s="187">
        <f t="shared" si="35"/>
        <v>42840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srim1H_Au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101</v>
      </c>
      <c r="D6" s="21" t="s">
        <v>32</v>
      </c>
      <c r="F6" s="27" t="s">
        <v>100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102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109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82</v>
      </c>
      <c r="F13" s="49"/>
      <c r="G13" s="50"/>
      <c r="H13" s="50"/>
      <c r="I13" s="51"/>
      <c r="J13" s="4">
        <v>8</v>
      </c>
      <c r="K13" s="52">
        <v>426.78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212</v>
      </c>
      <c r="C14" s="102"/>
      <c r="D14" s="21" t="s">
        <v>213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214</v>
      </c>
      <c r="C15" s="103"/>
      <c r="D15" s="101" t="s">
        <v>215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3" t="s">
        <v>59</v>
      </c>
      <c r="F18" s="194"/>
      <c r="G18" s="195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1.653E-3</v>
      </c>
      <c r="F20" s="87">
        <v>1.618E-4</v>
      </c>
      <c r="G20" s="88">
        <f>E20+F20</f>
        <v>1.8147999999999999E-3</v>
      </c>
      <c r="H20" s="84">
        <v>3</v>
      </c>
      <c r="I20" s="85" t="s">
        <v>64</v>
      </c>
      <c r="J20" s="97">
        <f>H20/1000/10</f>
        <v>3.0000000000000003E-4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1.7340000000000001E-3</v>
      </c>
      <c r="F21" s="92">
        <v>1.7019999999999999E-4</v>
      </c>
      <c r="G21" s="88">
        <f t="shared" ref="G21:G84" si="3">E21+F21</f>
        <v>1.9042E-3</v>
      </c>
      <c r="H21" s="89">
        <v>3</v>
      </c>
      <c r="I21" s="90" t="s">
        <v>64</v>
      </c>
      <c r="J21" s="74">
        <f t="shared" ref="J21:J84" si="4">H21/1000/10</f>
        <v>3.0000000000000003E-4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1.8109999999999999E-3</v>
      </c>
      <c r="F22" s="92">
        <v>1.7809999999999999E-4</v>
      </c>
      <c r="G22" s="88">
        <f t="shared" si="3"/>
        <v>1.9890999999999997E-3</v>
      </c>
      <c r="H22" s="89">
        <v>3</v>
      </c>
      <c r="I22" s="90" t="s">
        <v>64</v>
      </c>
      <c r="J22" s="74">
        <f t="shared" si="4"/>
        <v>3.0000000000000003E-4</v>
      </c>
      <c r="K22" s="89">
        <v>10</v>
      </c>
      <c r="L22" s="90" t="s">
        <v>64</v>
      </c>
      <c r="M22" s="74">
        <f t="shared" si="0"/>
        <v>1E-3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1.885E-3</v>
      </c>
      <c r="F23" s="92">
        <v>1.8569999999999999E-4</v>
      </c>
      <c r="G23" s="88">
        <f t="shared" si="3"/>
        <v>2.0707E-3</v>
      </c>
      <c r="H23" s="89">
        <v>3</v>
      </c>
      <c r="I23" s="90" t="s">
        <v>64</v>
      </c>
      <c r="J23" s="74">
        <f t="shared" si="4"/>
        <v>3.0000000000000003E-4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1.9559999999999998E-3</v>
      </c>
      <c r="F24" s="92">
        <v>1.929E-4</v>
      </c>
      <c r="G24" s="88">
        <f t="shared" si="3"/>
        <v>2.1489E-3</v>
      </c>
      <c r="H24" s="89">
        <v>4</v>
      </c>
      <c r="I24" s="90" t="s">
        <v>64</v>
      </c>
      <c r="J24" s="74">
        <f t="shared" si="4"/>
        <v>4.0000000000000002E-4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2.0249999999999999E-3</v>
      </c>
      <c r="F25" s="92">
        <v>1.9990000000000001E-4</v>
      </c>
      <c r="G25" s="88">
        <f t="shared" si="3"/>
        <v>2.2248999999999997E-3</v>
      </c>
      <c r="H25" s="89">
        <v>4</v>
      </c>
      <c r="I25" s="90" t="s">
        <v>64</v>
      </c>
      <c r="J25" s="74">
        <f t="shared" si="4"/>
        <v>4.0000000000000002E-4</v>
      </c>
      <c r="K25" s="89">
        <v>11</v>
      </c>
      <c r="L25" s="90" t="s">
        <v>64</v>
      </c>
      <c r="M25" s="74">
        <f t="shared" si="0"/>
        <v>1.0999999999999998E-3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2.091E-3</v>
      </c>
      <c r="F26" s="92">
        <v>2.065E-4</v>
      </c>
      <c r="G26" s="88">
        <f t="shared" si="3"/>
        <v>2.2975000000000001E-3</v>
      </c>
      <c r="H26" s="89">
        <v>4</v>
      </c>
      <c r="I26" s="90" t="s">
        <v>64</v>
      </c>
      <c r="J26" s="74">
        <f t="shared" si="4"/>
        <v>4.0000000000000002E-4</v>
      </c>
      <c r="K26" s="89">
        <v>12</v>
      </c>
      <c r="L26" s="90" t="s">
        <v>64</v>
      </c>
      <c r="M26" s="74">
        <f t="shared" si="0"/>
        <v>1.2000000000000001E-3</v>
      </c>
      <c r="N26" s="89">
        <v>8</v>
      </c>
      <c r="O26" s="90" t="s">
        <v>64</v>
      </c>
      <c r="P26" s="74">
        <f t="shared" si="1"/>
        <v>8.0000000000000004E-4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2.1559999999999999E-3</v>
      </c>
      <c r="F27" s="92">
        <v>2.13E-4</v>
      </c>
      <c r="G27" s="88">
        <f t="shared" si="3"/>
        <v>2.369E-3</v>
      </c>
      <c r="H27" s="89">
        <v>4</v>
      </c>
      <c r="I27" s="90" t="s">
        <v>64</v>
      </c>
      <c r="J27" s="74">
        <f t="shared" si="4"/>
        <v>4.0000000000000002E-4</v>
      </c>
      <c r="K27" s="89">
        <v>12</v>
      </c>
      <c r="L27" s="90" t="s">
        <v>64</v>
      </c>
      <c r="M27" s="74">
        <f t="shared" si="0"/>
        <v>1.2000000000000001E-3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2.2179999999999999E-3</v>
      </c>
      <c r="F28" s="92">
        <v>2.1919999999999999E-4</v>
      </c>
      <c r="G28" s="88">
        <f t="shared" si="3"/>
        <v>2.4372E-3</v>
      </c>
      <c r="H28" s="89">
        <v>4</v>
      </c>
      <c r="I28" s="90" t="s">
        <v>64</v>
      </c>
      <c r="J28" s="74">
        <f t="shared" si="4"/>
        <v>4.0000000000000002E-4</v>
      </c>
      <c r="K28" s="89">
        <v>12</v>
      </c>
      <c r="L28" s="90" t="s">
        <v>64</v>
      </c>
      <c r="M28" s="74">
        <f t="shared" si="0"/>
        <v>1.2000000000000001E-3</v>
      </c>
      <c r="N28" s="89">
        <v>9</v>
      </c>
      <c r="O28" s="90" t="s">
        <v>64</v>
      </c>
      <c r="P28" s="74">
        <f t="shared" si="1"/>
        <v>8.9999999999999998E-4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2.3379999999999998E-3</v>
      </c>
      <c r="F29" s="92">
        <v>2.31E-4</v>
      </c>
      <c r="G29" s="88">
        <f t="shared" si="3"/>
        <v>2.5689999999999997E-3</v>
      </c>
      <c r="H29" s="89">
        <v>4</v>
      </c>
      <c r="I29" s="90" t="s">
        <v>64</v>
      </c>
      <c r="J29" s="74">
        <f t="shared" si="4"/>
        <v>4.0000000000000002E-4</v>
      </c>
      <c r="K29" s="89">
        <v>13</v>
      </c>
      <c r="L29" s="90" t="s">
        <v>64</v>
      </c>
      <c r="M29" s="74">
        <f t="shared" si="0"/>
        <v>1.2999999999999999E-3</v>
      </c>
      <c r="N29" s="89">
        <v>9</v>
      </c>
      <c r="O29" s="90" t="s">
        <v>64</v>
      </c>
      <c r="P29" s="74">
        <f t="shared" si="1"/>
        <v>8.9999999999999998E-4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2.48E-3</v>
      </c>
      <c r="F30" s="92">
        <v>2.4469999999999998E-4</v>
      </c>
      <c r="G30" s="88">
        <f t="shared" si="3"/>
        <v>2.7247E-3</v>
      </c>
      <c r="H30" s="89">
        <v>5</v>
      </c>
      <c r="I30" s="90" t="s">
        <v>64</v>
      </c>
      <c r="J30" s="74">
        <f t="shared" si="4"/>
        <v>5.0000000000000001E-4</v>
      </c>
      <c r="K30" s="89">
        <v>14</v>
      </c>
      <c r="L30" s="90" t="s">
        <v>64</v>
      </c>
      <c r="M30" s="74">
        <f t="shared" si="0"/>
        <v>1.4E-3</v>
      </c>
      <c r="N30" s="89">
        <v>10</v>
      </c>
      <c r="O30" s="90" t="s">
        <v>64</v>
      </c>
      <c r="P30" s="74">
        <f t="shared" si="1"/>
        <v>1E-3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2.614E-3</v>
      </c>
      <c r="F31" s="92">
        <v>2.5759999999999997E-4</v>
      </c>
      <c r="G31" s="88">
        <f t="shared" si="3"/>
        <v>2.8716000000000002E-3</v>
      </c>
      <c r="H31" s="89">
        <v>5</v>
      </c>
      <c r="I31" s="90" t="s">
        <v>64</v>
      </c>
      <c r="J31" s="74">
        <f t="shared" si="4"/>
        <v>5.0000000000000001E-4</v>
      </c>
      <c r="K31" s="89">
        <v>15</v>
      </c>
      <c r="L31" s="90" t="s">
        <v>64</v>
      </c>
      <c r="M31" s="74">
        <f t="shared" si="0"/>
        <v>1.5E-3</v>
      </c>
      <c r="N31" s="89">
        <v>10</v>
      </c>
      <c r="O31" s="90" t="s">
        <v>64</v>
      </c>
      <c r="P31" s="74">
        <f t="shared" si="1"/>
        <v>1E-3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2.7420000000000001E-3</v>
      </c>
      <c r="F32" s="92">
        <v>2.6959999999999999E-4</v>
      </c>
      <c r="G32" s="88">
        <f t="shared" si="3"/>
        <v>3.0116000000000001E-3</v>
      </c>
      <c r="H32" s="89">
        <v>5</v>
      </c>
      <c r="I32" s="90" t="s">
        <v>64</v>
      </c>
      <c r="J32" s="74">
        <f t="shared" si="4"/>
        <v>5.0000000000000001E-4</v>
      </c>
      <c r="K32" s="89">
        <v>15</v>
      </c>
      <c r="L32" s="90" t="s">
        <v>64</v>
      </c>
      <c r="M32" s="74">
        <f t="shared" si="0"/>
        <v>1.5E-3</v>
      </c>
      <c r="N32" s="89">
        <v>11</v>
      </c>
      <c r="O32" s="90" t="s">
        <v>64</v>
      </c>
      <c r="P32" s="74">
        <f t="shared" si="1"/>
        <v>1.0999999999999998E-3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2.8639999999999998E-3</v>
      </c>
      <c r="F33" s="92">
        <v>2.809E-4</v>
      </c>
      <c r="G33" s="88">
        <f t="shared" si="3"/>
        <v>3.1449E-3</v>
      </c>
      <c r="H33" s="89">
        <v>5</v>
      </c>
      <c r="I33" s="90" t="s">
        <v>64</v>
      </c>
      <c r="J33" s="74">
        <f t="shared" si="4"/>
        <v>5.0000000000000001E-4</v>
      </c>
      <c r="K33" s="89">
        <v>16</v>
      </c>
      <c r="L33" s="90" t="s">
        <v>64</v>
      </c>
      <c r="M33" s="74">
        <f t="shared" si="0"/>
        <v>1.6000000000000001E-3</v>
      </c>
      <c r="N33" s="89">
        <v>11</v>
      </c>
      <c r="O33" s="90" t="s">
        <v>64</v>
      </c>
      <c r="P33" s="74">
        <f t="shared" si="1"/>
        <v>1.0999999999999998E-3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2.9810000000000001E-3</v>
      </c>
      <c r="F34" s="92">
        <v>2.9159999999999999E-4</v>
      </c>
      <c r="G34" s="88">
        <f t="shared" si="3"/>
        <v>3.2726000000000001E-3</v>
      </c>
      <c r="H34" s="89">
        <v>6</v>
      </c>
      <c r="I34" s="90" t="s">
        <v>64</v>
      </c>
      <c r="J34" s="74">
        <f t="shared" si="4"/>
        <v>6.0000000000000006E-4</v>
      </c>
      <c r="K34" s="89">
        <v>17</v>
      </c>
      <c r="L34" s="90" t="s">
        <v>64</v>
      </c>
      <c r="M34" s="74">
        <f t="shared" si="0"/>
        <v>1.7000000000000001E-3</v>
      </c>
      <c r="N34" s="89">
        <v>12</v>
      </c>
      <c r="O34" s="90" t="s">
        <v>64</v>
      </c>
      <c r="P34" s="74">
        <f t="shared" si="1"/>
        <v>1.2000000000000001E-3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3.0929999999999998E-3</v>
      </c>
      <c r="F35" s="92">
        <v>3.0180000000000002E-4</v>
      </c>
      <c r="G35" s="88">
        <f t="shared" si="3"/>
        <v>3.3947999999999999E-3</v>
      </c>
      <c r="H35" s="89">
        <v>6</v>
      </c>
      <c r="I35" s="90" t="s">
        <v>64</v>
      </c>
      <c r="J35" s="74">
        <f t="shared" si="4"/>
        <v>6.0000000000000006E-4</v>
      </c>
      <c r="K35" s="89">
        <v>17</v>
      </c>
      <c r="L35" s="90" t="s">
        <v>64</v>
      </c>
      <c r="M35" s="74">
        <f t="shared" si="0"/>
        <v>1.7000000000000001E-3</v>
      </c>
      <c r="N35" s="89">
        <v>12</v>
      </c>
      <c r="O35" s="90" t="s">
        <v>64</v>
      </c>
      <c r="P35" s="74">
        <f t="shared" si="1"/>
        <v>1.2000000000000001E-3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3.202E-3</v>
      </c>
      <c r="F36" s="92">
        <v>3.1149999999999998E-4</v>
      </c>
      <c r="G36" s="88">
        <f t="shared" si="3"/>
        <v>3.5135000000000001E-3</v>
      </c>
      <c r="H36" s="89">
        <v>6</v>
      </c>
      <c r="I36" s="90" t="s">
        <v>64</v>
      </c>
      <c r="J36" s="74">
        <f t="shared" si="4"/>
        <v>6.0000000000000006E-4</v>
      </c>
      <c r="K36" s="89">
        <v>18</v>
      </c>
      <c r="L36" s="90" t="s">
        <v>64</v>
      </c>
      <c r="M36" s="74">
        <f t="shared" si="0"/>
        <v>1.8E-3</v>
      </c>
      <c r="N36" s="89">
        <v>13</v>
      </c>
      <c r="O36" s="90" t="s">
        <v>64</v>
      </c>
      <c r="P36" s="74">
        <f t="shared" si="1"/>
        <v>1.2999999999999999E-3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3.307E-3</v>
      </c>
      <c r="F37" s="92">
        <v>3.2069999999999999E-4</v>
      </c>
      <c r="G37" s="88">
        <f t="shared" si="3"/>
        <v>3.6277000000000002E-3</v>
      </c>
      <c r="H37" s="89">
        <v>6</v>
      </c>
      <c r="I37" s="90" t="s">
        <v>64</v>
      </c>
      <c r="J37" s="74">
        <f t="shared" si="4"/>
        <v>6.0000000000000006E-4</v>
      </c>
      <c r="K37" s="89">
        <v>18</v>
      </c>
      <c r="L37" s="90" t="s">
        <v>64</v>
      </c>
      <c r="M37" s="74">
        <f t="shared" si="0"/>
        <v>1.8E-3</v>
      </c>
      <c r="N37" s="89">
        <v>13</v>
      </c>
      <c r="O37" s="90" t="s">
        <v>64</v>
      </c>
      <c r="P37" s="74">
        <f t="shared" si="1"/>
        <v>1.2999999999999999E-3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3.5070000000000001E-3</v>
      </c>
      <c r="F38" s="92">
        <v>3.3809999999999998E-4</v>
      </c>
      <c r="G38" s="88">
        <f t="shared" si="3"/>
        <v>3.8451000000000002E-3</v>
      </c>
      <c r="H38" s="89">
        <v>7</v>
      </c>
      <c r="I38" s="90" t="s">
        <v>64</v>
      </c>
      <c r="J38" s="74">
        <f t="shared" si="4"/>
        <v>6.9999999999999999E-4</v>
      </c>
      <c r="K38" s="89">
        <v>19</v>
      </c>
      <c r="L38" s="90" t="s">
        <v>64</v>
      </c>
      <c r="M38" s="74">
        <f t="shared" si="0"/>
        <v>1.9E-3</v>
      </c>
      <c r="N38" s="89">
        <v>14</v>
      </c>
      <c r="O38" s="90" t="s">
        <v>64</v>
      </c>
      <c r="P38" s="74">
        <f t="shared" si="1"/>
        <v>1.4E-3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3.6970000000000002E-3</v>
      </c>
      <c r="F39" s="92">
        <v>3.5409999999999999E-4</v>
      </c>
      <c r="G39" s="88">
        <f t="shared" si="3"/>
        <v>4.0511000000000002E-3</v>
      </c>
      <c r="H39" s="89">
        <v>7</v>
      </c>
      <c r="I39" s="90" t="s">
        <v>64</v>
      </c>
      <c r="J39" s="74">
        <f t="shared" si="4"/>
        <v>6.9999999999999999E-4</v>
      </c>
      <c r="K39" s="89">
        <v>20</v>
      </c>
      <c r="L39" s="90" t="s">
        <v>64</v>
      </c>
      <c r="M39" s="74">
        <f t="shared" si="0"/>
        <v>2E-3</v>
      </c>
      <c r="N39" s="89">
        <v>15</v>
      </c>
      <c r="O39" s="90" t="s">
        <v>64</v>
      </c>
      <c r="P39" s="74">
        <f t="shared" si="1"/>
        <v>1.5E-3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3.8769999999999998E-3</v>
      </c>
      <c r="F40" s="92">
        <v>3.6900000000000002E-4</v>
      </c>
      <c r="G40" s="88">
        <f t="shared" si="3"/>
        <v>4.2459999999999998E-3</v>
      </c>
      <c r="H40" s="89">
        <v>7</v>
      </c>
      <c r="I40" s="90" t="s">
        <v>64</v>
      </c>
      <c r="J40" s="74">
        <f t="shared" si="4"/>
        <v>6.9999999999999999E-4</v>
      </c>
      <c r="K40" s="89">
        <v>21</v>
      </c>
      <c r="L40" s="90" t="s">
        <v>64</v>
      </c>
      <c r="M40" s="74">
        <f t="shared" si="0"/>
        <v>2.1000000000000003E-3</v>
      </c>
      <c r="N40" s="89">
        <v>15</v>
      </c>
      <c r="O40" s="90" t="s">
        <v>64</v>
      </c>
      <c r="P40" s="74">
        <f t="shared" si="1"/>
        <v>1.5E-3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4.0499999999999998E-3</v>
      </c>
      <c r="F41" s="92">
        <v>3.8289999999999998E-4</v>
      </c>
      <c r="G41" s="88">
        <f t="shared" si="3"/>
        <v>4.4329E-3</v>
      </c>
      <c r="H41" s="89">
        <v>8</v>
      </c>
      <c r="I41" s="90" t="s">
        <v>64</v>
      </c>
      <c r="J41" s="74">
        <f t="shared" si="4"/>
        <v>8.0000000000000004E-4</v>
      </c>
      <c r="K41" s="89">
        <v>22</v>
      </c>
      <c r="L41" s="90" t="s">
        <v>64</v>
      </c>
      <c r="M41" s="74">
        <f t="shared" si="0"/>
        <v>2.1999999999999997E-3</v>
      </c>
      <c r="N41" s="89">
        <v>16</v>
      </c>
      <c r="O41" s="90" t="s">
        <v>64</v>
      </c>
      <c r="P41" s="74">
        <f t="shared" si="1"/>
        <v>1.6000000000000001E-3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4.215E-3</v>
      </c>
      <c r="F42" s="92">
        <v>3.9599999999999998E-4</v>
      </c>
      <c r="G42" s="88">
        <f t="shared" si="3"/>
        <v>4.6109999999999996E-3</v>
      </c>
      <c r="H42" s="89">
        <v>8</v>
      </c>
      <c r="I42" s="90" t="s">
        <v>64</v>
      </c>
      <c r="J42" s="74">
        <f t="shared" si="4"/>
        <v>8.0000000000000004E-4</v>
      </c>
      <c r="K42" s="89">
        <v>23</v>
      </c>
      <c r="L42" s="90" t="s">
        <v>64</v>
      </c>
      <c r="M42" s="74">
        <f t="shared" si="0"/>
        <v>2.3E-3</v>
      </c>
      <c r="N42" s="89">
        <v>17</v>
      </c>
      <c r="O42" s="90" t="s">
        <v>64</v>
      </c>
      <c r="P42" s="74">
        <f t="shared" si="1"/>
        <v>1.7000000000000001E-3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4.3740000000000003E-3</v>
      </c>
      <c r="F43" s="92">
        <v>4.0840000000000001E-4</v>
      </c>
      <c r="G43" s="88">
        <f t="shared" si="3"/>
        <v>4.7824E-3</v>
      </c>
      <c r="H43" s="89">
        <v>8</v>
      </c>
      <c r="I43" s="90" t="s">
        <v>64</v>
      </c>
      <c r="J43" s="74">
        <f t="shared" si="4"/>
        <v>8.0000000000000004E-4</v>
      </c>
      <c r="K43" s="89">
        <v>24</v>
      </c>
      <c r="L43" s="90" t="s">
        <v>64</v>
      </c>
      <c r="M43" s="74">
        <f t="shared" si="0"/>
        <v>2.4000000000000002E-3</v>
      </c>
      <c r="N43" s="89">
        <v>17</v>
      </c>
      <c r="O43" s="90" t="s">
        <v>64</v>
      </c>
      <c r="P43" s="74">
        <f t="shared" si="1"/>
        <v>1.7000000000000001E-3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4.6759999999999996E-3</v>
      </c>
      <c r="F44" s="92">
        <v>4.3110000000000002E-4</v>
      </c>
      <c r="G44" s="88">
        <f t="shared" si="3"/>
        <v>5.1070999999999998E-3</v>
      </c>
      <c r="H44" s="89">
        <v>9</v>
      </c>
      <c r="I44" s="90" t="s">
        <v>64</v>
      </c>
      <c r="J44" s="74">
        <f t="shared" si="4"/>
        <v>8.9999999999999998E-4</v>
      </c>
      <c r="K44" s="89">
        <v>26</v>
      </c>
      <c r="L44" s="90" t="s">
        <v>64</v>
      </c>
      <c r="M44" s="74">
        <f t="shared" si="0"/>
        <v>2.5999999999999999E-3</v>
      </c>
      <c r="N44" s="89">
        <v>18</v>
      </c>
      <c r="O44" s="90" t="s">
        <v>64</v>
      </c>
      <c r="P44" s="74">
        <f t="shared" si="1"/>
        <v>1.8E-3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4.96E-3</v>
      </c>
      <c r="F45" s="92">
        <v>4.5179999999999998E-4</v>
      </c>
      <c r="G45" s="88">
        <f t="shared" si="3"/>
        <v>5.4117999999999996E-3</v>
      </c>
      <c r="H45" s="89">
        <v>10</v>
      </c>
      <c r="I45" s="90" t="s">
        <v>64</v>
      </c>
      <c r="J45" s="74">
        <f t="shared" si="4"/>
        <v>1E-3</v>
      </c>
      <c r="K45" s="89">
        <v>28</v>
      </c>
      <c r="L45" s="90" t="s">
        <v>64</v>
      </c>
      <c r="M45" s="74">
        <f t="shared" si="0"/>
        <v>2.8E-3</v>
      </c>
      <c r="N45" s="89">
        <v>20</v>
      </c>
      <c r="O45" s="90" t="s">
        <v>64</v>
      </c>
      <c r="P45" s="74">
        <f t="shared" si="1"/>
        <v>2E-3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5.228E-3</v>
      </c>
      <c r="F46" s="92">
        <v>4.706E-4</v>
      </c>
      <c r="G46" s="88">
        <f t="shared" si="3"/>
        <v>5.6985999999999998E-3</v>
      </c>
      <c r="H46" s="89">
        <v>10</v>
      </c>
      <c r="I46" s="90" t="s">
        <v>64</v>
      </c>
      <c r="J46" s="74">
        <f t="shared" si="4"/>
        <v>1E-3</v>
      </c>
      <c r="K46" s="89">
        <v>29</v>
      </c>
      <c r="L46" s="90" t="s">
        <v>64</v>
      </c>
      <c r="M46" s="74">
        <f t="shared" si="0"/>
        <v>2.9000000000000002E-3</v>
      </c>
      <c r="N46" s="89">
        <v>21</v>
      </c>
      <c r="O46" s="90" t="s">
        <v>64</v>
      </c>
      <c r="P46" s="74">
        <f t="shared" si="1"/>
        <v>2.1000000000000003E-3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5.4840000000000002E-3</v>
      </c>
      <c r="F47" s="92">
        <v>4.8799999999999999E-4</v>
      </c>
      <c r="G47" s="88">
        <f t="shared" si="3"/>
        <v>5.9719999999999999E-3</v>
      </c>
      <c r="H47" s="89">
        <v>11</v>
      </c>
      <c r="I47" s="90" t="s">
        <v>64</v>
      </c>
      <c r="J47" s="74">
        <f t="shared" si="4"/>
        <v>1.0999999999999998E-3</v>
      </c>
      <c r="K47" s="89">
        <v>31</v>
      </c>
      <c r="L47" s="90" t="s">
        <v>64</v>
      </c>
      <c r="M47" s="74">
        <f t="shared" si="0"/>
        <v>3.0999999999999999E-3</v>
      </c>
      <c r="N47" s="89">
        <v>22</v>
      </c>
      <c r="O47" s="90" t="s">
        <v>64</v>
      </c>
      <c r="P47" s="74">
        <f t="shared" si="1"/>
        <v>2.1999999999999997E-3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5.7270000000000003E-3</v>
      </c>
      <c r="F48" s="92">
        <v>5.04E-4</v>
      </c>
      <c r="G48" s="88">
        <f t="shared" si="3"/>
        <v>6.2310000000000004E-3</v>
      </c>
      <c r="H48" s="89">
        <v>12</v>
      </c>
      <c r="I48" s="90" t="s">
        <v>64</v>
      </c>
      <c r="J48" s="74">
        <f t="shared" si="4"/>
        <v>1.2000000000000001E-3</v>
      </c>
      <c r="K48" s="89">
        <v>32</v>
      </c>
      <c r="L48" s="90" t="s">
        <v>64</v>
      </c>
      <c r="M48" s="74">
        <f t="shared" si="0"/>
        <v>3.2000000000000002E-3</v>
      </c>
      <c r="N48" s="89">
        <v>23</v>
      </c>
      <c r="O48" s="90" t="s">
        <v>64</v>
      </c>
      <c r="P48" s="74">
        <f t="shared" si="1"/>
        <v>2.3E-3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5.9610000000000002E-3</v>
      </c>
      <c r="F49" s="92">
        <v>5.1900000000000004E-4</v>
      </c>
      <c r="G49" s="88">
        <f t="shared" si="3"/>
        <v>6.4800000000000005E-3</v>
      </c>
      <c r="H49" s="89">
        <v>12</v>
      </c>
      <c r="I49" s="90" t="s">
        <v>64</v>
      </c>
      <c r="J49" s="74">
        <f t="shared" si="4"/>
        <v>1.2000000000000001E-3</v>
      </c>
      <c r="K49" s="89">
        <v>33</v>
      </c>
      <c r="L49" s="90" t="s">
        <v>64</v>
      </c>
      <c r="M49" s="74">
        <f t="shared" si="0"/>
        <v>3.3E-3</v>
      </c>
      <c r="N49" s="89">
        <v>24</v>
      </c>
      <c r="O49" s="90" t="s">
        <v>64</v>
      </c>
      <c r="P49" s="74">
        <f t="shared" si="1"/>
        <v>2.4000000000000002E-3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6.1859999999999997E-3</v>
      </c>
      <c r="F50" s="92">
        <v>5.3300000000000005E-4</v>
      </c>
      <c r="G50" s="88">
        <f t="shared" si="3"/>
        <v>6.7189999999999993E-3</v>
      </c>
      <c r="H50" s="89">
        <v>13</v>
      </c>
      <c r="I50" s="90" t="s">
        <v>64</v>
      </c>
      <c r="J50" s="74">
        <f t="shared" si="4"/>
        <v>1.2999999999999999E-3</v>
      </c>
      <c r="K50" s="89">
        <v>35</v>
      </c>
      <c r="L50" s="90" t="s">
        <v>64</v>
      </c>
      <c r="M50" s="74">
        <f t="shared" si="0"/>
        <v>3.5000000000000005E-3</v>
      </c>
      <c r="N50" s="89">
        <v>25</v>
      </c>
      <c r="O50" s="90" t="s">
        <v>64</v>
      </c>
      <c r="P50" s="74">
        <f t="shared" si="1"/>
        <v>2.5000000000000001E-3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6.4029999999999998E-3</v>
      </c>
      <c r="F51" s="92">
        <v>5.4609999999999999E-4</v>
      </c>
      <c r="G51" s="88">
        <f t="shared" si="3"/>
        <v>6.9490999999999997E-3</v>
      </c>
      <c r="H51" s="89">
        <v>13</v>
      </c>
      <c r="I51" s="90" t="s">
        <v>64</v>
      </c>
      <c r="J51" s="74">
        <f t="shared" si="4"/>
        <v>1.2999999999999999E-3</v>
      </c>
      <c r="K51" s="89">
        <v>36</v>
      </c>
      <c r="L51" s="90" t="s">
        <v>64</v>
      </c>
      <c r="M51" s="74">
        <f t="shared" si="0"/>
        <v>3.5999999999999999E-3</v>
      </c>
      <c r="N51" s="89">
        <v>26</v>
      </c>
      <c r="O51" s="90" t="s">
        <v>64</v>
      </c>
      <c r="P51" s="74">
        <f t="shared" si="1"/>
        <v>2.5999999999999999E-3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6.613E-3</v>
      </c>
      <c r="F52" s="92">
        <v>5.5849999999999997E-4</v>
      </c>
      <c r="G52" s="88">
        <f t="shared" si="3"/>
        <v>7.1714999999999999E-3</v>
      </c>
      <c r="H52" s="89">
        <v>14</v>
      </c>
      <c r="I52" s="90" t="s">
        <v>64</v>
      </c>
      <c r="J52" s="74">
        <f t="shared" si="4"/>
        <v>1.4E-3</v>
      </c>
      <c r="K52" s="89">
        <v>37</v>
      </c>
      <c r="L52" s="90" t="s">
        <v>64</v>
      </c>
      <c r="M52" s="74">
        <f t="shared" si="0"/>
        <v>3.6999999999999997E-3</v>
      </c>
      <c r="N52" s="89">
        <v>27</v>
      </c>
      <c r="O52" s="90" t="s">
        <v>64</v>
      </c>
      <c r="P52" s="74">
        <f t="shared" si="1"/>
        <v>2.7000000000000001E-3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6.8170000000000001E-3</v>
      </c>
      <c r="F53" s="92">
        <v>5.7010000000000003E-4</v>
      </c>
      <c r="G53" s="88">
        <f t="shared" si="3"/>
        <v>7.3871000000000006E-3</v>
      </c>
      <c r="H53" s="89">
        <v>14</v>
      </c>
      <c r="I53" s="90" t="s">
        <v>64</v>
      </c>
      <c r="J53" s="74">
        <f t="shared" si="4"/>
        <v>1.4E-3</v>
      </c>
      <c r="K53" s="89">
        <v>38</v>
      </c>
      <c r="L53" s="90" t="s">
        <v>64</v>
      </c>
      <c r="M53" s="74">
        <f t="shared" si="0"/>
        <v>3.8E-3</v>
      </c>
      <c r="N53" s="89">
        <v>27</v>
      </c>
      <c r="O53" s="90" t="s">
        <v>64</v>
      </c>
      <c r="P53" s="74">
        <f t="shared" si="1"/>
        <v>2.7000000000000001E-3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7.0150000000000004E-3</v>
      </c>
      <c r="F54" s="92">
        <v>5.8120000000000003E-4</v>
      </c>
      <c r="G54" s="88">
        <f t="shared" si="3"/>
        <v>7.5962000000000009E-3</v>
      </c>
      <c r="H54" s="89">
        <v>15</v>
      </c>
      <c r="I54" s="90" t="s">
        <v>64</v>
      </c>
      <c r="J54" s="74">
        <f t="shared" si="4"/>
        <v>1.5E-3</v>
      </c>
      <c r="K54" s="89">
        <v>40</v>
      </c>
      <c r="L54" s="90" t="s">
        <v>64</v>
      </c>
      <c r="M54" s="74">
        <f t="shared" si="0"/>
        <v>4.0000000000000001E-3</v>
      </c>
      <c r="N54" s="89">
        <v>28</v>
      </c>
      <c r="O54" s="90" t="s">
        <v>64</v>
      </c>
      <c r="P54" s="74">
        <f t="shared" si="1"/>
        <v>2.8E-3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7.3940000000000004E-3</v>
      </c>
      <c r="F55" s="92">
        <v>6.0170000000000004E-4</v>
      </c>
      <c r="G55" s="88">
        <f t="shared" si="3"/>
        <v>7.9956999999999997E-3</v>
      </c>
      <c r="H55" s="89">
        <v>16</v>
      </c>
      <c r="I55" s="90" t="s">
        <v>64</v>
      </c>
      <c r="J55" s="74">
        <f t="shared" si="4"/>
        <v>1.6000000000000001E-3</v>
      </c>
      <c r="K55" s="89">
        <v>42</v>
      </c>
      <c r="L55" s="90" t="s">
        <v>64</v>
      </c>
      <c r="M55" s="74">
        <f t="shared" si="0"/>
        <v>4.2000000000000006E-3</v>
      </c>
      <c r="N55" s="89">
        <v>30</v>
      </c>
      <c r="O55" s="90" t="s">
        <v>64</v>
      </c>
      <c r="P55" s="74">
        <f t="shared" si="1"/>
        <v>3.0000000000000001E-3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7.8429999999999993E-3</v>
      </c>
      <c r="F56" s="92">
        <v>6.2480000000000001E-4</v>
      </c>
      <c r="G56" s="88">
        <f t="shared" si="3"/>
        <v>8.4677999999999993E-3</v>
      </c>
      <c r="H56" s="89">
        <v>17</v>
      </c>
      <c r="I56" s="90" t="s">
        <v>64</v>
      </c>
      <c r="J56" s="74">
        <f t="shared" si="4"/>
        <v>1.7000000000000001E-3</v>
      </c>
      <c r="K56" s="89">
        <v>45</v>
      </c>
      <c r="L56" s="90" t="s">
        <v>64</v>
      </c>
      <c r="M56" s="74">
        <f t="shared" si="0"/>
        <v>4.4999999999999997E-3</v>
      </c>
      <c r="N56" s="89">
        <v>32</v>
      </c>
      <c r="O56" s="90" t="s">
        <v>64</v>
      </c>
      <c r="P56" s="74">
        <f t="shared" si="1"/>
        <v>3.2000000000000002E-3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8.267E-3</v>
      </c>
      <c r="F57" s="92">
        <v>6.4539999999999997E-4</v>
      </c>
      <c r="G57" s="88">
        <f t="shared" si="3"/>
        <v>8.9124000000000009E-3</v>
      </c>
      <c r="H57" s="89">
        <v>19</v>
      </c>
      <c r="I57" s="90" t="s">
        <v>64</v>
      </c>
      <c r="J57" s="74">
        <f t="shared" si="4"/>
        <v>1.9E-3</v>
      </c>
      <c r="K57" s="89">
        <v>47</v>
      </c>
      <c r="L57" s="90" t="s">
        <v>64</v>
      </c>
      <c r="M57" s="74">
        <f t="shared" si="0"/>
        <v>4.7000000000000002E-3</v>
      </c>
      <c r="N57" s="89">
        <v>34</v>
      </c>
      <c r="O57" s="90" t="s">
        <v>64</v>
      </c>
      <c r="P57" s="74">
        <f t="shared" si="1"/>
        <v>3.4000000000000002E-3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8.6700000000000006E-3</v>
      </c>
      <c r="F58" s="92">
        <v>6.6410000000000004E-4</v>
      </c>
      <c r="G58" s="88">
        <f t="shared" si="3"/>
        <v>9.3341000000000014E-3</v>
      </c>
      <c r="H58" s="89">
        <v>20</v>
      </c>
      <c r="I58" s="90" t="s">
        <v>64</v>
      </c>
      <c r="J58" s="74">
        <f t="shared" si="4"/>
        <v>2E-3</v>
      </c>
      <c r="K58" s="89">
        <v>50</v>
      </c>
      <c r="L58" s="90" t="s">
        <v>64</v>
      </c>
      <c r="M58" s="74">
        <f t="shared" si="0"/>
        <v>5.0000000000000001E-3</v>
      </c>
      <c r="N58" s="89">
        <v>36</v>
      </c>
      <c r="O58" s="90" t="s">
        <v>64</v>
      </c>
      <c r="P58" s="74">
        <f t="shared" si="1"/>
        <v>3.5999999999999999E-3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9.0559999999999998E-3</v>
      </c>
      <c r="F59" s="92">
        <v>6.8110000000000002E-4</v>
      </c>
      <c r="G59" s="88">
        <f t="shared" si="3"/>
        <v>9.7371000000000003E-3</v>
      </c>
      <c r="H59" s="89">
        <v>21</v>
      </c>
      <c r="I59" s="90" t="s">
        <v>64</v>
      </c>
      <c r="J59" s="74">
        <f t="shared" si="4"/>
        <v>2.1000000000000003E-3</v>
      </c>
      <c r="K59" s="89">
        <v>52</v>
      </c>
      <c r="L59" s="90" t="s">
        <v>64</v>
      </c>
      <c r="M59" s="74">
        <f t="shared" si="0"/>
        <v>5.1999999999999998E-3</v>
      </c>
      <c r="N59" s="89">
        <v>37</v>
      </c>
      <c r="O59" s="90" t="s">
        <v>64</v>
      </c>
      <c r="P59" s="74">
        <f t="shared" si="1"/>
        <v>3.6999999999999997E-3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9.4260000000000004E-3</v>
      </c>
      <c r="F60" s="92">
        <v>6.9669999999999997E-4</v>
      </c>
      <c r="G60" s="88">
        <f t="shared" si="3"/>
        <v>1.01227E-2</v>
      </c>
      <c r="H60" s="89">
        <v>22</v>
      </c>
      <c r="I60" s="90" t="s">
        <v>64</v>
      </c>
      <c r="J60" s="74">
        <f t="shared" si="4"/>
        <v>2.1999999999999997E-3</v>
      </c>
      <c r="K60" s="89">
        <v>55</v>
      </c>
      <c r="L60" s="90" t="s">
        <v>64</v>
      </c>
      <c r="M60" s="74">
        <f t="shared" si="0"/>
        <v>5.4999999999999997E-3</v>
      </c>
      <c r="N60" s="89">
        <v>39</v>
      </c>
      <c r="O60" s="90" t="s">
        <v>64</v>
      </c>
      <c r="P60" s="74">
        <f t="shared" si="1"/>
        <v>3.8999999999999998E-3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9.7809999999999998E-3</v>
      </c>
      <c r="F61" s="92">
        <v>7.1109999999999999E-4</v>
      </c>
      <c r="G61" s="88">
        <f t="shared" si="3"/>
        <v>1.0492099999999999E-2</v>
      </c>
      <c r="H61" s="89">
        <v>23</v>
      </c>
      <c r="I61" s="90" t="s">
        <v>64</v>
      </c>
      <c r="J61" s="74">
        <f t="shared" si="4"/>
        <v>2.3E-3</v>
      </c>
      <c r="K61" s="89">
        <v>57</v>
      </c>
      <c r="L61" s="90" t="s">
        <v>64</v>
      </c>
      <c r="M61" s="74">
        <f t="shared" si="0"/>
        <v>5.7000000000000002E-3</v>
      </c>
      <c r="N61" s="89">
        <v>41</v>
      </c>
      <c r="O61" s="90" t="s">
        <v>64</v>
      </c>
      <c r="P61" s="74">
        <f t="shared" si="1"/>
        <v>4.1000000000000003E-3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1.0120000000000001E-2</v>
      </c>
      <c r="F62" s="92">
        <v>7.2429999999999999E-4</v>
      </c>
      <c r="G62" s="88">
        <f t="shared" si="3"/>
        <v>1.0844300000000001E-2</v>
      </c>
      <c r="H62" s="89">
        <v>25</v>
      </c>
      <c r="I62" s="90" t="s">
        <v>64</v>
      </c>
      <c r="J62" s="74">
        <f t="shared" si="4"/>
        <v>2.5000000000000001E-3</v>
      </c>
      <c r="K62" s="89">
        <v>59</v>
      </c>
      <c r="L62" s="90" t="s">
        <v>64</v>
      </c>
      <c r="M62" s="74">
        <f t="shared" si="0"/>
        <v>5.8999999999999999E-3</v>
      </c>
      <c r="N62" s="89">
        <v>42</v>
      </c>
      <c r="O62" s="90" t="s">
        <v>64</v>
      </c>
      <c r="P62" s="74">
        <f t="shared" si="1"/>
        <v>4.2000000000000006E-3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1.0460000000000001E-2</v>
      </c>
      <c r="F63" s="92">
        <v>7.3660000000000002E-4</v>
      </c>
      <c r="G63" s="88">
        <f t="shared" si="3"/>
        <v>1.1196600000000001E-2</v>
      </c>
      <c r="H63" s="89">
        <v>26</v>
      </c>
      <c r="I63" s="90" t="s">
        <v>64</v>
      </c>
      <c r="J63" s="74">
        <f t="shared" si="4"/>
        <v>2.5999999999999999E-3</v>
      </c>
      <c r="K63" s="89">
        <v>61</v>
      </c>
      <c r="L63" s="90" t="s">
        <v>64</v>
      </c>
      <c r="M63" s="74">
        <f t="shared" si="0"/>
        <v>6.0999999999999995E-3</v>
      </c>
      <c r="N63" s="89">
        <v>44</v>
      </c>
      <c r="O63" s="90" t="s">
        <v>64</v>
      </c>
      <c r="P63" s="74">
        <f t="shared" si="1"/>
        <v>4.3999999999999994E-3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1.1089999999999999E-2</v>
      </c>
      <c r="F64" s="92">
        <v>7.5880000000000001E-4</v>
      </c>
      <c r="G64" s="88">
        <f t="shared" si="3"/>
        <v>1.18488E-2</v>
      </c>
      <c r="H64" s="89">
        <v>28</v>
      </c>
      <c r="I64" s="90" t="s">
        <v>64</v>
      </c>
      <c r="J64" s="74">
        <f t="shared" si="4"/>
        <v>2.8E-3</v>
      </c>
      <c r="K64" s="89">
        <v>65</v>
      </c>
      <c r="L64" s="90" t="s">
        <v>64</v>
      </c>
      <c r="M64" s="74">
        <f t="shared" si="0"/>
        <v>6.5000000000000006E-3</v>
      </c>
      <c r="N64" s="89">
        <v>47</v>
      </c>
      <c r="O64" s="90" t="s">
        <v>64</v>
      </c>
      <c r="P64" s="74">
        <f t="shared" si="1"/>
        <v>4.7000000000000002E-3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1.1690000000000001E-2</v>
      </c>
      <c r="F65" s="92">
        <v>7.783E-4</v>
      </c>
      <c r="G65" s="88">
        <f t="shared" si="3"/>
        <v>1.2468300000000002E-2</v>
      </c>
      <c r="H65" s="89">
        <v>30</v>
      </c>
      <c r="I65" s="90" t="s">
        <v>64</v>
      </c>
      <c r="J65" s="74">
        <f t="shared" si="4"/>
        <v>3.0000000000000001E-3</v>
      </c>
      <c r="K65" s="89">
        <v>69</v>
      </c>
      <c r="L65" s="90" t="s">
        <v>64</v>
      </c>
      <c r="M65" s="74">
        <f t="shared" si="0"/>
        <v>6.9000000000000008E-3</v>
      </c>
      <c r="N65" s="89">
        <v>50</v>
      </c>
      <c r="O65" s="90" t="s">
        <v>64</v>
      </c>
      <c r="P65" s="74">
        <f t="shared" si="1"/>
        <v>5.0000000000000001E-3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1.226E-2</v>
      </c>
      <c r="F66" s="92">
        <v>7.9560000000000004E-4</v>
      </c>
      <c r="G66" s="88">
        <f t="shared" si="3"/>
        <v>1.3055600000000001E-2</v>
      </c>
      <c r="H66" s="89">
        <v>32</v>
      </c>
      <c r="I66" s="90" t="s">
        <v>64</v>
      </c>
      <c r="J66" s="74">
        <f t="shared" si="4"/>
        <v>3.2000000000000002E-3</v>
      </c>
      <c r="K66" s="89">
        <v>73</v>
      </c>
      <c r="L66" s="90" t="s">
        <v>64</v>
      </c>
      <c r="M66" s="74">
        <f t="shared" si="0"/>
        <v>7.2999999999999992E-3</v>
      </c>
      <c r="N66" s="89">
        <v>53</v>
      </c>
      <c r="O66" s="90" t="s">
        <v>64</v>
      </c>
      <c r="P66" s="74">
        <f t="shared" si="1"/>
        <v>5.3E-3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1.281E-2</v>
      </c>
      <c r="F67" s="92">
        <v>8.1099999999999998E-4</v>
      </c>
      <c r="G67" s="88">
        <f t="shared" si="3"/>
        <v>1.3620999999999999E-2</v>
      </c>
      <c r="H67" s="89">
        <v>35</v>
      </c>
      <c r="I67" s="90" t="s">
        <v>64</v>
      </c>
      <c r="J67" s="74">
        <f t="shared" si="4"/>
        <v>3.5000000000000005E-3</v>
      </c>
      <c r="K67" s="89">
        <v>77</v>
      </c>
      <c r="L67" s="90" t="s">
        <v>64</v>
      </c>
      <c r="M67" s="74">
        <f t="shared" si="0"/>
        <v>7.7000000000000002E-3</v>
      </c>
      <c r="N67" s="89">
        <v>56</v>
      </c>
      <c r="O67" s="90" t="s">
        <v>64</v>
      </c>
      <c r="P67" s="74">
        <f t="shared" si="1"/>
        <v>5.5999999999999999E-3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1.333E-2</v>
      </c>
      <c r="F68" s="92">
        <v>8.2479999999999999E-4</v>
      </c>
      <c r="G68" s="88">
        <f t="shared" si="3"/>
        <v>1.41548E-2</v>
      </c>
      <c r="H68" s="89">
        <v>37</v>
      </c>
      <c r="I68" s="90" t="s">
        <v>64</v>
      </c>
      <c r="J68" s="74">
        <f t="shared" si="4"/>
        <v>3.6999999999999997E-3</v>
      </c>
      <c r="K68" s="89">
        <v>81</v>
      </c>
      <c r="L68" s="90" t="s">
        <v>64</v>
      </c>
      <c r="M68" s="74">
        <f t="shared" si="0"/>
        <v>8.0999999999999996E-3</v>
      </c>
      <c r="N68" s="89">
        <v>58</v>
      </c>
      <c r="O68" s="90" t="s">
        <v>64</v>
      </c>
      <c r="P68" s="74">
        <f t="shared" si="1"/>
        <v>5.8000000000000005E-3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1.383E-2</v>
      </c>
      <c r="F69" s="92">
        <v>8.3719999999999997E-4</v>
      </c>
      <c r="G69" s="88">
        <f t="shared" si="3"/>
        <v>1.46672E-2</v>
      </c>
      <c r="H69" s="89">
        <v>39</v>
      </c>
      <c r="I69" s="90" t="s">
        <v>64</v>
      </c>
      <c r="J69" s="74">
        <f t="shared" si="4"/>
        <v>3.8999999999999998E-3</v>
      </c>
      <c r="K69" s="89">
        <v>84</v>
      </c>
      <c r="L69" s="90" t="s">
        <v>64</v>
      </c>
      <c r="M69" s="74">
        <f t="shared" si="0"/>
        <v>8.4000000000000012E-3</v>
      </c>
      <c r="N69" s="89">
        <v>61</v>
      </c>
      <c r="O69" s="90" t="s">
        <v>64</v>
      </c>
      <c r="P69" s="74">
        <f t="shared" si="1"/>
        <v>6.0999999999999995E-3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1.4789999999999999E-2</v>
      </c>
      <c r="F70" s="92">
        <v>8.5879999999999995E-4</v>
      </c>
      <c r="G70" s="88">
        <f t="shared" si="3"/>
        <v>1.5648800000000001E-2</v>
      </c>
      <c r="H70" s="89">
        <v>43</v>
      </c>
      <c r="I70" s="90" t="s">
        <v>64</v>
      </c>
      <c r="J70" s="74">
        <f t="shared" si="4"/>
        <v>4.3E-3</v>
      </c>
      <c r="K70" s="89">
        <v>91</v>
      </c>
      <c r="L70" s="90" t="s">
        <v>64</v>
      </c>
      <c r="M70" s="74">
        <f t="shared" si="0"/>
        <v>9.1000000000000004E-3</v>
      </c>
      <c r="N70" s="89">
        <v>66</v>
      </c>
      <c r="O70" s="90" t="s">
        <v>64</v>
      </c>
      <c r="P70" s="74">
        <f t="shared" si="1"/>
        <v>6.6E-3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1.5689999999999999E-2</v>
      </c>
      <c r="F71" s="92">
        <v>8.7679999999999995E-4</v>
      </c>
      <c r="G71" s="88">
        <f t="shared" si="3"/>
        <v>1.65668E-2</v>
      </c>
      <c r="H71" s="89">
        <v>47</v>
      </c>
      <c r="I71" s="90" t="s">
        <v>64</v>
      </c>
      <c r="J71" s="74">
        <f t="shared" si="4"/>
        <v>4.7000000000000002E-3</v>
      </c>
      <c r="K71" s="89">
        <v>97</v>
      </c>
      <c r="L71" s="90" t="s">
        <v>64</v>
      </c>
      <c r="M71" s="74">
        <f t="shared" si="0"/>
        <v>9.7000000000000003E-3</v>
      </c>
      <c r="N71" s="89">
        <v>71</v>
      </c>
      <c r="O71" s="90" t="s">
        <v>64</v>
      </c>
      <c r="P71" s="74">
        <f t="shared" si="1"/>
        <v>7.0999999999999995E-3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1.653E-2</v>
      </c>
      <c r="F72" s="92">
        <v>8.92E-4</v>
      </c>
      <c r="G72" s="88">
        <f t="shared" si="3"/>
        <v>1.7422E-2</v>
      </c>
      <c r="H72" s="89">
        <v>51</v>
      </c>
      <c r="I72" s="90" t="s">
        <v>64</v>
      </c>
      <c r="J72" s="74">
        <f t="shared" si="4"/>
        <v>5.0999999999999995E-3</v>
      </c>
      <c r="K72" s="89">
        <v>104</v>
      </c>
      <c r="L72" s="90" t="s">
        <v>64</v>
      </c>
      <c r="M72" s="74">
        <f t="shared" si="0"/>
        <v>1.04E-2</v>
      </c>
      <c r="N72" s="89">
        <v>75</v>
      </c>
      <c r="O72" s="90" t="s">
        <v>64</v>
      </c>
      <c r="P72" s="74">
        <f t="shared" si="1"/>
        <v>7.4999999999999997E-3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1.7340000000000001E-2</v>
      </c>
      <c r="F73" s="92">
        <v>9.0490000000000004E-4</v>
      </c>
      <c r="G73" s="88">
        <f t="shared" si="3"/>
        <v>1.8244900000000001E-2</v>
      </c>
      <c r="H73" s="89">
        <v>55</v>
      </c>
      <c r="I73" s="90" t="s">
        <v>64</v>
      </c>
      <c r="J73" s="74">
        <f t="shared" si="4"/>
        <v>5.4999999999999997E-3</v>
      </c>
      <c r="K73" s="89">
        <v>110</v>
      </c>
      <c r="L73" s="90" t="s">
        <v>64</v>
      </c>
      <c r="M73" s="74">
        <f t="shared" si="0"/>
        <v>1.0999999999999999E-2</v>
      </c>
      <c r="N73" s="89">
        <v>80</v>
      </c>
      <c r="O73" s="90" t="s">
        <v>64</v>
      </c>
      <c r="P73" s="74">
        <f t="shared" si="1"/>
        <v>8.0000000000000002E-3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1.8110000000000001E-2</v>
      </c>
      <c r="F74" s="92">
        <v>9.1589999999999998E-4</v>
      </c>
      <c r="G74" s="88">
        <f t="shared" si="3"/>
        <v>1.9025900000000002E-2</v>
      </c>
      <c r="H74" s="89">
        <v>59</v>
      </c>
      <c r="I74" s="90" t="s">
        <v>64</v>
      </c>
      <c r="J74" s="74">
        <f t="shared" si="4"/>
        <v>5.8999999999999999E-3</v>
      </c>
      <c r="K74" s="89">
        <v>116</v>
      </c>
      <c r="L74" s="90" t="s">
        <v>64</v>
      </c>
      <c r="M74" s="74">
        <f t="shared" si="0"/>
        <v>1.1600000000000001E-2</v>
      </c>
      <c r="N74" s="89">
        <v>84</v>
      </c>
      <c r="O74" s="90" t="s">
        <v>64</v>
      </c>
      <c r="P74" s="74">
        <f t="shared" si="1"/>
        <v>8.4000000000000012E-3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1.8849999999999999E-2</v>
      </c>
      <c r="F75" s="92">
        <v>9.2529999999999999E-4</v>
      </c>
      <c r="G75" s="88">
        <f t="shared" si="3"/>
        <v>1.9775299999999999E-2</v>
      </c>
      <c r="H75" s="89">
        <v>63</v>
      </c>
      <c r="I75" s="90" t="s">
        <v>64</v>
      </c>
      <c r="J75" s="74">
        <f t="shared" si="4"/>
        <v>6.3E-3</v>
      </c>
      <c r="K75" s="89">
        <v>121</v>
      </c>
      <c r="L75" s="90" t="s">
        <v>64</v>
      </c>
      <c r="M75" s="74">
        <f t="shared" si="0"/>
        <v>1.21E-2</v>
      </c>
      <c r="N75" s="89">
        <v>88</v>
      </c>
      <c r="O75" s="90" t="s">
        <v>64</v>
      </c>
      <c r="P75" s="74">
        <f t="shared" si="1"/>
        <v>8.7999999999999988E-3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1.9560000000000001E-2</v>
      </c>
      <c r="F76" s="92">
        <v>9.3349999999999998E-4</v>
      </c>
      <c r="G76" s="88">
        <f t="shared" si="3"/>
        <v>2.0493500000000001E-2</v>
      </c>
      <c r="H76" s="89">
        <v>67</v>
      </c>
      <c r="I76" s="90" t="s">
        <v>64</v>
      </c>
      <c r="J76" s="74">
        <f t="shared" si="4"/>
        <v>6.7000000000000002E-3</v>
      </c>
      <c r="K76" s="89">
        <v>127</v>
      </c>
      <c r="L76" s="90" t="s">
        <v>64</v>
      </c>
      <c r="M76" s="74">
        <f t="shared" si="0"/>
        <v>1.2699999999999999E-2</v>
      </c>
      <c r="N76" s="89">
        <v>92</v>
      </c>
      <c r="O76" s="90" t="s">
        <v>64</v>
      </c>
      <c r="P76" s="74">
        <f t="shared" si="1"/>
        <v>9.1999999999999998E-3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2.0250000000000001E-2</v>
      </c>
      <c r="F77" s="92">
        <v>9.4050000000000004E-4</v>
      </c>
      <c r="G77" s="88">
        <f t="shared" si="3"/>
        <v>2.1190500000000001E-2</v>
      </c>
      <c r="H77" s="89">
        <v>71</v>
      </c>
      <c r="I77" s="90" t="s">
        <v>64</v>
      </c>
      <c r="J77" s="74">
        <f t="shared" si="4"/>
        <v>7.0999999999999995E-3</v>
      </c>
      <c r="K77" s="89">
        <v>132</v>
      </c>
      <c r="L77" s="90" t="s">
        <v>64</v>
      </c>
      <c r="M77" s="74">
        <f t="shared" si="0"/>
        <v>1.32E-2</v>
      </c>
      <c r="N77" s="89">
        <v>96</v>
      </c>
      <c r="O77" s="90" t="s">
        <v>64</v>
      </c>
      <c r="P77" s="74">
        <f t="shared" si="1"/>
        <v>9.6000000000000009E-3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2.0910000000000002E-2</v>
      </c>
      <c r="F78" s="92">
        <v>9.4649999999999997E-4</v>
      </c>
      <c r="G78" s="88">
        <f t="shared" si="3"/>
        <v>2.1856500000000001E-2</v>
      </c>
      <c r="H78" s="89">
        <v>75</v>
      </c>
      <c r="I78" s="90" t="s">
        <v>64</v>
      </c>
      <c r="J78" s="74">
        <f t="shared" si="4"/>
        <v>7.4999999999999997E-3</v>
      </c>
      <c r="K78" s="89">
        <v>137</v>
      </c>
      <c r="L78" s="90" t="s">
        <v>64</v>
      </c>
      <c r="M78" s="74">
        <f t="shared" si="0"/>
        <v>1.37E-2</v>
      </c>
      <c r="N78" s="89">
        <v>100</v>
      </c>
      <c r="O78" s="90" t="s">
        <v>64</v>
      </c>
      <c r="P78" s="74">
        <f t="shared" si="1"/>
        <v>0.01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2.1559999999999999E-2</v>
      </c>
      <c r="F79" s="92">
        <v>9.5180000000000004E-4</v>
      </c>
      <c r="G79" s="88">
        <f t="shared" si="3"/>
        <v>2.2511799999999998E-2</v>
      </c>
      <c r="H79" s="89">
        <v>79</v>
      </c>
      <c r="I79" s="90" t="s">
        <v>64</v>
      </c>
      <c r="J79" s="74">
        <f t="shared" si="4"/>
        <v>7.9000000000000008E-3</v>
      </c>
      <c r="K79" s="89">
        <v>142</v>
      </c>
      <c r="L79" s="90" t="s">
        <v>64</v>
      </c>
      <c r="M79" s="74">
        <f t="shared" si="0"/>
        <v>1.4199999999999999E-2</v>
      </c>
      <c r="N79" s="89">
        <v>104</v>
      </c>
      <c r="O79" s="90" t="s">
        <v>64</v>
      </c>
      <c r="P79" s="74">
        <f t="shared" si="1"/>
        <v>1.04E-2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2.2179999999999998E-2</v>
      </c>
      <c r="F80" s="92">
        <v>9.5629999999999999E-4</v>
      </c>
      <c r="G80" s="88">
        <f t="shared" si="3"/>
        <v>2.3136299999999999E-2</v>
      </c>
      <c r="H80" s="89">
        <v>82</v>
      </c>
      <c r="I80" s="90" t="s">
        <v>64</v>
      </c>
      <c r="J80" s="74">
        <f t="shared" si="4"/>
        <v>8.2000000000000007E-3</v>
      </c>
      <c r="K80" s="89">
        <v>147</v>
      </c>
      <c r="L80" s="90" t="s">
        <v>64</v>
      </c>
      <c r="M80" s="74">
        <f t="shared" si="0"/>
        <v>1.47E-2</v>
      </c>
      <c r="N80" s="89">
        <v>108</v>
      </c>
      <c r="O80" s="90" t="s">
        <v>64</v>
      </c>
      <c r="P80" s="74">
        <f t="shared" si="1"/>
        <v>1.0800000000000001E-2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2.3380000000000001E-2</v>
      </c>
      <c r="F81" s="92">
        <v>9.634E-4</v>
      </c>
      <c r="G81" s="88">
        <f t="shared" si="3"/>
        <v>2.4343400000000001E-2</v>
      </c>
      <c r="H81" s="89">
        <v>90</v>
      </c>
      <c r="I81" s="90" t="s">
        <v>64</v>
      </c>
      <c r="J81" s="74">
        <f t="shared" si="4"/>
        <v>8.9999999999999993E-3</v>
      </c>
      <c r="K81" s="89">
        <v>157</v>
      </c>
      <c r="L81" s="90" t="s">
        <v>64</v>
      </c>
      <c r="M81" s="74">
        <f t="shared" si="0"/>
        <v>1.5699999999999999E-2</v>
      </c>
      <c r="N81" s="89">
        <v>115</v>
      </c>
      <c r="O81" s="90" t="s">
        <v>64</v>
      </c>
      <c r="P81" s="74">
        <f t="shared" si="1"/>
        <v>1.15E-2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2.4570000000000002E-2</v>
      </c>
      <c r="F82" s="92">
        <v>9.6949999999999998E-4</v>
      </c>
      <c r="G82" s="88">
        <f t="shared" si="3"/>
        <v>2.5539500000000003E-2</v>
      </c>
      <c r="H82" s="89">
        <v>100</v>
      </c>
      <c r="I82" s="90" t="s">
        <v>64</v>
      </c>
      <c r="J82" s="74">
        <f t="shared" si="4"/>
        <v>0.01</v>
      </c>
      <c r="K82" s="89">
        <v>169</v>
      </c>
      <c r="L82" s="90" t="s">
        <v>64</v>
      </c>
      <c r="M82" s="74">
        <f t="shared" si="0"/>
        <v>1.6900000000000002E-2</v>
      </c>
      <c r="N82" s="89">
        <v>124</v>
      </c>
      <c r="O82" s="90" t="s">
        <v>64</v>
      </c>
      <c r="P82" s="74">
        <f t="shared" si="1"/>
        <v>1.24E-2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2.5680000000000001E-2</v>
      </c>
      <c r="F83" s="92">
        <v>9.7329999999999997E-4</v>
      </c>
      <c r="G83" s="88">
        <f t="shared" si="3"/>
        <v>2.6653300000000001E-2</v>
      </c>
      <c r="H83" s="89">
        <v>109</v>
      </c>
      <c r="I83" s="90" t="s">
        <v>64</v>
      </c>
      <c r="J83" s="74">
        <f t="shared" si="4"/>
        <v>1.09E-2</v>
      </c>
      <c r="K83" s="89">
        <v>180</v>
      </c>
      <c r="L83" s="90" t="s">
        <v>64</v>
      </c>
      <c r="M83" s="74">
        <f t="shared" si="0"/>
        <v>1.7999999999999999E-2</v>
      </c>
      <c r="N83" s="89">
        <v>133</v>
      </c>
      <c r="O83" s="90" t="s">
        <v>64</v>
      </c>
      <c r="P83" s="74">
        <f t="shared" si="1"/>
        <v>1.3300000000000001E-2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2.673E-2</v>
      </c>
      <c r="F84" s="92">
        <v>9.7519999999999996E-4</v>
      </c>
      <c r="G84" s="88">
        <f t="shared" si="3"/>
        <v>2.7705199999999999E-2</v>
      </c>
      <c r="H84" s="89">
        <v>119</v>
      </c>
      <c r="I84" s="90" t="s">
        <v>64</v>
      </c>
      <c r="J84" s="74">
        <f t="shared" si="4"/>
        <v>1.1899999999999999E-2</v>
      </c>
      <c r="K84" s="89">
        <v>191</v>
      </c>
      <c r="L84" s="90" t="s">
        <v>64</v>
      </c>
      <c r="M84" s="74">
        <f t="shared" ref="M84:M147" si="6">K84/1000/10</f>
        <v>1.9099999999999999E-2</v>
      </c>
      <c r="N84" s="89">
        <v>141</v>
      </c>
      <c r="O84" s="90" t="s">
        <v>64</v>
      </c>
      <c r="P84" s="74">
        <f t="shared" ref="P84:P147" si="7">N84/1000/10</f>
        <v>1.4099999999999998E-2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2.7730000000000001E-2</v>
      </c>
      <c r="F85" s="92">
        <v>9.7579999999999997E-4</v>
      </c>
      <c r="G85" s="88">
        <f t="shared" ref="G85:G148" si="8">E85+F85</f>
        <v>2.87058E-2</v>
      </c>
      <c r="H85" s="89">
        <v>128</v>
      </c>
      <c r="I85" s="90" t="s">
        <v>64</v>
      </c>
      <c r="J85" s="74">
        <f t="shared" ref="J85:J135" si="9">H85/1000/10</f>
        <v>1.2800000000000001E-2</v>
      </c>
      <c r="K85" s="89">
        <v>202</v>
      </c>
      <c r="L85" s="90" t="s">
        <v>64</v>
      </c>
      <c r="M85" s="74">
        <f t="shared" si="6"/>
        <v>2.0200000000000003E-2</v>
      </c>
      <c r="N85" s="89">
        <v>149</v>
      </c>
      <c r="O85" s="90" t="s">
        <v>64</v>
      </c>
      <c r="P85" s="74">
        <f t="shared" si="7"/>
        <v>1.49E-2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2.8680000000000001E-2</v>
      </c>
      <c r="F86" s="92">
        <v>9.7519999999999996E-4</v>
      </c>
      <c r="G86" s="88">
        <f t="shared" si="8"/>
        <v>2.96552E-2</v>
      </c>
      <c r="H86" s="89">
        <v>138</v>
      </c>
      <c r="I86" s="90" t="s">
        <v>64</v>
      </c>
      <c r="J86" s="74">
        <f t="shared" si="9"/>
        <v>1.3800000000000002E-2</v>
      </c>
      <c r="K86" s="89">
        <v>212</v>
      </c>
      <c r="L86" s="90" t="s">
        <v>64</v>
      </c>
      <c r="M86" s="74">
        <f t="shared" si="6"/>
        <v>2.12E-2</v>
      </c>
      <c r="N86" s="89">
        <v>157</v>
      </c>
      <c r="O86" s="90" t="s">
        <v>64</v>
      </c>
      <c r="P86" s="74">
        <f t="shared" si="7"/>
        <v>1.5699999999999999E-2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2.9590000000000002E-2</v>
      </c>
      <c r="F87" s="92">
        <v>9.7360000000000003E-4</v>
      </c>
      <c r="G87" s="88">
        <f t="shared" si="8"/>
        <v>3.0563600000000003E-2</v>
      </c>
      <c r="H87" s="89">
        <v>147</v>
      </c>
      <c r="I87" s="90" t="s">
        <v>64</v>
      </c>
      <c r="J87" s="74">
        <f t="shared" si="9"/>
        <v>1.47E-2</v>
      </c>
      <c r="K87" s="89">
        <v>223</v>
      </c>
      <c r="L87" s="90" t="s">
        <v>64</v>
      </c>
      <c r="M87" s="74">
        <f t="shared" si="6"/>
        <v>2.23E-2</v>
      </c>
      <c r="N87" s="89">
        <v>165</v>
      </c>
      <c r="O87" s="90" t="s">
        <v>64</v>
      </c>
      <c r="P87" s="74">
        <f t="shared" si="7"/>
        <v>1.6500000000000001E-2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3.0470000000000001E-2</v>
      </c>
      <c r="F88" s="92">
        <v>9.7139999999999998E-4</v>
      </c>
      <c r="G88" s="88">
        <f t="shared" si="8"/>
        <v>3.1441400000000001E-2</v>
      </c>
      <c r="H88" s="89">
        <v>157</v>
      </c>
      <c r="I88" s="90" t="s">
        <v>64</v>
      </c>
      <c r="J88" s="74">
        <f t="shared" si="9"/>
        <v>1.5699999999999999E-2</v>
      </c>
      <c r="K88" s="89">
        <v>233</v>
      </c>
      <c r="L88" s="90" t="s">
        <v>64</v>
      </c>
      <c r="M88" s="74">
        <f t="shared" si="6"/>
        <v>2.3300000000000001E-2</v>
      </c>
      <c r="N88" s="89">
        <v>173</v>
      </c>
      <c r="O88" s="90" t="s">
        <v>64</v>
      </c>
      <c r="P88" s="74">
        <f t="shared" si="7"/>
        <v>1.7299999999999999E-2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3.1309999999999998E-2</v>
      </c>
      <c r="F89" s="92">
        <v>9.6860000000000002E-4</v>
      </c>
      <c r="G89" s="88">
        <f t="shared" si="8"/>
        <v>3.2278599999999998E-2</v>
      </c>
      <c r="H89" s="89">
        <v>166</v>
      </c>
      <c r="I89" s="90" t="s">
        <v>64</v>
      </c>
      <c r="J89" s="74">
        <f t="shared" si="9"/>
        <v>1.66E-2</v>
      </c>
      <c r="K89" s="89">
        <v>243</v>
      </c>
      <c r="L89" s="90" t="s">
        <v>64</v>
      </c>
      <c r="M89" s="74">
        <f t="shared" si="6"/>
        <v>2.4299999999999999E-2</v>
      </c>
      <c r="N89" s="89">
        <v>180</v>
      </c>
      <c r="O89" s="90" t="s">
        <v>64</v>
      </c>
      <c r="P89" s="74">
        <f t="shared" si="7"/>
        <v>1.7999999999999999E-2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3.2910000000000002E-2</v>
      </c>
      <c r="F90" s="92">
        <v>9.6159999999999995E-4</v>
      </c>
      <c r="G90" s="88">
        <f t="shared" si="8"/>
        <v>3.3871600000000002E-2</v>
      </c>
      <c r="H90" s="89">
        <v>185</v>
      </c>
      <c r="I90" s="90" t="s">
        <v>64</v>
      </c>
      <c r="J90" s="74">
        <f t="shared" si="9"/>
        <v>1.8499999999999999E-2</v>
      </c>
      <c r="K90" s="89">
        <v>262</v>
      </c>
      <c r="L90" s="90" t="s">
        <v>64</v>
      </c>
      <c r="M90" s="74">
        <f t="shared" si="6"/>
        <v>2.6200000000000001E-2</v>
      </c>
      <c r="N90" s="89">
        <v>195</v>
      </c>
      <c r="O90" s="90" t="s">
        <v>64</v>
      </c>
      <c r="P90" s="74">
        <f t="shared" si="7"/>
        <v>1.95E-2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3.4419999999999999E-2</v>
      </c>
      <c r="F91" s="92">
        <v>9.5330000000000002E-4</v>
      </c>
      <c r="G91" s="88">
        <f t="shared" si="8"/>
        <v>3.5373299999999996E-2</v>
      </c>
      <c r="H91" s="89">
        <v>204</v>
      </c>
      <c r="I91" s="90" t="s">
        <v>64</v>
      </c>
      <c r="J91" s="74">
        <f t="shared" si="9"/>
        <v>2.0399999999999998E-2</v>
      </c>
      <c r="K91" s="89">
        <v>280</v>
      </c>
      <c r="L91" s="90" t="s">
        <v>64</v>
      </c>
      <c r="M91" s="74">
        <f t="shared" si="6"/>
        <v>2.8000000000000004E-2</v>
      </c>
      <c r="N91" s="89">
        <v>210</v>
      </c>
      <c r="O91" s="90" t="s">
        <v>64</v>
      </c>
      <c r="P91" s="74">
        <f t="shared" si="7"/>
        <v>2.0999999999999998E-2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3.5839999999999997E-2</v>
      </c>
      <c r="F92" s="92">
        <v>9.4419999999999997E-4</v>
      </c>
      <c r="G92" s="88">
        <f t="shared" si="8"/>
        <v>3.6784199999999996E-2</v>
      </c>
      <c r="H92" s="89">
        <v>224</v>
      </c>
      <c r="I92" s="90" t="s">
        <v>64</v>
      </c>
      <c r="J92" s="74">
        <f t="shared" si="9"/>
        <v>2.24E-2</v>
      </c>
      <c r="K92" s="89">
        <v>298</v>
      </c>
      <c r="L92" s="90" t="s">
        <v>64</v>
      </c>
      <c r="M92" s="74">
        <f t="shared" si="6"/>
        <v>2.98E-2</v>
      </c>
      <c r="N92" s="89">
        <v>224</v>
      </c>
      <c r="O92" s="90" t="s">
        <v>64</v>
      </c>
      <c r="P92" s="74">
        <f t="shared" si="7"/>
        <v>2.24E-2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3.7190000000000001E-2</v>
      </c>
      <c r="F93" s="92">
        <v>9.345E-4</v>
      </c>
      <c r="G93" s="88">
        <f t="shared" si="8"/>
        <v>3.8124499999999999E-2</v>
      </c>
      <c r="H93" s="89">
        <v>243</v>
      </c>
      <c r="I93" s="90" t="s">
        <v>64</v>
      </c>
      <c r="J93" s="74">
        <f t="shared" si="9"/>
        <v>2.4299999999999999E-2</v>
      </c>
      <c r="K93" s="89">
        <v>315</v>
      </c>
      <c r="L93" s="90" t="s">
        <v>64</v>
      </c>
      <c r="M93" s="74">
        <f t="shared" si="6"/>
        <v>3.15E-2</v>
      </c>
      <c r="N93" s="89">
        <v>237</v>
      </c>
      <c r="O93" s="90" t="s">
        <v>64</v>
      </c>
      <c r="P93" s="74">
        <f t="shared" si="7"/>
        <v>2.3699999999999999E-2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3.848E-2</v>
      </c>
      <c r="F94" s="92">
        <v>9.2449999999999997E-4</v>
      </c>
      <c r="G94" s="88">
        <f t="shared" si="8"/>
        <v>3.9404500000000002E-2</v>
      </c>
      <c r="H94" s="89">
        <v>262</v>
      </c>
      <c r="I94" s="90" t="s">
        <v>64</v>
      </c>
      <c r="J94" s="74">
        <f t="shared" si="9"/>
        <v>2.6200000000000001E-2</v>
      </c>
      <c r="K94" s="89">
        <v>332</v>
      </c>
      <c r="L94" s="90" t="s">
        <v>64</v>
      </c>
      <c r="M94" s="74">
        <f t="shared" si="6"/>
        <v>3.32E-2</v>
      </c>
      <c r="N94" s="89">
        <v>251</v>
      </c>
      <c r="O94" s="90" t="s">
        <v>64</v>
      </c>
      <c r="P94" s="74">
        <f t="shared" si="7"/>
        <v>2.5100000000000001E-2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3.9710000000000002E-2</v>
      </c>
      <c r="F95" s="92">
        <v>9.1430000000000005E-4</v>
      </c>
      <c r="G95" s="88">
        <f t="shared" si="8"/>
        <v>4.0624300000000002E-2</v>
      </c>
      <c r="H95" s="89">
        <v>282</v>
      </c>
      <c r="I95" s="90" t="s">
        <v>64</v>
      </c>
      <c r="J95" s="74">
        <f t="shared" si="9"/>
        <v>2.8199999999999996E-2</v>
      </c>
      <c r="K95" s="89">
        <v>349</v>
      </c>
      <c r="L95" s="90" t="s">
        <v>64</v>
      </c>
      <c r="M95" s="74">
        <f t="shared" si="6"/>
        <v>3.49E-2</v>
      </c>
      <c r="N95" s="89">
        <v>264</v>
      </c>
      <c r="O95" s="90" t="s">
        <v>64</v>
      </c>
      <c r="P95" s="74">
        <f t="shared" si="7"/>
        <v>2.64E-2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4.2029999999999998E-2</v>
      </c>
      <c r="F96" s="92">
        <v>8.9369999999999998E-4</v>
      </c>
      <c r="G96" s="88">
        <f t="shared" si="8"/>
        <v>4.2923699999999995E-2</v>
      </c>
      <c r="H96" s="89">
        <v>320</v>
      </c>
      <c r="I96" s="90" t="s">
        <v>64</v>
      </c>
      <c r="J96" s="74">
        <f t="shared" si="9"/>
        <v>3.2000000000000001E-2</v>
      </c>
      <c r="K96" s="89">
        <v>380</v>
      </c>
      <c r="L96" s="90" t="s">
        <v>64</v>
      </c>
      <c r="M96" s="74">
        <f t="shared" si="6"/>
        <v>3.7999999999999999E-2</v>
      </c>
      <c r="N96" s="89">
        <v>289</v>
      </c>
      <c r="O96" s="90" t="s">
        <v>64</v>
      </c>
      <c r="P96" s="74">
        <f t="shared" si="7"/>
        <v>2.8899999999999999E-2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4.419E-2</v>
      </c>
      <c r="F97" s="92">
        <v>8.7330000000000003E-4</v>
      </c>
      <c r="G97" s="88">
        <f t="shared" si="8"/>
        <v>4.5063300000000001E-2</v>
      </c>
      <c r="H97" s="89">
        <v>359</v>
      </c>
      <c r="I97" s="90" t="s">
        <v>64</v>
      </c>
      <c r="J97" s="74">
        <f t="shared" si="9"/>
        <v>3.5900000000000001E-2</v>
      </c>
      <c r="K97" s="89">
        <v>410</v>
      </c>
      <c r="L97" s="90" t="s">
        <v>64</v>
      </c>
      <c r="M97" s="74">
        <f t="shared" si="6"/>
        <v>4.0999999999999995E-2</v>
      </c>
      <c r="N97" s="89">
        <v>314</v>
      </c>
      <c r="O97" s="90" t="s">
        <v>64</v>
      </c>
      <c r="P97" s="74">
        <f t="shared" si="7"/>
        <v>3.1399999999999997E-2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4.6210000000000001E-2</v>
      </c>
      <c r="F98" s="92">
        <v>8.5349999999999998E-4</v>
      </c>
      <c r="G98" s="88">
        <f t="shared" si="8"/>
        <v>4.7063500000000001E-2</v>
      </c>
      <c r="H98" s="89">
        <v>399</v>
      </c>
      <c r="I98" s="90" t="s">
        <v>64</v>
      </c>
      <c r="J98" s="74">
        <f t="shared" si="9"/>
        <v>3.9900000000000005E-2</v>
      </c>
      <c r="K98" s="89">
        <v>439</v>
      </c>
      <c r="L98" s="90" t="s">
        <v>64</v>
      </c>
      <c r="M98" s="74">
        <f t="shared" si="6"/>
        <v>4.3900000000000002E-2</v>
      </c>
      <c r="N98" s="89">
        <v>338</v>
      </c>
      <c r="O98" s="90" t="s">
        <v>64</v>
      </c>
      <c r="P98" s="74">
        <f t="shared" si="7"/>
        <v>3.3800000000000004E-2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4.8129999999999999E-2</v>
      </c>
      <c r="F99" s="92">
        <v>8.3429999999999995E-4</v>
      </c>
      <c r="G99" s="88">
        <f t="shared" si="8"/>
        <v>4.8964300000000002E-2</v>
      </c>
      <c r="H99" s="89">
        <v>438</v>
      </c>
      <c r="I99" s="90" t="s">
        <v>64</v>
      </c>
      <c r="J99" s="74">
        <f t="shared" si="9"/>
        <v>4.3799999999999999E-2</v>
      </c>
      <c r="K99" s="89">
        <v>467</v>
      </c>
      <c r="L99" s="90" t="s">
        <v>64</v>
      </c>
      <c r="M99" s="74">
        <f t="shared" si="6"/>
        <v>4.6700000000000005E-2</v>
      </c>
      <c r="N99" s="89">
        <v>361</v>
      </c>
      <c r="O99" s="90" t="s">
        <v>64</v>
      </c>
      <c r="P99" s="74">
        <f t="shared" si="7"/>
        <v>3.61E-2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4.9939999999999998E-2</v>
      </c>
      <c r="F100" s="92">
        <v>8.1579999999999999E-4</v>
      </c>
      <c r="G100" s="88">
        <f t="shared" si="8"/>
        <v>5.0755799999999997E-2</v>
      </c>
      <c r="H100" s="89">
        <v>477</v>
      </c>
      <c r="I100" s="90" t="s">
        <v>64</v>
      </c>
      <c r="J100" s="74">
        <f t="shared" si="9"/>
        <v>4.7699999999999999E-2</v>
      </c>
      <c r="K100" s="89">
        <v>494</v>
      </c>
      <c r="L100" s="90" t="s">
        <v>64</v>
      </c>
      <c r="M100" s="74">
        <f t="shared" si="6"/>
        <v>4.9399999999999999E-2</v>
      </c>
      <c r="N100" s="89">
        <v>383</v>
      </c>
      <c r="O100" s="90" t="s">
        <v>64</v>
      </c>
      <c r="P100" s="74">
        <f t="shared" si="7"/>
        <v>3.8300000000000001E-2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5.1659999999999998E-2</v>
      </c>
      <c r="F101" s="92">
        <v>7.9819999999999999E-4</v>
      </c>
      <c r="G101" s="88">
        <f t="shared" si="8"/>
        <v>5.2458199999999996E-2</v>
      </c>
      <c r="H101" s="89">
        <v>517</v>
      </c>
      <c r="I101" s="90" t="s">
        <v>64</v>
      </c>
      <c r="J101" s="74">
        <f t="shared" si="9"/>
        <v>5.1700000000000003E-2</v>
      </c>
      <c r="K101" s="89">
        <v>520</v>
      </c>
      <c r="L101" s="90" t="s">
        <v>64</v>
      </c>
      <c r="M101" s="74">
        <f t="shared" si="6"/>
        <v>5.2000000000000005E-2</v>
      </c>
      <c r="N101" s="89">
        <v>405</v>
      </c>
      <c r="O101" s="90" t="s">
        <v>64</v>
      </c>
      <c r="P101" s="74">
        <f t="shared" si="7"/>
        <v>4.0500000000000001E-2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5.3310000000000003E-2</v>
      </c>
      <c r="F102" s="92">
        <v>7.8120000000000002E-4</v>
      </c>
      <c r="G102" s="88">
        <f t="shared" si="8"/>
        <v>5.4091200000000006E-2</v>
      </c>
      <c r="H102" s="89">
        <v>556</v>
      </c>
      <c r="I102" s="90" t="s">
        <v>64</v>
      </c>
      <c r="J102" s="74">
        <f t="shared" si="9"/>
        <v>5.5600000000000004E-2</v>
      </c>
      <c r="K102" s="89">
        <v>545</v>
      </c>
      <c r="L102" s="90" t="s">
        <v>64</v>
      </c>
      <c r="M102" s="74">
        <f t="shared" si="6"/>
        <v>5.4500000000000007E-2</v>
      </c>
      <c r="N102" s="89">
        <v>426</v>
      </c>
      <c r="O102" s="90" t="s">
        <v>64</v>
      </c>
      <c r="P102" s="74">
        <f t="shared" si="7"/>
        <v>4.2599999999999999E-2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5.4890000000000001E-2</v>
      </c>
      <c r="F103" s="92">
        <v>7.6499999999999995E-4</v>
      </c>
      <c r="G103" s="88">
        <f t="shared" si="8"/>
        <v>5.5655000000000003E-2</v>
      </c>
      <c r="H103" s="89">
        <v>596</v>
      </c>
      <c r="I103" s="90" t="s">
        <v>64</v>
      </c>
      <c r="J103" s="74">
        <f t="shared" si="9"/>
        <v>5.96E-2</v>
      </c>
      <c r="K103" s="89">
        <v>569</v>
      </c>
      <c r="L103" s="90" t="s">
        <v>64</v>
      </c>
      <c r="M103" s="74">
        <f t="shared" si="6"/>
        <v>5.6899999999999992E-2</v>
      </c>
      <c r="N103" s="89">
        <v>447</v>
      </c>
      <c r="O103" s="90" t="s">
        <v>64</v>
      </c>
      <c r="P103" s="74">
        <f t="shared" si="7"/>
        <v>4.4700000000000004E-2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5.6410000000000002E-2</v>
      </c>
      <c r="F104" s="92">
        <v>7.4949999999999995E-4</v>
      </c>
      <c r="G104" s="88">
        <f t="shared" si="8"/>
        <v>5.7159500000000002E-2</v>
      </c>
      <c r="H104" s="89">
        <v>635</v>
      </c>
      <c r="I104" s="90" t="s">
        <v>64</v>
      </c>
      <c r="J104" s="74">
        <f t="shared" si="9"/>
        <v>6.3500000000000001E-2</v>
      </c>
      <c r="K104" s="89">
        <v>593</v>
      </c>
      <c r="L104" s="90" t="s">
        <v>64</v>
      </c>
      <c r="M104" s="74">
        <f t="shared" si="6"/>
        <v>5.9299999999999999E-2</v>
      </c>
      <c r="N104" s="89">
        <v>467</v>
      </c>
      <c r="O104" s="90" t="s">
        <v>64</v>
      </c>
      <c r="P104" s="74">
        <f t="shared" si="7"/>
        <v>4.6700000000000005E-2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5.7869999999999998E-2</v>
      </c>
      <c r="F105" s="92">
        <v>7.3470000000000002E-4</v>
      </c>
      <c r="G105" s="88">
        <f t="shared" si="8"/>
        <v>5.8604699999999996E-2</v>
      </c>
      <c r="H105" s="89">
        <v>675</v>
      </c>
      <c r="I105" s="90" t="s">
        <v>64</v>
      </c>
      <c r="J105" s="74">
        <f t="shared" si="9"/>
        <v>6.7500000000000004E-2</v>
      </c>
      <c r="K105" s="89">
        <v>616</v>
      </c>
      <c r="L105" s="90" t="s">
        <v>64</v>
      </c>
      <c r="M105" s="74">
        <f t="shared" si="6"/>
        <v>6.1600000000000002E-2</v>
      </c>
      <c r="N105" s="89">
        <v>487</v>
      </c>
      <c r="O105" s="90" t="s">
        <v>64</v>
      </c>
      <c r="P105" s="74">
        <f t="shared" si="7"/>
        <v>4.87E-2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5.9270000000000003E-2</v>
      </c>
      <c r="F106" s="92">
        <v>7.205E-4</v>
      </c>
      <c r="G106" s="88">
        <f t="shared" si="8"/>
        <v>5.9990500000000002E-2</v>
      </c>
      <c r="H106" s="89">
        <v>714</v>
      </c>
      <c r="I106" s="90" t="s">
        <v>64</v>
      </c>
      <c r="J106" s="74">
        <f t="shared" si="9"/>
        <v>7.1399999999999991E-2</v>
      </c>
      <c r="K106" s="89">
        <v>638</v>
      </c>
      <c r="L106" s="90" t="s">
        <v>64</v>
      </c>
      <c r="M106" s="74">
        <f t="shared" si="6"/>
        <v>6.3799999999999996E-2</v>
      </c>
      <c r="N106" s="89">
        <v>506</v>
      </c>
      <c r="O106" s="90" t="s">
        <v>64</v>
      </c>
      <c r="P106" s="74">
        <f t="shared" si="7"/>
        <v>5.0599999999999999E-2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6.1949999999999998E-2</v>
      </c>
      <c r="F107" s="92">
        <v>6.9390000000000001E-4</v>
      </c>
      <c r="G107" s="88">
        <f t="shared" si="8"/>
        <v>6.2643900000000002E-2</v>
      </c>
      <c r="H107" s="89">
        <v>793</v>
      </c>
      <c r="I107" s="90" t="s">
        <v>64</v>
      </c>
      <c r="J107" s="74">
        <f t="shared" si="9"/>
        <v>7.9300000000000009E-2</v>
      </c>
      <c r="K107" s="89">
        <v>680</v>
      </c>
      <c r="L107" s="90" t="s">
        <v>64</v>
      </c>
      <c r="M107" s="74">
        <f t="shared" si="6"/>
        <v>6.8000000000000005E-2</v>
      </c>
      <c r="N107" s="89">
        <v>544</v>
      </c>
      <c r="O107" s="90" t="s">
        <v>64</v>
      </c>
      <c r="P107" s="74">
        <f t="shared" si="7"/>
        <v>5.4400000000000004E-2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6.5070000000000003E-2</v>
      </c>
      <c r="F108" s="92">
        <v>6.6370000000000003E-4</v>
      </c>
      <c r="G108" s="88">
        <f t="shared" si="8"/>
        <v>6.5733700000000006E-2</v>
      </c>
      <c r="H108" s="89">
        <v>892</v>
      </c>
      <c r="I108" s="90" t="s">
        <v>64</v>
      </c>
      <c r="J108" s="74">
        <f t="shared" si="9"/>
        <v>8.9200000000000002E-2</v>
      </c>
      <c r="K108" s="89">
        <v>730</v>
      </c>
      <c r="L108" s="90" t="s">
        <v>64</v>
      </c>
      <c r="M108" s="74">
        <f t="shared" si="6"/>
        <v>7.2999999999999995E-2</v>
      </c>
      <c r="N108" s="89">
        <v>589</v>
      </c>
      <c r="O108" s="90" t="s">
        <v>64</v>
      </c>
      <c r="P108" s="74">
        <f t="shared" si="7"/>
        <v>5.8899999999999994E-2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6.7970000000000003E-2</v>
      </c>
      <c r="F109" s="92">
        <v>6.3639999999999996E-4</v>
      </c>
      <c r="G109" s="88">
        <f t="shared" si="8"/>
        <v>6.8606399999999998E-2</v>
      </c>
      <c r="H109" s="89">
        <v>991</v>
      </c>
      <c r="I109" s="90" t="s">
        <v>64</v>
      </c>
      <c r="J109" s="74">
        <f t="shared" si="9"/>
        <v>9.9099999999999994E-2</v>
      </c>
      <c r="K109" s="89">
        <v>777</v>
      </c>
      <c r="L109" s="90" t="s">
        <v>64</v>
      </c>
      <c r="M109" s="74">
        <f t="shared" si="6"/>
        <v>7.7700000000000005E-2</v>
      </c>
      <c r="N109" s="89">
        <v>633</v>
      </c>
      <c r="O109" s="90" t="s">
        <v>64</v>
      </c>
      <c r="P109" s="74">
        <f t="shared" si="7"/>
        <v>6.3299999999999995E-2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7.0680000000000007E-2</v>
      </c>
      <c r="F110" s="92">
        <v>6.1160000000000001E-4</v>
      </c>
      <c r="G110" s="88">
        <f t="shared" si="8"/>
        <v>7.1291600000000011E-2</v>
      </c>
      <c r="H110" s="89">
        <v>1089</v>
      </c>
      <c r="I110" s="90" t="s">
        <v>64</v>
      </c>
      <c r="J110" s="74">
        <f t="shared" si="9"/>
        <v>0.1089</v>
      </c>
      <c r="K110" s="89">
        <v>822</v>
      </c>
      <c r="L110" s="90" t="s">
        <v>64</v>
      </c>
      <c r="M110" s="74">
        <f t="shared" si="6"/>
        <v>8.2199999999999995E-2</v>
      </c>
      <c r="N110" s="89">
        <v>675</v>
      </c>
      <c r="O110" s="90" t="s">
        <v>64</v>
      </c>
      <c r="P110" s="74">
        <f t="shared" si="7"/>
        <v>6.7500000000000004E-2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7.3230000000000003E-2</v>
      </c>
      <c r="F111" s="92">
        <v>5.8900000000000001E-4</v>
      </c>
      <c r="G111" s="88">
        <f t="shared" si="8"/>
        <v>7.381900000000001E-2</v>
      </c>
      <c r="H111" s="89">
        <v>1188</v>
      </c>
      <c r="I111" s="90" t="s">
        <v>64</v>
      </c>
      <c r="J111" s="74">
        <f t="shared" si="9"/>
        <v>0.11879999999999999</v>
      </c>
      <c r="K111" s="89">
        <v>864</v>
      </c>
      <c r="L111" s="90" t="s">
        <v>64</v>
      </c>
      <c r="M111" s="74">
        <f t="shared" si="6"/>
        <v>8.6400000000000005E-2</v>
      </c>
      <c r="N111" s="89">
        <v>715</v>
      </c>
      <c r="O111" s="90" t="s">
        <v>64</v>
      </c>
      <c r="P111" s="74">
        <f t="shared" si="7"/>
        <v>7.1499999999999994E-2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7.5620000000000007E-2</v>
      </c>
      <c r="F112" s="92">
        <v>5.6820000000000004E-4</v>
      </c>
      <c r="G112" s="88">
        <f t="shared" si="8"/>
        <v>7.6188200000000011E-2</v>
      </c>
      <c r="H112" s="89">
        <v>1285</v>
      </c>
      <c r="I112" s="90" t="s">
        <v>64</v>
      </c>
      <c r="J112" s="74">
        <f t="shared" si="9"/>
        <v>0.1285</v>
      </c>
      <c r="K112" s="89">
        <v>905</v>
      </c>
      <c r="L112" s="90" t="s">
        <v>64</v>
      </c>
      <c r="M112" s="74">
        <f t="shared" si="6"/>
        <v>9.0499999999999997E-2</v>
      </c>
      <c r="N112" s="89">
        <v>753</v>
      </c>
      <c r="O112" s="90" t="s">
        <v>64</v>
      </c>
      <c r="P112" s="74">
        <f t="shared" si="7"/>
        <v>7.5300000000000006E-2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7.7890000000000001E-2</v>
      </c>
      <c r="F113" s="92">
        <v>5.4909999999999996E-4</v>
      </c>
      <c r="G113" s="88">
        <f t="shared" si="8"/>
        <v>7.8439099999999998E-2</v>
      </c>
      <c r="H113" s="89">
        <v>1383</v>
      </c>
      <c r="I113" s="90" t="s">
        <v>64</v>
      </c>
      <c r="J113" s="74">
        <f t="shared" si="9"/>
        <v>0.13830000000000001</v>
      </c>
      <c r="K113" s="89">
        <v>943</v>
      </c>
      <c r="L113" s="90" t="s">
        <v>64</v>
      </c>
      <c r="M113" s="74">
        <f t="shared" si="6"/>
        <v>9.4299999999999995E-2</v>
      </c>
      <c r="N113" s="89">
        <v>791</v>
      </c>
      <c r="O113" s="90" t="s">
        <v>64</v>
      </c>
      <c r="P113" s="74">
        <f t="shared" si="7"/>
        <v>7.9100000000000004E-2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8.0030000000000004E-2</v>
      </c>
      <c r="F114" s="92">
        <v>5.3149999999999996E-4</v>
      </c>
      <c r="G114" s="88">
        <f t="shared" si="8"/>
        <v>8.0561500000000008E-2</v>
      </c>
      <c r="H114" s="89">
        <v>1480</v>
      </c>
      <c r="I114" s="90" t="s">
        <v>64</v>
      </c>
      <c r="J114" s="74">
        <f t="shared" si="9"/>
        <v>0.14799999999999999</v>
      </c>
      <c r="K114" s="89">
        <v>980</v>
      </c>
      <c r="L114" s="90" t="s">
        <v>64</v>
      </c>
      <c r="M114" s="74">
        <f t="shared" si="6"/>
        <v>9.8000000000000004E-2</v>
      </c>
      <c r="N114" s="89">
        <v>827</v>
      </c>
      <c r="O114" s="90" t="s">
        <v>64</v>
      </c>
      <c r="P114" s="74">
        <f t="shared" si="7"/>
        <v>8.2699999999999996E-2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8.2059999999999994E-2</v>
      </c>
      <c r="F115" s="92">
        <v>5.151E-4</v>
      </c>
      <c r="G115" s="88">
        <f t="shared" si="8"/>
        <v>8.2575099999999999E-2</v>
      </c>
      <c r="H115" s="89">
        <v>1576</v>
      </c>
      <c r="I115" s="90" t="s">
        <v>64</v>
      </c>
      <c r="J115" s="74">
        <f t="shared" si="9"/>
        <v>0.15760000000000002</v>
      </c>
      <c r="K115" s="89">
        <v>1015</v>
      </c>
      <c r="L115" s="90" t="s">
        <v>64</v>
      </c>
      <c r="M115" s="74">
        <f t="shared" si="6"/>
        <v>0.10149999999999999</v>
      </c>
      <c r="N115" s="89">
        <v>863</v>
      </c>
      <c r="O115" s="90" t="s">
        <v>64</v>
      </c>
      <c r="P115" s="74">
        <f t="shared" si="7"/>
        <v>8.6300000000000002E-2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8.5809999999999997E-2</v>
      </c>
      <c r="F116" s="92">
        <v>4.8569999999999999E-4</v>
      </c>
      <c r="G116" s="88">
        <f t="shared" si="8"/>
        <v>8.6295700000000003E-2</v>
      </c>
      <c r="H116" s="89">
        <v>1769</v>
      </c>
      <c r="I116" s="90" t="s">
        <v>64</v>
      </c>
      <c r="J116" s="74">
        <f t="shared" si="9"/>
        <v>0.1769</v>
      </c>
      <c r="K116" s="89">
        <v>1082</v>
      </c>
      <c r="L116" s="90" t="s">
        <v>64</v>
      </c>
      <c r="M116" s="74">
        <f t="shared" si="6"/>
        <v>0.1082</v>
      </c>
      <c r="N116" s="89">
        <v>931</v>
      </c>
      <c r="O116" s="90" t="s">
        <v>64</v>
      </c>
      <c r="P116" s="74">
        <f t="shared" si="7"/>
        <v>9.3100000000000002E-2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8.9200000000000002E-2</v>
      </c>
      <c r="F117" s="92">
        <v>4.6000000000000001E-4</v>
      </c>
      <c r="G117" s="88">
        <f t="shared" si="8"/>
        <v>8.9660000000000004E-2</v>
      </c>
      <c r="H117" s="89">
        <v>1960</v>
      </c>
      <c r="I117" s="90" t="s">
        <v>64</v>
      </c>
      <c r="J117" s="74">
        <f t="shared" si="9"/>
        <v>0.19600000000000001</v>
      </c>
      <c r="K117" s="89">
        <v>1143</v>
      </c>
      <c r="L117" s="90" t="s">
        <v>64</v>
      </c>
      <c r="M117" s="74">
        <f t="shared" si="6"/>
        <v>0.1143</v>
      </c>
      <c r="N117" s="89">
        <v>995</v>
      </c>
      <c r="O117" s="90" t="s">
        <v>64</v>
      </c>
      <c r="P117" s="74">
        <f t="shared" si="7"/>
        <v>9.9500000000000005E-2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9.2259999999999995E-2</v>
      </c>
      <c r="F118" s="92">
        <v>4.373E-4</v>
      </c>
      <c r="G118" s="88">
        <f t="shared" si="8"/>
        <v>9.2697299999999996E-2</v>
      </c>
      <c r="H118" s="89">
        <v>2149</v>
      </c>
      <c r="I118" s="90" t="s">
        <v>64</v>
      </c>
      <c r="J118" s="74">
        <f t="shared" si="9"/>
        <v>0.21490000000000001</v>
      </c>
      <c r="K118" s="89">
        <v>1201</v>
      </c>
      <c r="L118" s="90" t="s">
        <v>64</v>
      </c>
      <c r="M118" s="74">
        <f t="shared" si="6"/>
        <v>0.12010000000000001</v>
      </c>
      <c r="N118" s="89">
        <v>1057</v>
      </c>
      <c r="O118" s="90" t="s">
        <v>64</v>
      </c>
      <c r="P118" s="74">
        <f t="shared" si="7"/>
        <v>0.10569999999999999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9.5019999999999993E-2</v>
      </c>
      <c r="F119" s="92">
        <v>4.171E-4</v>
      </c>
      <c r="G119" s="88">
        <f t="shared" si="8"/>
        <v>9.5437099999999997E-2</v>
      </c>
      <c r="H119" s="89">
        <v>2338</v>
      </c>
      <c r="I119" s="90" t="s">
        <v>64</v>
      </c>
      <c r="J119" s="74">
        <f t="shared" si="9"/>
        <v>0.23380000000000001</v>
      </c>
      <c r="K119" s="89">
        <v>1255</v>
      </c>
      <c r="L119" s="90" t="s">
        <v>64</v>
      </c>
      <c r="M119" s="74">
        <f t="shared" si="6"/>
        <v>0.1255</v>
      </c>
      <c r="N119" s="89">
        <v>1116</v>
      </c>
      <c r="O119" s="90" t="s">
        <v>64</v>
      </c>
      <c r="P119" s="74">
        <f t="shared" si="7"/>
        <v>0.1116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9.7519999999999996E-2</v>
      </c>
      <c r="F120" s="92">
        <v>3.9899999999999999E-4</v>
      </c>
      <c r="G120" s="88">
        <f t="shared" si="8"/>
        <v>9.7918999999999992E-2</v>
      </c>
      <c r="H120" s="89">
        <v>2525</v>
      </c>
      <c r="I120" s="90" t="s">
        <v>64</v>
      </c>
      <c r="J120" s="74">
        <f t="shared" si="9"/>
        <v>0.2525</v>
      </c>
      <c r="K120" s="89">
        <v>1307</v>
      </c>
      <c r="L120" s="90" t="s">
        <v>64</v>
      </c>
      <c r="M120" s="74">
        <f t="shared" si="6"/>
        <v>0.13069999999999998</v>
      </c>
      <c r="N120" s="89">
        <v>1173</v>
      </c>
      <c r="O120" s="90" t="s">
        <v>64</v>
      </c>
      <c r="P120" s="74">
        <f t="shared" si="7"/>
        <v>0.1173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9.9769999999999998E-2</v>
      </c>
      <c r="F121" s="92">
        <v>3.8259999999999998E-4</v>
      </c>
      <c r="G121" s="88">
        <f t="shared" si="8"/>
        <v>0.10015259999999999</v>
      </c>
      <c r="H121" s="89">
        <v>2711</v>
      </c>
      <c r="I121" s="90" t="s">
        <v>64</v>
      </c>
      <c r="J121" s="74">
        <f t="shared" si="9"/>
        <v>0.27110000000000001</v>
      </c>
      <c r="K121" s="89">
        <v>1356</v>
      </c>
      <c r="L121" s="90" t="s">
        <v>64</v>
      </c>
      <c r="M121" s="74">
        <f t="shared" si="6"/>
        <v>0.1356</v>
      </c>
      <c r="N121" s="89">
        <v>1228</v>
      </c>
      <c r="O121" s="90" t="s">
        <v>64</v>
      </c>
      <c r="P121" s="74">
        <f t="shared" si="7"/>
        <v>0.12279999999999999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0.1036</v>
      </c>
      <c r="F122" s="92">
        <v>3.5409999999999999E-4</v>
      </c>
      <c r="G122" s="88">
        <f t="shared" si="8"/>
        <v>0.10395409999999999</v>
      </c>
      <c r="H122" s="89">
        <v>3082</v>
      </c>
      <c r="I122" s="90" t="s">
        <v>64</v>
      </c>
      <c r="J122" s="74">
        <f t="shared" si="9"/>
        <v>0.30819999999999997</v>
      </c>
      <c r="K122" s="89">
        <v>1446</v>
      </c>
      <c r="L122" s="90" t="s">
        <v>64</v>
      </c>
      <c r="M122" s="74">
        <f t="shared" si="6"/>
        <v>0.14460000000000001</v>
      </c>
      <c r="N122" s="89">
        <v>1333</v>
      </c>
      <c r="O122" s="90" t="s">
        <v>64</v>
      </c>
      <c r="P122" s="74">
        <f t="shared" si="7"/>
        <v>0.1333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0.1066</v>
      </c>
      <c r="F123" s="92">
        <v>3.301E-4</v>
      </c>
      <c r="G123" s="88">
        <f t="shared" si="8"/>
        <v>0.1069301</v>
      </c>
      <c r="H123" s="89">
        <v>3451</v>
      </c>
      <c r="I123" s="90" t="s">
        <v>64</v>
      </c>
      <c r="J123" s="76">
        <f t="shared" si="9"/>
        <v>0.34510000000000002</v>
      </c>
      <c r="K123" s="89">
        <v>1530</v>
      </c>
      <c r="L123" s="90" t="s">
        <v>64</v>
      </c>
      <c r="M123" s="74">
        <f t="shared" si="6"/>
        <v>0.153</v>
      </c>
      <c r="N123" s="89">
        <v>1433</v>
      </c>
      <c r="O123" s="90" t="s">
        <v>64</v>
      </c>
      <c r="P123" s="74">
        <f t="shared" si="7"/>
        <v>0.14330000000000001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0.109</v>
      </c>
      <c r="F124" s="92">
        <v>3.0959999999999999E-4</v>
      </c>
      <c r="G124" s="88">
        <f t="shared" si="8"/>
        <v>0.10930959999999999</v>
      </c>
      <c r="H124" s="89">
        <v>3819</v>
      </c>
      <c r="I124" s="90" t="s">
        <v>64</v>
      </c>
      <c r="J124" s="76">
        <f t="shared" si="9"/>
        <v>0.38190000000000002</v>
      </c>
      <c r="K124" s="89">
        <v>1608</v>
      </c>
      <c r="L124" s="90" t="s">
        <v>64</v>
      </c>
      <c r="M124" s="74">
        <f t="shared" si="6"/>
        <v>0.1608</v>
      </c>
      <c r="N124" s="89">
        <v>1528</v>
      </c>
      <c r="O124" s="90" t="s">
        <v>64</v>
      </c>
      <c r="P124" s="74">
        <f t="shared" si="7"/>
        <v>0.15279999999999999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0.11070000000000001</v>
      </c>
      <c r="F125" s="92">
        <v>2.9179999999999999E-4</v>
      </c>
      <c r="G125" s="88">
        <f t="shared" si="8"/>
        <v>0.1109918</v>
      </c>
      <c r="H125" s="89">
        <v>4187</v>
      </c>
      <c r="I125" s="90" t="s">
        <v>64</v>
      </c>
      <c r="J125" s="76">
        <f t="shared" si="9"/>
        <v>0.41870000000000002</v>
      </c>
      <c r="K125" s="89">
        <v>1681</v>
      </c>
      <c r="L125" s="90" t="s">
        <v>64</v>
      </c>
      <c r="M125" s="74">
        <f t="shared" si="6"/>
        <v>0.1681</v>
      </c>
      <c r="N125" s="89">
        <v>1620</v>
      </c>
      <c r="O125" s="90" t="s">
        <v>64</v>
      </c>
      <c r="P125" s="74">
        <f t="shared" si="7"/>
        <v>0.16200000000000001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0.112</v>
      </c>
      <c r="F126" s="92">
        <v>2.7629999999999999E-4</v>
      </c>
      <c r="G126" s="88">
        <f t="shared" si="8"/>
        <v>0.1122763</v>
      </c>
      <c r="H126" s="77">
        <v>4556</v>
      </c>
      <c r="I126" s="79" t="s">
        <v>64</v>
      </c>
      <c r="J126" s="76">
        <f t="shared" si="9"/>
        <v>0.4556</v>
      </c>
      <c r="K126" s="77">
        <v>1751</v>
      </c>
      <c r="L126" s="79" t="s">
        <v>64</v>
      </c>
      <c r="M126" s="74">
        <f t="shared" si="6"/>
        <v>0.17509999999999998</v>
      </c>
      <c r="N126" s="77">
        <v>1709</v>
      </c>
      <c r="O126" s="79" t="s">
        <v>64</v>
      </c>
      <c r="P126" s="74">
        <f t="shared" si="7"/>
        <v>0.1709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0.1128</v>
      </c>
      <c r="F127" s="92">
        <v>2.6249999999999998E-4</v>
      </c>
      <c r="G127" s="88">
        <f t="shared" si="8"/>
        <v>0.1130625</v>
      </c>
      <c r="H127" s="77">
        <v>4927</v>
      </c>
      <c r="I127" s="79" t="s">
        <v>64</v>
      </c>
      <c r="J127" s="76">
        <f t="shared" si="9"/>
        <v>0.49269999999999997</v>
      </c>
      <c r="K127" s="77">
        <v>1818</v>
      </c>
      <c r="L127" s="79" t="s">
        <v>64</v>
      </c>
      <c r="M127" s="74">
        <f t="shared" si="6"/>
        <v>0.18180000000000002</v>
      </c>
      <c r="N127" s="77">
        <v>1796</v>
      </c>
      <c r="O127" s="79" t="s">
        <v>64</v>
      </c>
      <c r="P127" s="74">
        <f t="shared" si="7"/>
        <v>0.17960000000000001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0.1132</v>
      </c>
      <c r="F128" s="92">
        <v>2.5020000000000001E-4</v>
      </c>
      <c r="G128" s="88">
        <f t="shared" si="8"/>
        <v>0.1134502</v>
      </c>
      <c r="H128" s="89">
        <v>5300</v>
      </c>
      <c r="I128" s="90" t="s">
        <v>64</v>
      </c>
      <c r="J128" s="76">
        <f t="shared" si="9"/>
        <v>0.53</v>
      </c>
      <c r="K128" s="77">
        <v>1882</v>
      </c>
      <c r="L128" s="79" t="s">
        <v>64</v>
      </c>
      <c r="M128" s="74">
        <f t="shared" si="6"/>
        <v>0.18819999999999998</v>
      </c>
      <c r="N128" s="77">
        <v>1881</v>
      </c>
      <c r="O128" s="79" t="s">
        <v>64</v>
      </c>
      <c r="P128" s="74">
        <f t="shared" si="7"/>
        <v>0.18809999999999999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0.1133</v>
      </c>
      <c r="F129" s="92">
        <v>2.3910000000000001E-4</v>
      </c>
      <c r="G129" s="88">
        <f t="shared" si="8"/>
        <v>0.1135391</v>
      </c>
      <c r="H129" s="89">
        <v>5676</v>
      </c>
      <c r="I129" s="90" t="s">
        <v>64</v>
      </c>
      <c r="J129" s="76">
        <f t="shared" si="9"/>
        <v>0.56759999999999999</v>
      </c>
      <c r="K129" s="77">
        <v>1944</v>
      </c>
      <c r="L129" s="79" t="s">
        <v>64</v>
      </c>
      <c r="M129" s="74">
        <f t="shared" si="6"/>
        <v>0.19439999999999999</v>
      </c>
      <c r="N129" s="77">
        <v>1965</v>
      </c>
      <c r="O129" s="79" t="s">
        <v>64</v>
      </c>
      <c r="P129" s="74">
        <f t="shared" si="7"/>
        <v>0.19650000000000001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0.1132</v>
      </c>
      <c r="F130" s="92">
        <v>2.2919999999999999E-4</v>
      </c>
      <c r="G130" s="88">
        <f t="shared" si="8"/>
        <v>0.11342919999999999</v>
      </c>
      <c r="H130" s="89">
        <v>6056</v>
      </c>
      <c r="I130" s="90" t="s">
        <v>64</v>
      </c>
      <c r="J130" s="76">
        <f t="shared" si="9"/>
        <v>0.60560000000000003</v>
      </c>
      <c r="K130" s="77">
        <v>2004</v>
      </c>
      <c r="L130" s="79" t="s">
        <v>64</v>
      </c>
      <c r="M130" s="74">
        <f t="shared" si="6"/>
        <v>0.20039999999999999</v>
      </c>
      <c r="N130" s="77">
        <v>2048</v>
      </c>
      <c r="O130" s="79" t="s">
        <v>64</v>
      </c>
      <c r="P130" s="74">
        <f t="shared" si="7"/>
        <v>0.20480000000000001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0.1129</v>
      </c>
      <c r="F131" s="92">
        <v>2.2010000000000001E-4</v>
      </c>
      <c r="G131" s="88">
        <f t="shared" si="8"/>
        <v>0.1131201</v>
      </c>
      <c r="H131" s="89">
        <v>6439</v>
      </c>
      <c r="I131" s="90" t="s">
        <v>64</v>
      </c>
      <c r="J131" s="76">
        <f t="shared" si="9"/>
        <v>0.64390000000000003</v>
      </c>
      <c r="K131" s="77">
        <v>2063</v>
      </c>
      <c r="L131" s="79" t="s">
        <v>64</v>
      </c>
      <c r="M131" s="74">
        <f t="shared" si="6"/>
        <v>0.20630000000000001</v>
      </c>
      <c r="N131" s="77">
        <v>2129</v>
      </c>
      <c r="O131" s="79" t="s">
        <v>64</v>
      </c>
      <c r="P131" s="74">
        <f t="shared" si="7"/>
        <v>0.21290000000000001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0.1124</v>
      </c>
      <c r="F132" s="92">
        <v>2.118E-4</v>
      </c>
      <c r="G132" s="88">
        <f t="shared" si="8"/>
        <v>0.1126118</v>
      </c>
      <c r="H132" s="89">
        <v>6827</v>
      </c>
      <c r="I132" s="90" t="s">
        <v>64</v>
      </c>
      <c r="J132" s="76">
        <f t="shared" si="9"/>
        <v>0.68269999999999997</v>
      </c>
      <c r="K132" s="77">
        <v>2121</v>
      </c>
      <c r="L132" s="79" t="s">
        <v>64</v>
      </c>
      <c r="M132" s="74">
        <f t="shared" si="6"/>
        <v>0.21210000000000001</v>
      </c>
      <c r="N132" s="77">
        <v>2211</v>
      </c>
      <c r="O132" s="79" t="s">
        <v>64</v>
      </c>
      <c r="P132" s="74">
        <f t="shared" si="7"/>
        <v>0.22109999999999999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0.111</v>
      </c>
      <c r="F133" s="92">
        <v>1.972E-4</v>
      </c>
      <c r="G133" s="88">
        <f t="shared" si="8"/>
        <v>0.1111972</v>
      </c>
      <c r="H133" s="89">
        <v>7617</v>
      </c>
      <c r="I133" s="90" t="s">
        <v>64</v>
      </c>
      <c r="J133" s="76">
        <f t="shared" si="9"/>
        <v>0.76170000000000004</v>
      </c>
      <c r="K133" s="77">
        <v>2234</v>
      </c>
      <c r="L133" s="79" t="s">
        <v>64</v>
      </c>
      <c r="M133" s="74">
        <f t="shared" si="6"/>
        <v>0.22339999999999999</v>
      </c>
      <c r="N133" s="77">
        <v>2373</v>
      </c>
      <c r="O133" s="79" t="s">
        <v>64</v>
      </c>
      <c r="P133" s="74">
        <f t="shared" si="7"/>
        <v>0.23730000000000001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0.10879999999999999</v>
      </c>
      <c r="F134" s="92">
        <v>1.818E-4</v>
      </c>
      <c r="G134" s="88">
        <f t="shared" si="8"/>
        <v>0.10898179999999999</v>
      </c>
      <c r="H134" s="89">
        <v>8632</v>
      </c>
      <c r="I134" s="90" t="s">
        <v>64</v>
      </c>
      <c r="J134" s="76">
        <f t="shared" si="9"/>
        <v>0.86319999999999997</v>
      </c>
      <c r="K134" s="77">
        <v>2373</v>
      </c>
      <c r="L134" s="79" t="s">
        <v>64</v>
      </c>
      <c r="M134" s="74">
        <f t="shared" si="6"/>
        <v>0.23730000000000001</v>
      </c>
      <c r="N134" s="77">
        <v>2575</v>
      </c>
      <c r="O134" s="79" t="s">
        <v>64</v>
      </c>
      <c r="P134" s="74">
        <f t="shared" si="7"/>
        <v>0.25750000000000001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0.1065</v>
      </c>
      <c r="F135" s="92">
        <v>1.6890000000000001E-4</v>
      </c>
      <c r="G135" s="88">
        <f t="shared" si="8"/>
        <v>0.1066689</v>
      </c>
      <c r="H135" s="89">
        <v>9679</v>
      </c>
      <c r="I135" s="90" t="s">
        <v>64</v>
      </c>
      <c r="J135" s="76">
        <f t="shared" si="9"/>
        <v>0.96789999999999998</v>
      </c>
      <c r="K135" s="77">
        <v>2509</v>
      </c>
      <c r="L135" s="79" t="s">
        <v>64</v>
      </c>
      <c r="M135" s="74">
        <f t="shared" si="6"/>
        <v>0.25090000000000001</v>
      </c>
      <c r="N135" s="77">
        <v>2777</v>
      </c>
      <c r="O135" s="79" t="s">
        <v>64</v>
      </c>
      <c r="P135" s="74">
        <f t="shared" si="7"/>
        <v>0.2777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0.1041</v>
      </c>
      <c r="F136" s="92">
        <v>1.5789999999999999E-4</v>
      </c>
      <c r="G136" s="88">
        <f t="shared" si="8"/>
        <v>0.1042579</v>
      </c>
      <c r="H136" s="89">
        <v>1.08</v>
      </c>
      <c r="I136" s="93" t="s">
        <v>66</v>
      </c>
      <c r="J136" s="76">
        <f t="shared" ref="J136:J171" si="10">H136</f>
        <v>1.08</v>
      </c>
      <c r="K136" s="77">
        <v>2643</v>
      </c>
      <c r="L136" s="79" t="s">
        <v>64</v>
      </c>
      <c r="M136" s="74">
        <f t="shared" si="6"/>
        <v>0.26429999999999998</v>
      </c>
      <c r="N136" s="77">
        <v>2981</v>
      </c>
      <c r="O136" s="79" t="s">
        <v>64</v>
      </c>
      <c r="P136" s="74">
        <f t="shared" si="7"/>
        <v>0.29809999999999998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0.1017</v>
      </c>
      <c r="F137" s="92">
        <v>1.484E-4</v>
      </c>
      <c r="G137" s="88">
        <f t="shared" si="8"/>
        <v>0.10184840000000001</v>
      </c>
      <c r="H137" s="89">
        <v>1.19</v>
      </c>
      <c r="I137" s="90" t="s">
        <v>66</v>
      </c>
      <c r="J137" s="76">
        <f t="shared" si="10"/>
        <v>1.19</v>
      </c>
      <c r="K137" s="77">
        <v>2777</v>
      </c>
      <c r="L137" s="79" t="s">
        <v>64</v>
      </c>
      <c r="M137" s="74">
        <f t="shared" si="6"/>
        <v>0.2777</v>
      </c>
      <c r="N137" s="77">
        <v>3188</v>
      </c>
      <c r="O137" s="79" t="s">
        <v>64</v>
      </c>
      <c r="P137" s="74">
        <f t="shared" si="7"/>
        <v>0.31880000000000003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9.9339999999999998E-2</v>
      </c>
      <c r="F138" s="92">
        <v>1.4009999999999999E-4</v>
      </c>
      <c r="G138" s="88">
        <f t="shared" si="8"/>
        <v>9.9480100000000002E-2</v>
      </c>
      <c r="H138" s="89">
        <v>1.3</v>
      </c>
      <c r="I138" s="90" t="s">
        <v>66</v>
      </c>
      <c r="J138" s="76">
        <f t="shared" si="10"/>
        <v>1.3</v>
      </c>
      <c r="K138" s="77">
        <v>2911</v>
      </c>
      <c r="L138" s="79" t="s">
        <v>64</v>
      </c>
      <c r="M138" s="74">
        <f t="shared" si="6"/>
        <v>0.29110000000000003</v>
      </c>
      <c r="N138" s="77">
        <v>3397</v>
      </c>
      <c r="O138" s="79" t="s">
        <v>64</v>
      </c>
      <c r="P138" s="74">
        <f t="shared" si="7"/>
        <v>0.3397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9.7119999999999998E-2</v>
      </c>
      <c r="F139" s="92">
        <v>1.328E-4</v>
      </c>
      <c r="G139" s="88">
        <f t="shared" si="8"/>
        <v>9.72528E-2</v>
      </c>
      <c r="H139" s="89">
        <v>1.42</v>
      </c>
      <c r="I139" s="90" t="s">
        <v>66</v>
      </c>
      <c r="J139" s="76">
        <f t="shared" si="10"/>
        <v>1.42</v>
      </c>
      <c r="K139" s="77">
        <v>3044</v>
      </c>
      <c r="L139" s="79" t="s">
        <v>64</v>
      </c>
      <c r="M139" s="74">
        <f t="shared" si="6"/>
        <v>0.3044</v>
      </c>
      <c r="N139" s="77">
        <v>3608</v>
      </c>
      <c r="O139" s="79" t="s">
        <v>64</v>
      </c>
      <c r="P139" s="74">
        <f t="shared" si="7"/>
        <v>0.36080000000000001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9.5000000000000001E-2</v>
      </c>
      <c r="F140" s="92">
        <v>1.2630000000000001E-4</v>
      </c>
      <c r="G140" s="88">
        <f t="shared" si="8"/>
        <v>9.5126299999999997E-2</v>
      </c>
      <c r="H140" s="89">
        <v>1.54</v>
      </c>
      <c r="I140" s="90" t="s">
        <v>66</v>
      </c>
      <c r="J140" s="76">
        <f t="shared" si="10"/>
        <v>1.54</v>
      </c>
      <c r="K140" s="77">
        <v>3178</v>
      </c>
      <c r="L140" s="79" t="s">
        <v>64</v>
      </c>
      <c r="M140" s="74">
        <f t="shared" si="6"/>
        <v>0.31779999999999997</v>
      </c>
      <c r="N140" s="77">
        <v>3823</v>
      </c>
      <c r="O140" s="79" t="s">
        <v>64</v>
      </c>
      <c r="P140" s="74">
        <f t="shared" si="7"/>
        <v>0.38229999999999997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9.2990000000000003E-2</v>
      </c>
      <c r="F141" s="92">
        <v>1.204E-4</v>
      </c>
      <c r="G141" s="88">
        <f t="shared" si="8"/>
        <v>9.311040000000001E-2</v>
      </c>
      <c r="H141" s="77">
        <v>1.67</v>
      </c>
      <c r="I141" s="79" t="s">
        <v>66</v>
      </c>
      <c r="J141" s="76">
        <f t="shared" si="10"/>
        <v>1.67</v>
      </c>
      <c r="K141" s="77">
        <v>3313</v>
      </c>
      <c r="L141" s="79" t="s">
        <v>64</v>
      </c>
      <c r="M141" s="74">
        <f t="shared" si="6"/>
        <v>0.33130000000000004</v>
      </c>
      <c r="N141" s="77">
        <v>4041</v>
      </c>
      <c r="O141" s="79" t="s">
        <v>64</v>
      </c>
      <c r="P141" s="74">
        <f t="shared" si="7"/>
        <v>0.40410000000000001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8.9230000000000004E-2</v>
      </c>
      <c r="F142" s="92">
        <v>1.104E-4</v>
      </c>
      <c r="G142" s="88">
        <f t="shared" si="8"/>
        <v>8.93404E-2</v>
      </c>
      <c r="H142" s="77">
        <v>1.92</v>
      </c>
      <c r="I142" s="79" t="s">
        <v>66</v>
      </c>
      <c r="J142" s="76">
        <f t="shared" si="10"/>
        <v>1.92</v>
      </c>
      <c r="K142" s="77">
        <v>3590</v>
      </c>
      <c r="L142" s="79" t="s">
        <v>64</v>
      </c>
      <c r="M142" s="74">
        <f t="shared" si="6"/>
        <v>0.35899999999999999</v>
      </c>
      <c r="N142" s="77">
        <v>4486</v>
      </c>
      <c r="O142" s="79" t="s">
        <v>64</v>
      </c>
      <c r="P142" s="74">
        <f t="shared" si="7"/>
        <v>0.4486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8.5809999999999997E-2</v>
      </c>
      <c r="F143" s="92">
        <v>1.02E-4</v>
      </c>
      <c r="G143" s="88">
        <f t="shared" si="8"/>
        <v>8.5912000000000002E-2</v>
      </c>
      <c r="H143" s="77">
        <v>2.19</v>
      </c>
      <c r="I143" s="79" t="s">
        <v>66</v>
      </c>
      <c r="J143" s="76">
        <f t="shared" si="10"/>
        <v>2.19</v>
      </c>
      <c r="K143" s="77">
        <v>3872</v>
      </c>
      <c r="L143" s="79" t="s">
        <v>64</v>
      </c>
      <c r="M143" s="74">
        <f t="shared" si="6"/>
        <v>0.38719999999999999</v>
      </c>
      <c r="N143" s="77">
        <v>4943</v>
      </c>
      <c r="O143" s="79" t="s">
        <v>64</v>
      </c>
      <c r="P143" s="74">
        <f t="shared" si="7"/>
        <v>0.49429999999999996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8.2669999999999993E-2</v>
      </c>
      <c r="F144" s="92">
        <v>9.4980000000000002E-5</v>
      </c>
      <c r="G144" s="88">
        <f t="shared" si="8"/>
        <v>8.2764979999999988E-2</v>
      </c>
      <c r="H144" s="77">
        <v>2.4700000000000002</v>
      </c>
      <c r="I144" s="79" t="s">
        <v>66</v>
      </c>
      <c r="J144" s="76">
        <f t="shared" si="10"/>
        <v>2.4700000000000002</v>
      </c>
      <c r="K144" s="77">
        <v>4157</v>
      </c>
      <c r="L144" s="79" t="s">
        <v>64</v>
      </c>
      <c r="M144" s="74">
        <f t="shared" si="6"/>
        <v>0.41570000000000001</v>
      </c>
      <c r="N144" s="77">
        <v>5414</v>
      </c>
      <c r="O144" s="79" t="s">
        <v>64</v>
      </c>
      <c r="P144" s="74">
        <f t="shared" si="7"/>
        <v>0.54139999999999999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7.9769999999999994E-2</v>
      </c>
      <c r="F145" s="92">
        <v>8.8919999999999996E-5</v>
      </c>
      <c r="G145" s="88">
        <f t="shared" si="8"/>
        <v>7.985892E-2</v>
      </c>
      <c r="H145" s="77">
        <v>2.77</v>
      </c>
      <c r="I145" s="79" t="s">
        <v>66</v>
      </c>
      <c r="J145" s="76">
        <f t="shared" si="10"/>
        <v>2.77</v>
      </c>
      <c r="K145" s="77">
        <v>4446</v>
      </c>
      <c r="L145" s="79" t="s">
        <v>64</v>
      </c>
      <c r="M145" s="74">
        <f t="shared" si="6"/>
        <v>0.4446</v>
      </c>
      <c r="N145" s="77">
        <v>5897</v>
      </c>
      <c r="O145" s="79" t="s">
        <v>64</v>
      </c>
      <c r="P145" s="74">
        <f t="shared" si="7"/>
        <v>0.5897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7.7079999999999996E-2</v>
      </c>
      <c r="F146" s="92">
        <v>8.3659999999999995E-5</v>
      </c>
      <c r="G146" s="88">
        <f t="shared" si="8"/>
        <v>7.7163659999999995E-2</v>
      </c>
      <c r="H146" s="77">
        <v>3.07</v>
      </c>
      <c r="I146" s="79" t="s">
        <v>66</v>
      </c>
      <c r="J146" s="76">
        <f t="shared" si="10"/>
        <v>3.07</v>
      </c>
      <c r="K146" s="77">
        <v>4740</v>
      </c>
      <c r="L146" s="79" t="s">
        <v>64</v>
      </c>
      <c r="M146" s="74">
        <f t="shared" si="6"/>
        <v>0.47400000000000003</v>
      </c>
      <c r="N146" s="77">
        <v>6393</v>
      </c>
      <c r="O146" s="79" t="s">
        <v>64</v>
      </c>
      <c r="P146" s="74">
        <f t="shared" si="7"/>
        <v>0.63929999999999998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7.4569999999999997E-2</v>
      </c>
      <c r="F147" s="92">
        <v>7.9040000000000002E-5</v>
      </c>
      <c r="G147" s="88">
        <f t="shared" si="8"/>
        <v>7.464904E-2</v>
      </c>
      <c r="H147" s="77">
        <v>3.39</v>
      </c>
      <c r="I147" s="79" t="s">
        <v>66</v>
      </c>
      <c r="J147" s="76">
        <f t="shared" si="10"/>
        <v>3.39</v>
      </c>
      <c r="K147" s="77">
        <v>5039</v>
      </c>
      <c r="L147" s="79" t="s">
        <v>64</v>
      </c>
      <c r="M147" s="74">
        <f t="shared" si="6"/>
        <v>0.50390000000000001</v>
      </c>
      <c r="N147" s="77">
        <v>6902</v>
      </c>
      <c r="O147" s="79" t="s">
        <v>64</v>
      </c>
      <c r="P147" s="74">
        <f t="shared" si="7"/>
        <v>0.69020000000000004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7.0029999999999995E-2</v>
      </c>
      <c r="F148" s="92">
        <v>7.1299999999999998E-5</v>
      </c>
      <c r="G148" s="88">
        <f t="shared" si="8"/>
        <v>7.0101299999999991E-2</v>
      </c>
      <c r="H148" s="77">
        <v>4.0599999999999996</v>
      </c>
      <c r="I148" s="79" t="s">
        <v>66</v>
      </c>
      <c r="J148" s="76">
        <f t="shared" si="10"/>
        <v>4.0599999999999996</v>
      </c>
      <c r="K148" s="77">
        <v>5685</v>
      </c>
      <c r="L148" s="79" t="s">
        <v>64</v>
      </c>
      <c r="M148" s="74">
        <f t="shared" ref="M148:M154" si="12">K148/1000/10</f>
        <v>0.56850000000000001</v>
      </c>
      <c r="N148" s="77">
        <v>7960</v>
      </c>
      <c r="O148" s="79" t="s">
        <v>64</v>
      </c>
      <c r="P148" s="74">
        <f t="shared" ref="P148:P149" si="13">N148/1000/10</f>
        <v>0.79600000000000004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6.6009999999999999E-2</v>
      </c>
      <c r="F149" s="92">
        <v>6.5060000000000004E-5</v>
      </c>
      <c r="G149" s="88">
        <f t="shared" ref="G149:G212" si="14">E149+F149</f>
        <v>6.6075060000000005E-2</v>
      </c>
      <c r="H149" s="77">
        <v>4.7699999999999996</v>
      </c>
      <c r="I149" s="79" t="s">
        <v>66</v>
      </c>
      <c r="J149" s="76">
        <f t="shared" si="10"/>
        <v>4.7699999999999996</v>
      </c>
      <c r="K149" s="77">
        <v>6350</v>
      </c>
      <c r="L149" s="79" t="s">
        <v>64</v>
      </c>
      <c r="M149" s="74">
        <f t="shared" si="12"/>
        <v>0.63500000000000001</v>
      </c>
      <c r="N149" s="77">
        <v>9070</v>
      </c>
      <c r="O149" s="79" t="s">
        <v>64</v>
      </c>
      <c r="P149" s="74">
        <f t="shared" si="13"/>
        <v>0.90700000000000003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6.2429999999999999E-2</v>
      </c>
      <c r="F150" s="92">
        <v>5.9910000000000001E-5</v>
      </c>
      <c r="G150" s="88">
        <f t="shared" si="14"/>
        <v>6.2489910000000003E-2</v>
      </c>
      <c r="H150" s="77">
        <v>5.52</v>
      </c>
      <c r="I150" s="79" t="s">
        <v>66</v>
      </c>
      <c r="J150" s="76">
        <f t="shared" si="10"/>
        <v>5.52</v>
      </c>
      <c r="K150" s="77">
        <v>7036</v>
      </c>
      <c r="L150" s="79" t="s">
        <v>64</v>
      </c>
      <c r="M150" s="74">
        <f t="shared" si="12"/>
        <v>0.7036</v>
      </c>
      <c r="N150" s="77">
        <v>1.02</v>
      </c>
      <c r="O150" s="78" t="s">
        <v>66</v>
      </c>
      <c r="P150" s="74">
        <f t="shared" ref="P150:P153" si="16">N150</f>
        <v>1.02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6.0319999999999999E-2</v>
      </c>
      <c r="F151" s="92">
        <v>5.558E-5</v>
      </c>
      <c r="G151" s="88">
        <f t="shared" si="14"/>
        <v>6.0375579999999998E-2</v>
      </c>
      <c r="H151" s="77">
        <v>6.31</v>
      </c>
      <c r="I151" s="79" t="s">
        <v>66</v>
      </c>
      <c r="J151" s="76">
        <f t="shared" si="10"/>
        <v>6.31</v>
      </c>
      <c r="K151" s="77">
        <v>7738</v>
      </c>
      <c r="L151" s="79" t="s">
        <v>64</v>
      </c>
      <c r="M151" s="74">
        <f t="shared" si="12"/>
        <v>0.77380000000000004</v>
      </c>
      <c r="N151" s="77">
        <v>1.1399999999999999</v>
      </c>
      <c r="O151" s="79" t="s">
        <v>66</v>
      </c>
      <c r="P151" s="74">
        <f t="shared" si="16"/>
        <v>1.1399999999999999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5.8220000000000001E-2</v>
      </c>
      <c r="F152" s="92">
        <v>5.1879999999999998E-5</v>
      </c>
      <c r="G152" s="88">
        <f t="shared" si="14"/>
        <v>5.8271879999999998E-2</v>
      </c>
      <c r="H152" s="77">
        <v>7.13</v>
      </c>
      <c r="I152" s="79" t="s">
        <v>66</v>
      </c>
      <c r="J152" s="76">
        <f t="shared" si="10"/>
        <v>7.13</v>
      </c>
      <c r="K152" s="77">
        <v>8447</v>
      </c>
      <c r="L152" s="79" t="s">
        <v>64</v>
      </c>
      <c r="M152" s="74">
        <f t="shared" si="12"/>
        <v>0.8446999999999999</v>
      </c>
      <c r="N152" s="77">
        <v>1.27</v>
      </c>
      <c r="O152" s="79" t="s">
        <v>66</v>
      </c>
      <c r="P152" s="74">
        <f t="shared" si="16"/>
        <v>1.27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5.6279999999999997E-2</v>
      </c>
      <c r="F153" s="92">
        <v>4.8680000000000001E-5</v>
      </c>
      <c r="G153" s="88">
        <f t="shared" si="14"/>
        <v>5.6328679999999999E-2</v>
      </c>
      <c r="H153" s="77">
        <v>7.99</v>
      </c>
      <c r="I153" s="79" t="s">
        <v>66</v>
      </c>
      <c r="J153" s="76">
        <f t="shared" si="10"/>
        <v>7.99</v>
      </c>
      <c r="K153" s="77">
        <v>9167</v>
      </c>
      <c r="L153" s="79" t="s">
        <v>64</v>
      </c>
      <c r="M153" s="74">
        <f t="shared" si="12"/>
        <v>0.91669999999999996</v>
      </c>
      <c r="N153" s="77">
        <v>1.39</v>
      </c>
      <c r="O153" s="79" t="s">
        <v>66</v>
      </c>
      <c r="P153" s="74">
        <f t="shared" si="16"/>
        <v>1.39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5.4469999999999998E-2</v>
      </c>
      <c r="F154" s="92">
        <v>4.5880000000000001E-5</v>
      </c>
      <c r="G154" s="88">
        <f t="shared" si="14"/>
        <v>5.4515879999999996E-2</v>
      </c>
      <c r="H154" s="77">
        <v>8.8699999999999992</v>
      </c>
      <c r="I154" s="79" t="s">
        <v>66</v>
      </c>
      <c r="J154" s="76">
        <f t="shared" si="10"/>
        <v>8.8699999999999992</v>
      </c>
      <c r="K154" s="77">
        <v>9897</v>
      </c>
      <c r="L154" s="79" t="s">
        <v>64</v>
      </c>
      <c r="M154" s="74">
        <f t="shared" si="12"/>
        <v>0.98970000000000002</v>
      </c>
      <c r="N154" s="77">
        <v>1.52</v>
      </c>
      <c r="O154" s="79" t="s">
        <v>66</v>
      </c>
      <c r="P154" s="74">
        <f t="shared" ref="P154:P166" si="17">N154</f>
        <v>1.52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5.2780000000000001E-2</v>
      </c>
      <c r="F155" s="92">
        <v>4.3409999999999999E-5</v>
      </c>
      <c r="G155" s="88">
        <f t="shared" si="14"/>
        <v>5.2823410000000001E-2</v>
      </c>
      <c r="H155" s="77">
        <v>9.7799999999999994</v>
      </c>
      <c r="I155" s="79" t="s">
        <v>66</v>
      </c>
      <c r="J155" s="76">
        <f t="shared" si="10"/>
        <v>9.7799999999999994</v>
      </c>
      <c r="K155" s="77">
        <v>1.06</v>
      </c>
      <c r="L155" s="78" t="s">
        <v>66</v>
      </c>
      <c r="M155" s="74">
        <f t="shared" ref="M155:M157" si="18">K155</f>
        <v>1.06</v>
      </c>
      <c r="N155" s="77">
        <v>1.66</v>
      </c>
      <c r="O155" s="79" t="s">
        <v>66</v>
      </c>
      <c r="P155" s="74">
        <f t="shared" si="17"/>
        <v>1.66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5.1209999999999999E-2</v>
      </c>
      <c r="F156" s="92">
        <v>4.1220000000000002E-5</v>
      </c>
      <c r="G156" s="88">
        <f t="shared" si="14"/>
        <v>5.125122E-2</v>
      </c>
      <c r="H156" s="77">
        <v>10.72</v>
      </c>
      <c r="I156" s="79" t="s">
        <v>66</v>
      </c>
      <c r="J156" s="76">
        <f t="shared" si="10"/>
        <v>10.72</v>
      </c>
      <c r="K156" s="77">
        <v>1.1399999999999999</v>
      </c>
      <c r="L156" s="79" t="s">
        <v>66</v>
      </c>
      <c r="M156" s="74">
        <f t="shared" si="18"/>
        <v>1.1399999999999999</v>
      </c>
      <c r="N156" s="77">
        <v>1.79</v>
      </c>
      <c r="O156" s="79" t="s">
        <v>66</v>
      </c>
      <c r="P156" s="74">
        <f t="shared" si="17"/>
        <v>1.79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4.9739999999999999E-2</v>
      </c>
      <c r="F157" s="92">
        <v>3.9249999999999999E-5</v>
      </c>
      <c r="G157" s="88">
        <f t="shared" si="14"/>
        <v>4.9779249999999997E-2</v>
      </c>
      <c r="H157" s="77">
        <v>11.7</v>
      </c>
      <c r="I157" s="79" t="s">
        <v>66</v>
      </c>
      <c r="J157" s="76">
        <f t="shared" si="10"/>
        <v>11.7</v>
      </c>
      <c r="K157" s="77">
        <v>1.21</v>
      </c>
      <c r="L157" s="79" t="s">
        <v>66</v>
      </c>
      <c r="M157" s="74">
        <f t="shared" si="18"/>
        <v>1.21</v>
      </c>
      <c r="N157" s="77">
        <v>1.93</v>
      </c>
      <c r="O157" s="79" t="s">
        <v>66</v>
      </c>
      <c r="P157" s="74">
        <f t="shared" si="17"/>
        <v>1.93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4.8370000000000003E-2</v>
      </c>
      <c r="F158" s="92">
        <v>3.748E-5</v>
      </c>
      <c r="G158" s="88">
        <f t="shared" si="14"/>
        <v>4.8407480000000003E-2</v>
      </c>
      <c r="H158" s="77">
        <v>12.7</v>
      </c>
      <c r="I158" s="79" t="s">
        <v>66</v>
      </c>
      <c r="J158" s="76">
        <f t="shared" si="10"/>
        <v>12.7</v>
      </c>
      <c r="K158" s="77">
        <v>1.29</v>
      </c>
      <c r="L158" s="79" t="s">
        <v>66</v>
      </c>
      <c r="M158" s="74">
        <f t="shared" ref="M158:M168" si="19">K158</f>
        <v>1.29</v>
      </c>
      <c r="N158" s="77">
        <v>2.0699999999999998</v>
      </c>
      <c r="O158" s="79" t="s">
        <v>66</v>
      </c>
      <c r="P158" s="74">
        <f t="shared" si="17"/>
        <v>2.0699999999999998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4.589E-2</v>
      </c>
      <c r="F159" s="92">
        <v>3.4409999999999998E-5</v>
      </c>
      <c r="G159" s="88">
        <f t="shared" si="14"/>
        <v>4.5924409999999999E-2</v>
      </c>
      <c r="H159" s="77">
        <v>14.79</v>
      </c>
      <c r="I159" s="79" t="s">
        <v>66</v>
      </c>
      <c r="J159" s="76">
        <f t="shared" si="10"/>
        <v>14.79</v>
      </c>
      <c r="K159" s="77">
        <v>1.46</v>
      </c>
      <c r="L159" s="79" t="s">
        <v>66</v>
      </c>
      <c r="M159" s="74">
        <f t="shared" si="19"/>
        <v>1.46</v>
      </c>
      <c r="N159" s="77">
        <v>2.36</v>
      </c>
      <c r="O159" s="79" t="s">
        <v>66</v>
      </c>
      <c r="P159" s="74">
        <f t="shared" si="17"/>
        <v>2.36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4.3200000000000002E-2</v>
      </c>
      <c r="F160" s="92">
        <v>3.1260000000000002E-5</v>
      </c>
      <c r="G160" s="88">
        <f t="shared" si="14"/>
        <v>4.3231260000000001E-2</v>
      </c>
      <c r="H160" s="77">
        <v>17.559999999999999</v>
      </c>
      <c r="I160" s="79" t="s">
        <v>66</v>
      </c>
      <c r="J160" s="76">
        <f t="shared" si="10"/>
        <v>17.559999999999999</v>
      </c>
      <c r="K160" s="77">
        <v>1.69</v>
      </c>
      <c r="L160" s="79" t="s">
        <v>66</v>
      </c>
      <c r="M160" s="74">
        <f t="shared" si="19"/>
        <v>1.69</v>
      </c>
      <c r="N160" s="77">
        <v>2.74</v>
      </c>
      <c r="O160" s="79" t="s">
        <v>66</v>
      </c>
      <c r="P160" s="74">
        <f t="shared" si="17"/>
        <v>2.74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4.0869999999999997E-2</v>
      </c>
      <c r="F161" s="92">
        <v>2.868E-5</v>
      </c>
      <c r="G161" s="88">
        <f t="shared" si="14"/>
        <v>4.089868E-2</v>
      </c>
      <c r="H161" s="77">
        <v>20.5</v>
      </c>
      <c r="I161" s="79" t="s">
        <v>66</v>
      </c>
      <c r="J161" s="76">
        <f t="shared" si="10"/>
        <v>20.5</v>
      </c>
      <c r="K161" s="77">
        <v>1.92</v>
      </c>
      <c r="L161" s="79" t="s">
        <v>66</v>
      </c>
      <c r="M161" s="74">
        <f t="shared" si="19"/>
        <v>1.92</v>
      </c>
      <c r="N161" s="77">
        <v>3.14</v>
      </c>
      <c r="O161" s="79" t="s">
        <v>66</v>
      </c>
      <c r="P161" s="74">
        <f t="shared" si="17"/>
        <v>3.14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3.8830000000000003E-2</v>
      </c>
      <c r="F162" s="92">
        <v>2.652E-5</v>
      </c>
      <c r="G162" s="88">
        <f t="shared" si="14"/>
        <v>3.8856520000000005E-2</v>
      </c>
      <c r="H162" s="77">
        <v>23.6</v>
      </c>
      <c r="I162" s="79" t="s">
        <v>66</v>
      </c>
      <c r="J162" s="76">
        <f t="shared" si="10"/>
        <v>23.6</v>
      </c>
      <c r="K162" s="77">
        <v>2.15</v>
      </c>
      <c r="L162" s="79" t="s">
        <v>66</v>
      </c>
      <c r="M162" s="74">
        <f t="shared" si="19"/>
        <v>2.15</v>
      </c>
      <c r="N162" s="77">
        <v>3.55</v>
      </c>
      <c r="O162" s="79" t="s">
        <v>66</v>
      </c>
      <c r="P162" s="74">
        <f t="shared" si="17"/>
        <v>3.55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3.703E-2</v>
      </c>
      <c r="F163" s="92">
        <v>2.4680000000000001E-5</v>
      </c>
      <c r="G163" s="88">
        <f t="shared" si="14"/>
        <v>3.705468E-2</v>
      </c>
      <c r="H163" s="77">
        <v>26.87</v>
      </c>
      <c r="I163" s="79" t="s">
        <v>66</v>
      </c>
      <c r="J163" s="76">
        <f t="shared" si="10"/>
        <v>26.87</v>
      </c>
      <c r="K163" s="77">
        <v>2.39</v>
      </c>
      <c r="L163" s="79" t="s">
        <v>66</v>
      </c>
      <c r="M163" s="74">
        <f t="shared" si="19"/>
        <v>2.39</v>
      </c>
      <c r="N163" s="77">
        <v>3.98</v>
      </c>
      <c r="O163" s="79" t="s">
        <v>66</v>
      </c>
      <c r="P163" s="74">
        <f t="shared" si="17"/>
        <v>3.98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3.542E-2</v>
      </c>
      <c r="F164" s="92">
        <v>2.3099999999999999E-5</v>
      </c>
      <c r="G164" s="88">
        <f t="shared" si="14"/>
        <v>3.5443099999999998E-2</v>
      </c>
      <c r="H164" s="77">
        <v>30.3</v>
      </c>
      <c r="I164" s="79" t="s">
        <v>66</v>
      </c>
      <c r="J164" s="76">
        <f t="shared" si="10"/>
        <v>30.3</v>
      </c>
      <c r="K164" s="77">
        <v>2.63</v>
      </c>
      <c r="L164" s="79" t="s">
        <v>66</v>
      </c>
      <c r="M164" s="74">
        <f t="shared" si="19"/>
        <v>2.63</v>
      </c>
      <c r="N164" s="77">
        <v>4.42</v>
      </c>
      <c r="O164" s="79" t="s">
        <v>66</v>
      </c>
      <c r="P164" s="74">
        <f t="shared" si="17"/>
        <v>4.42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3.3980000000000003E-2</v>
      </c>
      <c r="F165" s="92">
        <v>2.1719999999999999E-5</v>
      </c>
      <c r="G165" s="88">
        <f t="shared" si="14"/>
        <v>3.4001720000000006E-2</v>
      </c>
      <c r="H165" s="77">
        <v>33.880000000000003</v>
      </c>
      <c r="I165" s="79" t="s">
        <v>66</v>
      </c>
      <c r="J165" s="76">
        <f t="shared" si="10"/>
        <v>33.880000000000003</v>
      </c>
      <c r="K165" s="77">
        <v>2.88</v>
      </c>
      <c r="L165" s="79" t="s">
        <v>66</v>
      </c>
      <c r="M165" s="74">
        <f t="shared" si="19"/>
        <v>2.88</v>
      </c>
      <c r="N165" s="77">
        <v>4.88</v>
      </c>
      <c r="O165" s="79" t="s">
        <v>66</v>
      </c>
      <c r="P165" s="74">
        <f t="shared" si="17"/>
        <v>4.88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3.2680000000000001E-2</v>
      </c>
      <c r="F166" s="92">
        <v>2.0509999999999998E-5</v>
      </c>
      <c r="G166" s="88">
        <f t="shared" si="14"/>
        <v>3.2700510000000002E-2</v>
      </c>
      <c r="H166" s="77">
        <v>37.61</v>
      </c>
      <c r="I166" s="79" t="s">
        <v>66</v>
      </c>
      <c r="J166" s="76">
        <f t="shared" si="10"/>
        <v>37.61</v>
      </c>
      <c r="K166" s="77">
        <v>3.13</v>
      </c>
      <c r="L166" s="79" t="s">
        <v>66</v>
      </c>
      <c r="M166" s="74">
        <f t="shared" si="19"/>
        <v>3.13</v>
      </c>
      <c r="N166" s="77">
        <v>5.36</v>
      </c>
      <c r="O166" s="79" t="s">
        <v>66</v>
      </c>
      <c r="P166" s="74">
        <f t="shared" si="17"/>
        <v>5.36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3.1489999999999997E-2</v>
      </c>
      <c r="F167" s="92">
        <v>1.9429999999999999E-5</v>
      </c>
      <c r="G167" s="88">
        <f t="shared" si="14"/>
        <v>3.1509429999999998E-2</v>
      </c>
      <c r="H167" s="77">
        <v>41.49</v>
      </c>
      <c r="I167" s="79" t="s">
        <v>66</v>
      </c>
      <c r="J167" s="76">
        <f t="shared" si="10"/>
        <v>41.49</v>
      </c>
      <c r="K167" s="77">
        <v>3.39</v>
      </c>
      <c r="L167" s="79" t="s">
        <v>66</v>
      </c>
      <c r="M167" s="74">
        <f t="shared" si="19"/>
        <v>3.39</v>
      </c>
      <c r="N167" s="77">
        <v>5.85</v>
      </c>
      <c r="O167" s="79" t="s">
        <v>66</v>
      </c>
      <c r="P167" s="74">
        <f t="shared" ref="P167:P203" si="20">N167</f>
        <v>5.85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2.9399999999999999E-2</v>
      </c>
      <c r="F168" s="92">
        <v>1.7609999999999999E-5</v>
      </c>
      <c r="G168" s="88">
        <f t="shared" si="14"/>
        <v>2.941761E-2</v>
      </c>
      <c r="H168" s="77">
        <v>49.68</v>
      </c>
      <c r="I168" s="79" t="s">
        <v>66</v>
      </c>
      <c r="J168" s="76">
        <f t="shared" si="10"/>
        <v>49.68</v>
      </c>
      <c r="K168" s="77">
        <v>3.99</v>
      </c>
      <c r="L168" s="79" t="s">
        <v>66</v>
      </c>
      <c r="M168" s="74">
        <f t="shared" si="19"/>
        <v>3.99</v>
      </c>
      <c r="N168" s="77">
        <v>6.87</v>
      </c>
      <c r="O168" s="79" t="s">
        <v>66</v>
      </c>
      <c r="P168" s="74">
        <f t="shared" si="20"/>
        <v>6.87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2.7629999999999998E-2</v>
      </c>
      <c r="F169" s="92">
        <v>1.6120000000000002E-5</v>
      </c>
      <c r="G169" s="88">
        <f t="shared" si="14"/>
        <v>2.764612E-2</v>
      </c>
      <c r="H169" s="77">
        <v>58.43</v>
      </c>
      <c r="I169" s="79" t="s">
        <v>66</v>
      </c>
      <c r="J169" s="76">
        <f t="shared" si="10"/>
        <v>58.43</v>
      </c>
      <c r="K169" s="77">
        <v>4.6100000000000003</v>
      </c>
      <c r="L169" s="79" t="s">
        <v>66</v>
      </c>
      <c r="M169" s="74">
        <f t="shared" ref="M169:M208" si="21">K169</f>
        <v>4.6100000000000003</v>
      </c>
      <c r="N169" s="77">
        <v>7.94</v>
      </c>
      <c r="O169" s="79" t="s">
        <v>66</v>
      </c>
      <c r="P169" s="74">
        <f t="shared" si="20"/>
        <v>7.94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2.6089999999999999E-2</v>
      </c>
      <c r="F170" s="92">
        <v>1.488E-5</v>
      </c>
      <c r="G170" s="88">
        <f t="shared" si="14"/>
        <v>2.6104879999999997E-2</v>
      </c>
      <c r="H170" s="77">
        <v>67.73</v>
      </c>
      <c r="I170" s="79" t="s">
        <v>66</v>
      </c>
      <c r="J170" s="76">
        <f t="shared" si="10"/>
        <v>67.73</v>
      </c>
      <c r="K170" s="77">
        <v>5.24</v>
      </c>
      <c r="L170" s="79" t="s">
        <v>66</v>
      </c>
      <c r="M170" s="74">
        <f t="shared" si="21"/>
        <v>5.24</v>
      </c>
      <c r="N170" s="77">
        <v>9.07</v>
      </c>
      <c r="O170" s="79" t="s">
        <v>66</v>
      </c>
      <c r="P170" s="74">
        <f t="shared" si="20"/>
        <v>9.07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2.4750000000000001E-2</v>
      </c>
      <c r="F171" s="92">
        <v>1.382E-5</v>
      </c>
      <c r="G171" s="88">
        <f t="shared" si="14"/>
        <v>2.4763820000000002E-2</v>
      </c>
      <c r="H171" s="77">
        <v>77.569999999999993</v>
      </c>
      <c r="I171" s="79" t="s">
        <v>66</v>
      </c>
      <c r="J171" s="76">
        <f t="shared" si="10"/>
        <v>77.569999999999993</v>
      </c>
      <c r="K171" s="77">
        <v>5.88</v>
      </c>
      <c r="L171" s="79" t="s">
        <v>66</v>
      </c>
      <c r="M171" s="74">
        <f t="shared" si="21"/>
        <v>5.88</v>
      </c>
      <c r="N171" s="77">
        <v>10.25</v>
      </c>
      <c r="O171" s="79" t="s">
        <v>66</v>
      </c>
      <c r="P171" s="76">
        <f t="shared" si="20"/>
        <v>10.25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2.3560000000000001E-2</v>
      </c>
      <c r="F172" s="92">
        <v>1.292E-5</v>
      </c>
      <c r="G172" s="88">
        <f t="shared" si="14"/>
        <v>2.3572920000000001E-2</v>
      </c>
      <c r="H172" s="77">
        <v>87.94</v>
      </c>
      <c r="I172" s="79" t="s">
        <v>66</v>
      </c>
      <c r="J172" s="76">
        <f t="shared" ref="J172:J188" si="22">H172</f>
        <v>87.94</v>
      </c>
      <c r="K172" s="77">
        <v>6.54</v>
      </c>
      <c r="L172" s="79" t="s">
        <v>66</v>
      </c>
      <c r="M172" s="76">
        <f t="shared" si="21"/>
        <v>6.54</v>
      </c>
      <c r="N172" s="77">
        <v>11.48</v>
      </c>
      <c r="O172" s="79" t="s">
        <v>66</v>
      </c>
      <c r="P172" s="76">
        <f t="shared" si="20"/>
        <v>11.48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2.2499999999999999E-2</v>
      </c>
      <c r="F173" s="92">
        <v>1.2130000000000001E-5</v>
      </c>
      <c r="G173" s="88">
        <f t="shared" si="14"/>
        <v>2.2512129999999998E-2</v>
      </c>
      <c r="H173" s="77">
        <v>98.81</v>
      </c>
      <c r="I173" s="79" t="s">
        <v>66</v>
      </c>
      <c r="J173" s="76">
        <f t="shared" si="22"/>
        <v>98.81</v>
      </c>
      <c r="K173" s="77">
        <v>7.21</v>
      </c>
      <c r="L173" s="79" t="s">
        <v>66</v>
      </c>
      <c r="M173" s="76">
        <f t="shared" si="21"/>
        <v>7.21</v>
      </c>
      <c r="N173" s="77">
        <v>12.75</v>
      </c>
      <c r="O173" s="79" t="s">
        <v>66</v>
      </c>
      <c r="P173" s="76">
        <f t="shared" si="20"/>
        <v>12.75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2.068E-2</v>
      </c>
      <c r="F174" s="92">
        <v>1.083E-5</v>
      </c>
      <c r="G174" s="88">
        <f t="shared" si="14"/>
        <v>2.069083E-2</v>
      </c>
      <c r="H174" s="77">
        <v>122.06</v>
      </c>
      <c r="I174" s="79" t="s">
        <v>66</v>
      </c>
      <c r="J174" s="76">
        <f t="shared" si="22"/>
        <v>122.06</v>
      </c>
      <c r="K174" s="77">
        <v>8.89</v>
      </c>
      <c r="L174" s="79" t="s">
        <v>66</v>
      </c>
      <c r="M174" s="76">
        <f t="shared" si="21"/>
        <v>8.89</v>
      </c>
      <c r="N174" s="77">
        <v>15.46</v>
      </c>
      <c r="O174" s="79" t="s">
        <v>66</v>
      </c>
      <c r="P174" s="76">
        <f t="shared" si="20"/>
        <v>15.46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1.9179999999999999E-2</v>
      </c>
      <c r="F175" s="92">
        <v>9.7929999999999992E-6</v>
      </c>
      <c r="G175" s="88">
        <f t="shared" si="14"/>
        <v>1.9189793E-2</v>
      </c>
      <c r="H175" s="77">
        <v>147.25</v>
      </c>
      <c r="I175" s="79" t="s">
        <v>66</v>
      </c>
      <c r="J175" s="76">
        <f t="shared" si="22"/>
        <v>147.25</v>
      </c>
      <c r="K175" s="77">
        <v>10.59</v>
      </c>
      <c r="L175" s="79" t="s">
        <v>66</v>
      </c>
      <c r="M175" s="76">
        <f t="shared" si="21"/>
        <v>10.59</v>
      </c>
      <c r="N175" s="77">
        <v>18.350000000000001</v>
      </c>
      <c r="O175" s="79" t="s">
        <v>66</v>
      </c>
      <c r="P175" s="76">
        <f t="shared" si="20"/>
        <v>18.350000000000001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1.7919999999999998E-2</v>
      </c>
      <c r="F176" s="92">
        <v>8.9490000000000002E-6</v>
      </c>
      <c r="G176" s="88">
        <f t="shared" si="14"/>
        <v>1.7928949E-2</v>
      </c>
      <c r="H176" s="77">
        <v>174.35</v>
      </c>
      <c r="I176" s="79" t="s">
        <v>66</v>
      </c>
      <c r="J176" s="76">
        <f t="shared" si="22"/>
        <v>174.35</v>
      </c>
      <c r="K176" s="77">
        <v>12.32</v>
      </c>
      <c r="L176" s="79" t="s">
        <v>66</v>
      </c>
      <c r="M176" s="76">
        <f t="shared" si="21"/>
        <v>12.32</v>
      </c>
      <c r="N176" s="77">
        <v>21.41</v>
      </c>
      <c r="O176" s="79" t="s">
        <v>66</v>
      </c>
      <c r="P176" s="76">
        <f t="shared" si="20"/>
        <v>21.41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1.6830000000000001E-2</v>
      </c>
      <c r="F177" s="92">
        <v>8.2460000000000003E-6</v>
      </c>
      <c r="G177" s="88">
        <f t="shared" si="14"/>
        <v>1.6838246000000001E-2</v>
      </c>
      <c r="H177" s="77">
        <v>203.29</v>
      </c>
      <c r="I177" s="79" t="s">
        <v>66</v>
      </c>
      <c r="J177" s="76">
        <f t="shared" si="22"/>
        <v>203.29</v>
      </c>
      <c r="K177" s="77">
        <v>14.09</v>
      </c>
      <c r="L177" s="79" t="s">
        <v>66</v>
      </c>
      <c r="M177" s="76">
        <f t="shared" si="21"/>
        <v>14.09</v>
      </c>
      <c r="N177" s="77">
        <v>24.66</v>
      </c>
      <c r="O177" s="79" t="s">
        <v>66</v>
      </c>
      <c r="P177" s="76">
        <f t="shared" si="20"/>
        <v>24.66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1.5890000000000001E-2</v>
      </c>
      <c r="F178" s="92">
        <v>7.6520000000000006E-6</v>
      </c>
      <c r="G178" s="88">
        <f t="shared" si="14"/>
        <v>1.5897652000000002E-2</v>
      </c>
      <c r="H178" s="77">
        <v>234.05</v>
      </c>
      <c r="I178" s="79" t="s">
        <v>66</v>
      </c>
      <c r="J178" s="76">
        <f t="shared" si="22"/>
        <v>234.05</v>
      </c>
      <c r="K178" s="77">
        <v>15.92</v>
      </c>
      <c r="L178" s="79" t="s">
        <v>66</v>
      </c>
      <c r="M178" s="76">
        <f t="shared" si="21"/>
        <v>15.92</v>
      </c>
      <c r="N178" s="77">
        <v>28.07</v>
      </c>
      <c r="O178" s="79" t="s">
        <v>66</v>
      </c>
      <c r="P178" s="76">
        <f t="shared" si="20"/>
        <v>28.07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1.507E-2</v>
      </c>
      <c r="F179" s="92">
        <v>7.1420000000000004E-6</v>
      </c>
      <c r="G179" s="88">
        <f t="shared" si="14"/>
        <v>1.5077142E-2</v>
      </c>
      <c r="H179" s="77">
        <v>266.57</v>
      </c>
      <c r="I179" s="79" t="s">
        <v>66</v>
      </c>
      <c r="J179" s="76">
        <f t="shared" si="22"/>
        <v>266.57</v>
      </c>
      <c r="K179" s="77">
        <v>17.79</v>
      </c>
      <c r="L179" s="79" t="s">
        <v>66</v>
      </c>
      <c r="M179" s="76">
        <f t="shared" si="21"/>
        <v>17.79</v>
      </c>
      <c r="N179" s="77">
        <v>31.65</v>
      </c>
      <c r="O179" s="79" t="s">
        <v>66</v>
      </c>
      <c r="P179" s="76">
        <f t="shared" si="20"/>
        <v>31.65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1.434E-2</v>
      </c>
      <c r="F180" s="92">
        <v>6.7000000000000002E-6</v>
      </c>
      <c r="G180" s="88">
        <f t="shared" si="14"/>
        <v>1.43467E-2</v>
      </c>
      <c r="H180" s="77">
        <v>300.83999999999997</v>
      </c>
      <c r="I180" s="79" t="s">
        <v>66</v>
      </c>
      <c r="J180" s="76">
        <f t="shared" si="22"/>
        <v>300.83999999999997</v>
      </c>
      <c r="K180" s="77">
        <v>19.72</v>
      </c>
      <c r="L180" s="79" t="s">
        <v>66</v>
      </c>
      <c r="M180" s="76">
        <f t="shared" si="21"/>
        <v>19.72</v>
      </c>
      <c r="N180" s="77">
        <v>35.39</v>
      </c>
      <c r="O180" s="79" t="s">
        <v>66</v>
      </c>
      <c r="P180" s="76">
        <f t="shared" si="20"/>
        <v>35.39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1.3679999999999999E-2</v>
      </c>
      <c r="F181" s="92">
        <v>6.3119999999999999E-6</v>
      </c>
      <c r="G181" s="88">
        <f t="shared" si="14"/>
        <v>1.3686311999999999E-2</v>
      </c>
      <c r="H181" s="77">
        <v>336.81</v>
      </c>
      <c r="I181" s="79" t="s">
        <v>66</v>
      </c>
      <c r="J181" s="76">
        <f t="shared" si="22"/>
        <v>336.81</v>
      </c>
      <c r="K181" s="77">
        <v>21.7</v>
      </c>
      <c r="L181" s="79" t="s">
        <v>66</v>
      </c>
      <c r="M181" s="76">
        <f t="shared" si="21"/>
        <v>21.7</v>
      </c>
      <c r="N181" s="77">
        <v>39.29</v>
      </c>
      <c r="O181" s="79" t="s">
        <v>66</v>
      </c>
      <c r="P181" s="76">
        <f t="shared" si="20"/>
        <v>39.29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1.3100000000000001E-2</v>
      </c>
      <c r="F182" s="92">
        <v>5.9689999999999999E-6</v>
      </c>
      <c r="G182" s="88">
        <f t="shared" si="14"/>
        <v>1.3105969E-2</v>
      </c>
      <c r="H182" s="77">
        <v>374.46</v>
      </c>
      <c r="I182" s="79" t="s">
        <v>66</v>
      </c>
      <c r="J182" s="76">
        <f t="shared" si="22"/>
        <v>374.46</v>
      </c>
      <c r="K182" s="77">
        <v>23.73</v>
      </c>
      <c r="L182" s="79" t="s">
        <v>66</v>
      </c>
      <c r="M182" s="76">
        <f t="shared" si="21"/>
        <v>23.73</v>
      </c>
      <c r="N182" s="77">
        <v>43.34</v>
      </c>
      <c r="O182" s="79" t="s">
        <v>66</v>
      </c>
      <c r="P182" s="76">
        <f t="shared" si="20"/>
        <v>43.34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1.256E-2</v>
      </c>
      <c r="F183" s="92">
        <v>5.6629999999999998E-6</v>
      </c>
      <c r="G183" s="88">
        <f t="shared" si="14"/>
        <v>1.2565662999999999E-2</v>
      </c>
      <c r="H183" s="77">
        <v>413.77</v>
      </c>
      <c r="I183" s="79" t="s">
        <v>66</v>
      </c>
      <c r="J183" s="76">
        <f t="shared" si="22"/>
        <v>413.77</v>
      </c>
      <c r="K183" s="77">
        <v>25.82</v>
      </c>
      <c r="L183" s="79" t="s">
        <v>66</v>
      </c>
      <c r="M183" s="76">
        <f t="shared" si="21"/>
        <v>25.82</v>
      </c>
      <c r="N183" s="77">
        <v>47.55</v>
      </c>
      <c r="O183" s="79" t="s">
        <v>66</v>
      </c>
      <c r="P183" s="76">
        <f t="shared" si="20"/>
        <v>47.55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1.208E-2</v>
      </c>
      <c r="F184" s="92">
        <v>5.3890000000000004E-6</v>
      </c>
      <c r="G184" s="88">
        <f t="shared" si="14"/>
        <v>1.2085389E-2</v>
      </c>
      <c r="H184" s="77">
        <v>454.7</v>
      </c>
      <c r="I184" s="79" t="s">
        <v>66</v>
      </c>
      <c r="J184" s="76">
        <f t="shared" si="22"/>
        <v>454.7</v>
      </c>
      <c r="K184" s="77">
        <v>27.95</v>
      </c>
      <c r="L184" s="79" t="s">
        <v>66</v>
      </c>
      <c r="M184" s="76">
        <f t="shared" si="21"/>
        <v>27.95</v>
      </c>
      <c r="N184" s="77">
        <v>51.91</v>
      </c>
      <c r="O184" s="79" t="s">
        <v>66</v>
      </c>
      <c r="P184" s="76">
        <f t="shared" si="20"/>
        <v>51.91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1.123E-2</v>
      </c>
      <c r="F185" s="92">
        <v>4.9180000000000002E-6</v>
      </c>
      <c r="G185" s="88">
        <f t="shared" si="14"/>
        <v>1.1234918E-2</v>
      </c>
      <c r="H185" s="77">
        <v>541.35</v>
      </c>
      <c r="I185" s="79" t="s">
        <v>66</v>
      </c>
      <c r="J185" s="76">
        <f t="shared" si="22"/>
        <v>541.35</v>
      </c>
      <c r="K185" s="77">
        <v>33.46</v>
      </c>
      <c r="L185" s="79" t="s">
        <v>66</v>
      </c>
      <c r="M185" s="76">
        <f t="shared" si="21"/>
        <v>33.46</v>
      </c>
      <c r="N185" s="77">
        <v>61.07</v>
      </c>
      <c r="O185" s="79" t="s">
        <v>66</v>
      </c>
      <c r="P185" s="76">
        <f t="shared" si="20"/>
        <v>61.07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1.035E-2</v>
      </c>
      <c r="F186" s="92">
        <v>4.4379999999999997E-6</v>
      </c>
      <c r="G186" s="88">
        <f t="shared" si="14"/>
        <v>1.0354438000000001E-2</v>
      </c>
      <c r="H186" s="77">
        <v>658.45</v>
      </c>
      <c r="I186" s="79" t="s">
        <v>66</v>
      </c>
      <c r="J186" s="76">
        <f t="shared" si="22"/>
        <v>658.45</v>
      </c>
      <c r="K186" s="77">
        <v>41.04</v>
      </c>
      <c r="L186" s="79" t="s">
        <v>66</v>
      </c>
      <c r="M186" s="76">
        <f t="shared" si="21"/>
        <v>41.04</v>
      </c>
      <c r="N186" s="77">
        <v>73.33</v>
      </c>
      <c r="O186" s="79" t="s">
        <v>66</v>
      </c>
      <c r="P186" s="76">
        <f t="shared" si="20"/>
        <v>73.33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9.613E-3</v>
      </c>
      <c r="F187" s="92">
        <v>4.048E-6</v>
      </c>
      <c r="G187" s="88">
        <f t="shared" si="14"/>
        <v>9.6170479999999996E-3</v>
      </c>
      <c r="H187" s="77">
        <v>785.09</v>
      </c>
      <c r="I187" s="79" t="s">
        <v>66</v>
      </c>
      <c r="J187" s="76">
        <f t="shared" si="22"/>
        <v>785.09</v>
      </c>
      <c r="K187" s="77">
        <v>48.69</v>
      </c>
      <c r="L187" s="79" t="s">
        <v>66</v>
      </c>
      <c r="M187" s="76">
        <f t="shared" si="21"/>
        <v>48.69</v>
      </c>
      <c r="N187" s="77">
        <v>86.46</v>
      </c>
      <c r="O187" s="79" t="s">
        <v>66</v>
      </c>
      <c r="P187" s="76">
        <f t="shared" si="20"/>
        <v>86.46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8.9899999999999997E-3</v>
      </c>
      <c r="F188" s="92">
        <v>3.7239999999999998E-6</v>
      </c>
      <c r="G188" s="88">
        <f t="shared" si="14"/>
        <v>8.9937239999999998E-3</v>
      </c>
      <c r="H188" s="77">
        <v>921.04</v>
      </c>
      <c r="I188" s="79" t="s">
        <v>66</v>
      </c>
      <c r="J188" s="76">
        <f t="shared" si="22"/>
        <v>921.04</v>
      </c>
      <c r="K188" s="77">
        <v>56.48</v>
      </c>
      <c r="L188" s="79" t="s">
        <v>66</v>
      </c>
      <c r="M188" s="76">
        <f t="shared" si="21"/>
        <v>56.48</v>
      </c>
      <c r="N188" s="77">
        <v>100.42</v>
      </c>
      <c r="O188" s="79" t="s">
        <v>66</v>
      </c>
      <c r="P188" s="76">
        <f t="shared" si="20"/>
        <v>100.42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8.4539999999999997E-3</v>
      </c>
      <c r="F189" s="92">
        <v>3.4510000000000001E-6</v>
      </c>
      <c r="G189" s="88">
        <f t="shared" si="14"/>
        <v>8.4574509999999995E-3</v>
      </c>
      <c r="H189" s="77">
        <v>1.07</v>
      </c>
      <c r="I189" s="78" t="s">
        <v>12</v>
      </c>
      <c r="J189" s="76">
        <f t="shared" ref="J189:J195" si="23">H189*1000</f>
        <v>1070</v>
      </c>
      <c r="K189" s="77">
        <v>64.44</v>
      </c>
      <c r="L189" s="79" t="s">
        <v>66</v>
      </c>
      <c r="M189" s="76">
        <f t="shared" si="21"/>
        <v>64.44</v>
      </c>
      <c r="N189" s="77">
        <v>115.2</v>
      </c>
      <c r="O189" s="79" t="s">
        <v>66</v>
      </c>
      <c r="P189" s="76">
        <f t="shared" si="20"/>
        <v>115.2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7.9880000000000003E-3</v>
      </c>
      <c r="F190" s="92">
        <v>3.2169999999999999E-6</v>
      </c>
      <c r="G190" s="88">
        <f t="shared" si="14"/>
        <v>7.9912170000000001E-3</v>
      </c>
      <c r="H190" s="77">
        <v>1.22</v>
      </c>
      <c r="I190" s="79" t="s">
        <v>12</v>
      </c>
      <c r="J190" s="76">
        <f t="shared" si="23"/>
        <v>1220</v>
      </c>
      <c r="K190" s="77">
        <v>72.62</v>
      </c>
      <c r="L190" s="79" t="s">
        <v>66</v>
      </c>
      <c r="M190" s="76">
        <f t="shared" si="21"/>
        <v>72.62</v>
      </c>
      <c r="N190" s="77">
        <v>130.78</v>
      </c>
      <c r="O190" s="79" t="s">
        <v>66</v>
      </c>
      <c r="P190" s="76">
        <f t="shared" si="20"/>
        <v>130.78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7.5779999999999997E-3</v>
      </c>
      <c r="F191" s="92">
        <v>3.0139999999999999E-6</v>
      </c>
      <c r="G191" s="88">
        <f t="shared" si="14"/>
        <v>7.5810139999999996E-3</v>
      </c>
      <c r="H191" s="77">
        <v>1.38</v>
      </c>
      <c r="I191" s="79" t="s">
        <v>12</v>
      </c>
      <c r="J191" s="76">
        <f t="shared" si="23"/>
        <v>1380</v>
      </c>
      <c r="K191" s="77">
        <v>81.010000000000005</v>
      </c>
      <c r="L191" s="79" t="s">
        <v>66</v>
      </c>
      <c r="M191" s="76">
        <f t="shared" si="21"/>
        <v>81.010000000000005</v>
      </c>
      <c r="N191" s="77">
        <v>147.12</v>
      </c>
      <c r="O191" s="79" t="s">
        <v>66</v>
      </c>
      <c r="P191" s="76">
        <f t="shared" si="20"/>
        <v>147.12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7.2150000000000001E-3</v>
      </c>
      <c r="F192" s="92">
        <v>2.8370000000000001E-6</v>
      </c>
      <c r="G192" s="88">
        <f t="shared" si="14"/>
        <v>7.2178370000000004E-3</v>
      </c>
      <c r="H192" s="77">
        <v>1.55</v>
      </c>
      <c r="I192" s="79" t="s">
        <v>12</v>
      </c>
      <c r="J192" s="76">
        <f t="shared" si="23"/>
        <v>1550</v>
      </c>
      <c r="K192" s="77">
        <v>89.62</v>
      </c>
      <c r="L192" s="79" t="s">
        <v>66</v>
      </c>
      <c r="M192" s="76">
        <f t="shared" si="21"/>
        <v>89.62</v>
      </c>
      <c r="N192" s="77">
        <v>164.22</v>
      </c>
      <c r="O192" s="79" t="s">
        <v>66</v>
      </c>
      <c r="P192" s="76">
        <f t="shared" si="20"/>
        <v>164.22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6.8910000000000004E-3</v>
      </c>
      <c r="F193" s="92">
        <v>2.6800000000000002E-6</v>
      </c>
      <c r="G193" s="88">
        <f t="shared" si="14"/>
        <v>6.8936800000000001E-3</v>
      </c>
      <c r="H193" s="77">
        <v>1.73</v>
      </c>
      <c r="I193" s="79" t="s">
        <v>12</v>
      </c>
      <c r="J193" s="76">
        <f t="shared" si="23"/>
        <v>1730</v>
      </c>
      <c r="K193" s="77">
        <v>98.46</v>
      </c>
      <c r="L193" s="79" t="s">
        <v>66</v>
      </c>
      <c r="M193" s="76">
        <f t="shared" si="21"/>
        <v>98.46</v>
      </c>
      <c r="N193" s="77">
        <v>182.05</v>
      </c>
      <c r="O193" s="79" t="s">
        <v>66</v>
      </c>
      <c r="P193" s="76">
        <f t="shared" si="20"/>
        <v>182.05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6.3369999999999998E-3</v>
      </c>
      <c r="F194" s="92">
        <v>2.4150000000000002E-6</v>
      </c>
      <c r="G194" s="88">
        <f t="shared" si="14"/>
        <v>6.3394150000000002E-3</v>
      </c>
      <c r="H194" s="77">
        <v>2.12</v>
      </c>
      <c r="I194" s="79" t="s">
        <v>12</v>
      </c>
      <c r="J194" s="76">
        <f t="shared" si="23"/>
        <v>2120</v>
      </c>
      <c r="K194" s="77">
        <v>122.64</v>
      </c>
      <c r="L194" s="79" t="s">
        <v>66</v>
      </c>
      <c r="M194" s="76">
        <f t="shared" si="21"/>
        <v>122.64</v>
      </c>
      <c r="N194" s="77">
        <v>219.88</v>
      </c>
      <c r="O194" s="79" t="s">
        <v>66</v>
      </c>
      <c r="P194" s="76">
        <f t="shared" si="20"/>
        <v>219.88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5.8780000000000004E-3</v>
      </c>
      <c r="F195" s="92">
        <v>2.2010000000000002E-6</v>
      </c>
      <c r="G195" s="88">
        <f t="shared" si="14"/>
        <v>5.8802010000000007E-3</v>
      </c>
      <c r="H195" s="77">
        <v>2.5299999999999998</v>
      </c>
      <c r="I195" s="79" t="s">
        <v>12</v>
      </c>
      <c r="J195" s="76">
        <f t="shared" si="23"/>
        <v>2530</v>
      </c>
      <c r="K195" s="77">
        <v>146.76</v>
      </c>
      <c r="L195" s="79" t="s">
        <v>66</v>
      </c>
      <c r="M195" s="76">
        <f t="shared" si="21"/>
        <v>146.76</v>
      </c>
      <c r="N195" s="77">
        <v>260.47000000000003</v>
      </c>
      <c r="O195" s="79" t="s">
        <v>66</v>
      </c>
      <c r="P195" s="76">
        <f t="shared" si="20"/>
        <v>260.47000000000003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5.4929999999999996E-3</v>
      </c>
      <c r="F196" s="92">
        <v>2.0229999999999999E-6</v>
      </c>
      <c r="G196" s="88">
        <f t="shared" si="14"/>
        <v>5.4950229999999999E-3</v>
      </c>
      <c r="H196" s="77">
        <v>2.98</v>
      </c>
      <c r="I196" s="79" t="s">
        <v>12</v>
      </c>
      <c r="J196" s="76">
        <f t="shared" ref="J196:J201" si="24">H196*1000</f>
        <v>2980</v>
      </c>
      <c r="K196" s="77">
        <v>171.16</v>
      </c>
      <c r="L196" s="79" t="s">
        <v>66</v>
      </c>
      <c r="M196" s="76">
        <f t="shared" si="21"/>
        <v>171.16</v>
      </c>
      <c r="N196" s="77">
        <v>303.70999999999998</v>
      </c>
      <c r="O196" s="79" t="s">
        <v>66</v>
      </c>
      <c r="P196" s="76">
        <f t="shared" si="20"/>
        <v>303.70999999999998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5.1640000000000002E-3</v>
      </c>
      <c r="F197" s="92">
        <v>1.8729999999999999E-6</v>
      </c>
      <c r="G197" s="88">
        <f t="shared" si="14"/>
        <v>5.1658730000000005E-3</v>
      </c>
      <c r="H197" s="77">
        <v>3.45</v>
      </c>
      <c r="I197" s="79" t="s">
        <v>12</v>
      </c>
      <c r="J197" s="76">
        <f t="shared" si="24"/>
        <v>3450</v>
      </c>
      <c r="K197" s="77">
        <v>196.02</v>
      </c>
      <c r="L197" s="79" t="s">
        <v>66</v>
      </c>
      <c r="M197" s="76">
        <f t="shared" si="21"/>
        <v>196.02</v>
      </c>
      <c r="N197" s="77">
        <v>349.5</v>
      </c>
      <c r="O197" s="79" t="s">
        <v>66</v>
      </c>
      <c r="P197" s="76">
        <f t="shared" si="20"/>
        <v>349.5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4.8789999999999997E-3</v>
      </c>
      <c r="F198" s="92">
        <v>1.7439999999999999E-6</v>
      </c>
      <c r="G198" s="88">
        <f t="shared" si="14"/>
        <v>4.8807439999999994E-3</v>
      </c>
      <c r="H198" s="77">
        <v>3.96</v>
      </c>
      <c r="I198" s="79" t="s">
        <v>12</v>
      </c>
      <c r="J198" s="76">
        <f t="shared" si="24"/>
        <v>3960</v>
      </c>
      <c r="K198" s="77">
        <v>221.41</v>
      </c>
      <c r="L198" s="79" t="s">
        <v>66</v>
      </c>
      <c r="M198" s="76">
        <f t="shared" si="21"/>
        <v>221.41</v>
      </c>
      <c r="N198" s="77">
        <v>397.75</v>
      </c>
      <c r="O198" s="79" t="s">
        <v>66</v>
      </c>
      <c r="P198" s="76">
        <f t="shared" si="20"/>
        <v>397.75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4.6309999999999997E-3</v>
      </c>
      <c r="F199" s="92">
        <v>1.6330000000000001E-6</v>
      </c>
      <c r="G199" s="88">
        <f t="shared" si="14"/>
        <v>4.6326329999999997E-3</v>
      </c>
      <c r="H199" s="77">
        <v>4.49</v>
      </c>
      <c r="I199" s="79" t="s">
        <v>12</v>
      </c>
      <c r="J199" s="76">
        <f t="shared" si="24"/>
        <v>4490</v>
      </c>
      <c r="K199" s="77">
        <v>247.39</v>
      </c>
      <c r="L199" s="79" t="s">
        <v>66</v>
      </c>
      <c r="M199" s="76">
        <f t="shared" si="21"/>
        <v>247.39</v>
      </c>
      <c r="N199" s="77">
        <v>448.38</v>
      </c>
      <c r="O199" s="79" t="s">
        <v>66</v>
      </c>
      <c r="P199" s="76">
        <f t="shared" si="20"/>
        <v>448.38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4.2170000000000003E-3</v>
      </c>
      <c r="F200" s="92">
        <v>1.4500000000000001E-6</v>
      </c>
      <c r="G200" s="88">
        <f t="shared" si="14"/>
        <v>4.2184500000000003E-3</v>
      </c>
      <c r="H200" s="77">
        <v>5.64</v>
      </c>
      <c r="I200" s="79" t="s">
        <v>12</v>
      </c>
      <c r="J200" s="76">
        <f t="shared" si="24"/>
        <v>5640</v>
      </c>
      <c r="K200" s="77">
        <v>321.37</v>
      </c>
      <c r="L200" s="79" t="s">
        <v>66</v>
      </c>
      <c r="M200" s="76">
        <f t="shared" si="21"/>
        <v>321.37</v>
      </c>
      <c r="N200" s="77">
        <v>556.47</v>
      </c>
      <c r="O200" s="79" t="s">
        <v>66</v>
      </c>
      <c r="P200" s="76">
        <f t="shared" si="20"/>
        <v>556.47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3.885E-3</v>
      </c>
      <c r="F201" s="92">
        <v>1.3060000000000001E-6</v>
      </c>
      <c r="G201" s="88">
        <f t="shared" si="14"/>
        <v>3.886306E-3</v>
      </c>
      <c r="H201" s="77">
        <v>6.9</v>
      </c>
      <c r="I201" s="79" t="s">
        <v>12</v>
      </c>
      <c r="J201" s="76">
        <f t="shared" si="24"/>
        <v>6900</v>
      </c>
      <c r="K201" s="77">
        <v>394</v>
      </c>
      <c r="L201" s="79" t="s">
        <v>66</v>
      </c>
      <c r="M201" s="76">
        <f t="shared" si="21"/>
        <v>394</v>
      </c>
      <c r="N201" s="77">
        <v>673.18</v>
      </c>
      <c r="O201" s="79" t="s">
        <v>66</v>
      </c>
      <c r="P201" s="76">
        <f t="shared" si="20"/>
        <v>673.18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3.614E-3</v>
      </c>
      <c r="F202" s="92">
        <v>1.189E-6</v>
      </c>
      <c r="G202" s="88">
        <f t="shared" si="14"/>
        <v>3.615189E-3</v>
      </c>
      <c r="H202" s="77">
        <v>8.25</v>
      </c>
      <c r="I202" s="79" t="s">
        <v>12</v>
      </c>
      <c r="J202" s="80">
        <f t="shared" ref="J202:J228" si="25">H202*1000</f>
        <v>8250</v>
      </c>
      <c r="K202" s="77">
        <v>466.85</v>
      </c>
      <c r="L202" s="79" t="s">
        <v>66</v>
      </c>
      <c r="M202" s="76">
        <f t="shared" si="21"/>
        <v>466.85</v>
      </c>
      <c r="N202" s="77">
        <v>797.98</v>
      </c>
      <c r="O202" s="79" t="s">
        <v>66</v>
      </c>
      <c r="P202" s="76">
        <f t="shared" si="20"/>
        <v>797.98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3.3869999999999998E-3</v>
      </c>
      <c r="F203" s="92">
        <v>1.0920000000000001E-6</v>
      </c>
      <c r="G203" s="88">
        <f t="shared" si="14"/>
        <v>3.3880919999999997E-3</v>
      </c>
      <c r="H203" s="77">
        <v>9.7100000000000009</v>
      </c>
      <c r="I203" s="79" t="s">
        <v>12</v>
      </c>
      <c r="J203" s="80">
        <f t="shared" si="25"/>
        <v>9710</v>
      </c>
      <c r="K203" s="77">
        <v>540.6</v>
      </c>
      <c r="L203" s="79" t="s">
        <v>66</v>
      </c>
      <c r="M203" s="76">
        <f t="shared" si="21"/>
        <v>540.6</v>
      </c>
      <c r="N203" s="77">
        <v>930.4</v>
      </c>
      <c r="O203" s="79" t="s">
        <v>66</v>
      </c>
      <c r="P203" s="76">
        <f t="shared" si="20"/>
        <v>930.4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3.1949999999999999E-3</v>
      </c>
      <c r="F204" s="92">
        <v>1.0100000000000001E-6</v>
      </c>
      <c r="G204" s="88">
        <f t="shared" si="14"/>
        <v>3.19601E-3</v>
      </c>
      <c r="H204" s="77">
        <v>11.25</v>
      </c>
      <c r="I204" s="79" t="s">
        <v>12</v>
      </c>
      <c r="J204" s="80">
        <f t="shared" si="25"/>
        <v>11250</v>
      </c>
      <c r="K204" s="77">
        <v>615.55999999999995</v>
      </c>
      <c r="L204" s="79" t="s">
        <v>66</v>
      </c>
      <c r="M204" s="76">
        <f t="shared" si="21"/>
        <v>615.55999999999995</v>
      </c>
      <c r="N204" s="77">
        <v>1.07</v>
      </c>
      <c r="O204" s="78" t="s">
        <v>12</v>
      </c>
      <c r="P204" s="76">
        <f t="shared" ref="P204:P207" si="26">N204*1000</f>
        <v>1070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3.0300000000000001E-3</v>
      </c>
      <c r="F205" s="92">
        <v>9.3989999999999999E-7</v>
      </c>
      <c r="G205" s="88">
        <f t="shared" si="14"/>
        <v>3.0309399000000002E-3</v>
      </c>
      <c r="H205" s="77">
        <v>12.89</v>
      </c>
      <c r="I205" s="79" t="s">
        <v>12</v>
      </c>
      <c r="J205" s="80">
        <f t="shared" si="25"/>
        <v>12890</v>
      </c>
      <c r="K205" s="77">
        <v>691.86</v>
      </c>
      <c r="L205" s="79" t="s">
        <v>66</v>
      </c>
      <c r="M205" s="76">
        <f t="shared" si="21"/>
        <v>691.86</v>
      </c>
      <c r="N205" s="77">
        <v>1.22</v>
      </c>
      <c r="O205" s="79" t="s">
        <v>12</v>
      </c>
      <c r="P205" s="76">
        <f t="shared" si="26"/>
        <v>1220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2.8860000000000001E-3</v>
      </c>
      <c r="F206" s="92">
        <v>8.7950000000000001E-7</v>
      </c>
      <c r="G206" s="88">
        <f t="shared" si="14"/>
        <v>2.8868794999999999E-3</v>
      </c>
      <c r="H206" s="77">
        <v>14.61</v>
      </c>
      <c r="I206" s="79" t="s">
        <v>12</v>
      </c>
      <c r="J206" s="80">
        <f t="shared" si="25"/>
        <v>14610</v>
      </c>
      <c r="K206" s="77">
        <v>769.55</v>
      </c>
      <c r="L206" s="79" t="s">
        <v>66</v>
      </c>
      <c r="M206" s="76">
        <f t="shared" si="21"/>
        <v>769.55</v>
      </c>
      <c r="N206" s="77">
        <v>1.37</v>
      </c>
      <c r="O206" s="79" t="s">
        <v>12</v>
      </c>
      <c r="P206" s="76">
        <f t="shared" si="26"/>
        <v>1370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2.7599999999999999E-3</v>
      </c>
      <c r="F207" s="92">
        <v>8.2669999999999996E-7</v>
      </c>
      <c r="G207" s="88">
        <f t="shared" si="14"/>
        <v>2.7608266999999999E-3</v>
      </c>
      <c r="H207" s="77">
        <v>16.41</v>
      </c>
      <c r="I207" s="79" t="s">
        <v>12</v>
      </c>
      <c r="J207" s="80">
        <f t="shared" si="25"/>
        <v>16410</v>
      </c>
      <c r="K207" s="77">
        <v>848.63</v>
      </c>
      <c r="L207" s="79" t="s">
        <v>66</v>
      </c>
      <c r="M207" s="76">
        <f t="shared" si="21"/>
        <v>848.63</v>
      </c>
      <c r="N207" s="77">
        <v>1.53</v>
      </c>
      <c r="O207" s="79" t="s">
        <v>12</v>
      </c>
      <c r="P207" s="76">
        <f t="shared" si="26"/>
        <v>1530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2.6489999999999999E-3</v>
      </c>
      <c r="F208" s="92">
        <v>7.8019999999999996E-7</v>
      </c>
      <c r="G208" s="88">
        <f t="shared" si="14"/>
        <v>2.6497802000000001E-3</v>
      </c>
      <c r="H208" s="77">
        <v>18.29</v>
      </c>
      <c r="I208" s="79" t="s">
        <v>12</v>
      </c>
      <c r="J208" s="80">
        <f t="shared" si="25"/>
        <v>18290</v>
      </c>
      <c r="K208" s="77">
        <v>929.07</v>
      </c>
      <c r="L208" s="79" t="s">
        <v>66</v>
      </c>
      <c r="M208" s="76">
        <f t="shared" si="21"/>
        <v>929.07</v>
      </c>
      <c r="N208" s="77">
        <v>1.69</v>
      </c>
      <c r="O208" s="79" t="s">
        <v>12</v>
      </c>
      <c r="P208" s="80">
        <f t="shared" ref="P208:P221" si="27">N208*1000</f>
        <v>1690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2.5490000000000001E-3</v>
      </c>
      <c r="F209" s="92">
        <v>7.3880000000000002E-7</v>
      </c>
      <c r="G209" s="88">
        <f t="shared" si="14"/>
        <v>2.5497388E-3</v>
      </c>
      <c r="H209" s="77">
        <v>20.25</v>
      </c>
      <c r="I209" s="79" t="s">
        <v>12</v>
      </c>
      <c r="J209" s="80">
        <f t="shared" si="25"/>
        <v>20250</v>
      </c>
      <c r="K209" s="77">
        <v>1.01</v>
      </c>
      <c r="L209" s="78" t="s">
        <v>12</v>
      </c>
      <c r="M209" s="80">
        <f t="shared" ref="M209:M217" si="28">K209*1000</f>
        <v>1010</v>
      </c>
      <c r="N209" s="77">
        <v>1.86</v>
      </c>
      <c r="O209" s="79" t="s">
        <v>12</v>
      </c>
      <c r="P209" s="80">
        <f t="shared" si="27"/>
        <v>1860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2.4610000000000001E-3</v>
      </c>
      <c r="F210" s="92">
        <v>7.018E-7</v>
      </c>
      <c r="G210" s="88">
        <f t="shared" si="14"/>
        <v>2.4617018E-3</v>
      </c>
      <c r="H210" s="77">
        <v>22.29</v>
      </c>
      <c r="I210" s="79" t="s">
        <v>12</v>
      </c>
      <c r="J210" s="80">
        <f t="shared" si="25"/>
        <v>22290</v>
      </c>
      <c r="K210" s="77">
        <v>1.0900000000000001</v>
      </c>
      <c r="L210" s="79" t="s">
        <v>12</v>
      </c>
      <c r="M210" s="80">
        <f t="shared" si="28"/>
        <v>1090</v>
      </c>
      <c r="N210" s="77">
        <v>2.04</v>
      </c>
      <c r="O210" s="79" t="s">
        <v>12</v>
      </c>
      <c r="P210" s="80">
        <f t="shared" si="27"/>
        <v>2040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2.3080000000000002E-3</v>
      </c>
      <c r="F211" s="92">
        <v>6.3829999999999999E-7</v>
      </c>
      <c r="G211" s="88">
        <f t="shared" si="14"/>
        <v>2.3086383000000001E-3</v>
      </c>
      <c r="H211" s="77">
        <v>26.56</v>
      </c>
      <c r="I211" s="79" t="s">
        <v>12</v>
      </c>
      <c r="J211" s="80">
        <f t="shared" si="25"/>
        <v>26560</v>
      </c>
      <c r="K211" s="77">
        <v>1.33</v>
      </c>
      <c r="L211" s="79" t="s">
        <v>12</v>
      </c>
      <c r="M211" s="80">
        <f t="shared" si="28"/>
        <v>1330</v>
      </c>
      <c r="N211" s="77">
        <v>2.4</v>
      </c>
      <c r="O211" s="79" t="s">
        <v>12</v>
      </c>
      <c r="P211" s="80">
        <f t="shared" si="27"/>
        <v>2400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2.153E-3</v>
      </c>
      <c r="F212" s="92">
        <v>5.7400000000000003E-7</v>
      </c>
      <c r="G212" s="88">
        <f t="shared" si="14"/>
        <v>2.1535740000000001E-3</v>
      </c>
      <c r="H212" s="77">
        <v>32.28</v>
      </c>
      <c r="I212" s="79" t="s">
        <v>12</v>
      </c>
      <c r="J212" s="80">
        <f t="shared" si="25"/>
        <v>32280</v>
      </c>
      <c r="K212" s="77">
        <v>1.66</v>
      </c>
      <c r="L212" s="79" t="s">
        <v>12</v>
      </c>
      <c r="M212" s="80">
        <f t="shared" si="28"/>
        <v>1660</v>
      </c>
      <c r="N212" s="77">
        <v>2.88</v>
      </c>
      <c r="O212" s="79" t="s">
        <v>12</v>
      </c>
      <c r="P212" s="80">
        <f t="shared" si="27"/>
        <v>2880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2.0279999999999999E-3</v>
      </c>
      <c r="F213" s="92">
        <v>5.2200000000000004E-7</v>
      </c>
      <c r="G213" s="88">
        <f t="shared" ref="G213:G228" si="29">E213+F213</f>
        <v>2.0285220000000001E-3</v>
      </c>
      <c r="H213" s="77">
        <v>38.380000000000003</v>
      </c>
      <c r="I213" s="79" t="s">
        <v>12</v>
      </c>
      <c r="J213" s="80">
        <f t="shared" si="25"/>
        <v>38380</v>
      </c>
      <c r="K213" s="77">
        <v>1.97</v>
      </c>
      <c r="L213" s="79" t="s">
        <v>12</v>
      </c>
      <c r="M213" s="80">
        <f t="shared" si="28"/>
        <v>1970</v>
      </c>
      <c r="N213" s="77">
        <v>3.39</v>
      </c>
      <c r="O213" s="79" t="s">
        <v>12</v>
      </c>
      <c r="P213" s="80">
        <f t="shared" si="27"/>
        <v>3390</v>
      </c>
    </row>
    <row r="214" spans="2:16">
      <c r="B214" s="89">
        <v>275</v>
      </c>
      <c r="C214" s="90" t="s">
        <v>65</v>
      </c>
      <c r="D214" s="74">
        <f t="shared" ref="D214:D227" si="30">B214/$C$5</f>
        <v>275</v>
      </c>
      <c r="E214" s="91">
        <v>1.9250000000000001E-3</v>
      </c>
      <c r="F214" s="92">
        <v>4.7889999999999998E-7</v>
      </c>
      <c r="G214" s="88">
        <f t="shared" si="29"/>
        <v>1.9254789000000001E-3</v>
      </c>
      <c r="H214" s="77">
        <v>44.84</v>
      </c>
      <c r="I214" s="79" t="s">
        <v>12</v>
      </c>
      <c r="J214" s="80">
        <f t="shared" si="25"/>
        <v>44840</v>
      </c>
      <c r="K214" s="77">
        <v>2.2799999999999998</v>
      </c>
      <c r="L214" s="79" t="s">
        <v>12</v>
      </c>
      <c r="M214" s="80">
        <f t="shared" si="28"/>
        <v>2280</v>
      </c>
      <c r="N214" s="77">
        <v>3.92</v>
      </c>
      <c r="O214" s="79" t="s">
        <v>12</v>
      </c>
      <c r="P214" s="80">
        <f t="shared" si="27"/>
        <v>3920</v>
      </c>
    </row>
    <row r="215" spans="2:16">
      <c r="B215" s="89">
        <v>300</v>
      </c>
      <c r="C215" s="90" t="s">
        <v>65</v>
      </c>
      <c r="D215" s="74">
        <f t="shared" si="30"/>
        <v>300</v>
      </c>
      <c r="E215" s="91">
        <v>1.8389999999999999E-3</v>
      </c>
      <c r="F215" s="92">
        <v>4.4270000000000001E-7</v>
      </c>
      <c r="G215" s="88">
        <f t="shared" si="29"/>
        <v>1.8394427E-3</v>
      </c>
      <c r="H215" s="77">
        <v>51.62</v>
      </c>
      <c r="I215" s="79" t="s">
        <v>12</v>
      </c>
      <c r="J215" s="80">
        <f t="shared" si="25"/>
        <v>51620</v>
      </c>
      <c r="K215" s="77">
        <v>2.58</v>
      </c>
      <c r="L215" s="79" t="s">
        <v>12</v>
      </c>
      <c r="M215" s="80">
        <f t="shared" si="28"/>
        <v>2580</v>
      </c>
      <c r="N215" s="77">
        <v>4.46</v>
      </c>
      <c r="O215" s="79" t="s">
        <v>12</v>
      </c>
      <c r="P215" s="80">
        <f t="shared" si="27"/>
        <v>4460</v>
      </c>
    </row>
    <row r="216" spans="2:16">
      <c r="B216" s="89">
        <v>325</v>
      </c>
      <c r="C216" s="90" t="s">
        <v>65</v>
      </c>
      <c r="D216" s="74">
        <f t="shared" si="30"/>
        <v>325</v>
      </c>
      <c r="E216" s="91">
        <v>1.7650000000000001E-3</v>
      </c>
      <c r="F216" s="92">
        <v>4.1170000000000001E-7</v>
      </c>
      <c r="G216" s="88">
        <f t="shared" si="29"/>
        <v>1.7654117000000002E-3</v>
      </c>
      <c r="H216" s="77">
        <v>58.7</v>
      </c>
      <c r="I216" s="79" t="s">
        <v>12</v>
      </c>
      <c r="J216" s="80">
        <f t="shared" si="25"/>
        <v>58700</v>
      </c>
      <c r="K216" s="77">
        <v>2.89</v>
      </c>
      <c r="L216" s="79" t="s">
        <v>12</v>
      </c>
      <c r="M216" s="80">
        <f t="shared" si="28"/>
        <v>2890</v>
      </c>
      <c r="N216" s="77">
        <v>5.0199999999999996</v>
      </c>
      <c r="O216" s="79" t="s">
        <v>12</v>
      </c>
      <c r="P216" s="80">
        <f t="shared" si="27"/>
        <v>5020</v>
      </c>
    </row>
    <row r="217" spans="2:16">
      <c r="B217" s="89">
        <v>350</v>
      </c>
      <c r="C217" s="90" t="s">
        <v>65</v>
      </c>
      <c r="D217" s="74">
        <f t="shared" si="30"/>
        <v>350</v>
      </c>
      <c r="E217" s="91">
        <v>1.702E-3</v>
      </c>
      <c r="F217" s="92">
        <v>3.8500000000000002E-7</v>
      </c>
      <c r="G217" s="88">
        <f t="shared" si="29"/>
        <v>1.7023850000000001E-3</v>
      </c>
      <c r="H217" s="77">
        <v>66.069999999999993</v>
      </c>
      <c r="I217" s="79" t="s">
        <v>12</v>
      </c>
      <c r="J217" s="80">
        <f t="shared" si="25"/>
        <v>66070</v>
      </c>
      <c r="K217" s="77">
        <v>3.19</v>
      </c>
      <c r="L217" s="79" t="s">
        <v>12</v>
      </c>
      <c r="M217" s="80">
        <f t="shared" si="28"/>
        <v>3190</v>
      </c>
      <c r="N217" s="77">
        <v>5.6</v>
      </c>
      <c r="O217" s="79" t="s">
        <v>12</v>
      </c>
      <c r="P217" s="80">
        <f t="shared" si="27"/>
        <v>5600</v>
      </c>
    </row>
    <row r="218" spans="2:16">
      <c r="B218" s="89">
        <v>375</v>
      </c>
      <c r="C218" s="90" t="s">
        <v>65</v>
      </c>
      <c r="D218" s="74">
        <f t="shared" si="30"/>
        <v>375</v>
      </c>
      <c r="E218" s="91">
        <v>1.6479999999999999E-3</v>
      </c>
      <c r="F218" s="92">
        <v>3.6170000000000002E-7</v>
      </c>
      <c r="G218" s="88">
        <f t="shared" si="29"/>
        <v>1.6483616999999999E-3</v>
      </c>
      <c r="H218" s="77">
        <v>73.69</v>
      </c>
      <c r="I218" s="79" t="s">
        <v>12</v>
      </c>
      <c r="J218" s="80">
        <f t="shared" si="25"/>
        <v>73690</v>
      </c>
      <c r="K218" s="77">
        <v>3.49</v>
      </c>
      <c r="L218" s="79" t="s">
        <v>12</v>
      </c>
      <c r="M218" s="80">
        <f t="shared" ref="M218:M224" si="31">K218*1000</f>
        <v>3490</v>
      </c>
      <c r="N218" s="77">
        <v>6.19</v>
      </c>
      <c r="O218" s="79" t="s">
        <v>12</v>
      </c>
      <c r="P218" s="80">
        <f t="shared" si="27"/>
        <v>6190</v>
      </c>
    </row>
    <row r="219" spans="2:16">
      <c r="B219" s="89">
        <v>400</v>
      </c>
      <c r="C219" s="90" t="s">
        <v>65</v>
      </c>
      <c r="D219" s="74">
        <f t="shared" si="30"/>
        <v>400</v>
      </c>
      <c r="E219" s="91">
        <v>1.6000000000000001E-3</v>
      </c>
      <c r="F219" s="92">
        <v>3.411E-7</v>
      </c>
      <c r="G219" s="88">
        <f t="shared" si="29"/>
        <v>1.6003411000000002E-3</v>
      </c>
      <c r="H219" s="77">
        <v>81.56</v>
      </c>
      <c r="I219" s="79" t="s">
        <v>12</v>
      </c>
      <c r="J219" s="80">
        <f t="shared" si="25"/>
        <v>81560</v>
      </c>
      <c r="K219" s="77">
        <v>3.79</v>
      </c>
      <c r="L219" s="79" t="s">
        <v>12</v>
      </c>
      <c r="M219" s="80">
        <f t="shared" si="31"/>
        <v>3790</v>
      </c>
      <c r="N219" s="77">
        <v>6.79</v>
      </c>
      <c r="O219" s="79" t="s">
        <v>12</v>
      </c>
      <c r="P219" s="80">
        <f t="shared" si="27"/>
        <v>6790</v>
      </c>
    </row>
    <row r="220" spans="2:16">
      <c r="B220" s="89">
        <v>450</v>
      </c>
      <c r="C220" s="90" t="s">
        <v>65</v>
      </c>
      <c r="D220" s="74">
        <f t="shared" si="30"/>
        <v>450</v>
      </c>
      <c r="E220" s="91">
        <v>1.521E-3</v>
      </c>
      <c r="F220" s="92">
        <v>3.065E-7</v>
      </c>
      <c r="G220" s="88">
        <f t="shared" si="29"/>
        <v>1.5213065E-3</v>
      </c>
      <c r="H220" s="77">
        <v>97.94</v>
      </c>
      <c r="I220" s="79" t="s">
        <v>12</v>
      </c>
      <c r="J220" s="80">
        <f t="shared" si="25"/>
        <v>97940</v>
      </c>
      <c r="K220" s="77">
        <v>4.67</v>
      </c>
      <c r="L220" s="79" t="s">
        <v>12</v>
      </c>
      <c r="M220" s="80">
        <f t="shared" si="31"/>
        <v>4670</v>
      </c>
      <c r="N220" s="77">
        <v>8.02</v>
      </c>
      <c r="O220" s="79" t="s">
        <v>12</v>
      </c>
      <c r="P220" s="80">
        <f t="shared" si="27"/>
        <v>8020</v>
      </c>
    </row>
    <row r="221" spans="2:16">
      <c r="B221" s="89">
        <v>500</v>
      </c>
      <c r="C221" s="90" t="s">
        <v>65</v>
      </c>
      <c r="D221" s="74">
        <f t="shared" si="30"/>
        <v>500</v>
      </c>
      <c r="E221" s="91">
        <v>1.4580000000000001E-3</v>
      </c>
      <c r="F221" s="92">
        <v>2.7860000000000002E-7</v>
      </c>
      <c r="G221" s="88">
        <f t="shared" si="29"/>
        <v>1.4582786000000001E-3</v>
      </c>
      <c r="H221" s="77">
        <v>115.12</v>
      </c>
      <c r="I221" s="79" t="s">
        <v>12</v>
      </c>
      <c r="J221" s="80">
        <f t="shared" si="25"/>
        <v>115120</v>
      </c>
      <c r="K221" s="77">
        <v>5.49</v>
      </c>
      <c r="L221" s="79" t="s">
        <v>12</v>
      </c>
      <c r="M221" s="80">
        <f t="shared" si="31"/>
        <v>5490</v>
      </c>
      <c r="N221" s="77">
        <v>9.27</v>
      </c>
      <c r="O221" s="79" t="s">
        <v>12</v>
      </c>
      <c r="P221" s="80">
        <f t="shared" si="27"/>
        <v>9270</v>
      </c>
    </row>
    <row r="222" spans="2:16">
      <c r="B222" s="89">
        <v>550</v>
      </c>
      <c r="C222" s="90" t="s">
        <v>65</v>
      </c>
      <c r="D222" s="74">
        <f t="shared" si="30"/>
        <v>550</v>
      </c>
      <c r="E222" s="91">
        <v>1.408E-3</v>
      </c>
      <c r="F222" s="92">
        <v>2.5540000000000002E-7</v>
      </c>
      <c r="G222" s="88">
        <f t="shared" si="29"/>
        <v>1.4082553999999999E-3</v>
      </c>
      <c r="H222" s="77">
        <v>132.97</v>
      </c>
      <c r="I222" s="79" t="s">
        <v>12</v>
      </c>
      <c r="J222" s="80">
        <f t="shared" si="25"/>
        <v>132970</v>
      </c>
      <c r="K222" s="77">
        <v>6.28</v>
      </c>
      <c r="L222" s="79" t="s">
        <v>12</v>
      </c>
      <c r="M222" s="80">
        <f t="shared" si="31"/>
        <v>6280</v>
      </c>
      <c r="N222" s="77">
        <v>10.55</v>
      </c>
      <c r="O222" s="79" t="s">
        <v>12</v>
      </c>
      <c r="P222" s="80">
        <f t="shared" ref="P222:P227" si="32">N222*1000</f>
        <v>10550</v>
      </c>
    </row>
    <row r="223" spans="2:16">
      <c r="B223" s="89">
        <v>600</v>
      </c>
      <c r="C223" s="90" t="s">
        <v>65</v>
      </c>
      <c r="D223" s="74">
        <f t="shared" si="30"/>
        <v>600</v>
      </c>
      <c r="E223" s="91">
        <v>1.366E-3</v>
      </c>
      <c r="F223" s="92">
        <v>2.36E-7</v>
      </c>
      <c r="G223" s="88">
        <f t="shared" si="29"/>
        <v>1.3662360000000001E-3</v>
      </c>
      <c r="H223" s="77">
        <v>151.43</v>
      </c>
      <c r="I223" s="79" t="s">
        <v>12</v>
      </c>
      <c r="J223" s="80">
        <f t="shared" si="25"/>
        <v>151430</v>
      </c>
      <c r="K223" s="77">
        <v>7.03</v>
      </c>
      <c r="L223" s="79" t="s">
        <v>12</v>
      </c>
      <c r="M223" s="80">
        <f t="shared" si="31"/>
        <v>7030</v>
      </c>
      <c r="N223" s="77">
        <v>11.84</v>
      </c>
      <c r="O223" s="79" t="s">
        <v>12</v>
      </c>
      <c r="P223" s="80">
        <f t="shared" si="32"/>
        <v>11840</v>
      </c>
    </row>
    <row r="224" spans="2:16">
      <c r="B224" s="89">
        <v>650</v>
      </c>
      <c r="C224" s="90" t="s">
        <v>65</v>
      </c>
      <c r="D224" s="74">
        <f t="shared" si="30"/>
        <v>650</v>
      </c>
      <c r="E224" s="91">
        <v>1.3320000000000001E-3</v>
      </c>
      <c r="F224" s="92">
        <v>2.1939999999999999E-7</v>
      </c>
      <c r="G224" s="88">
        <f t="shared" si="29"/>
        <v>1.3322194000000001E-3</v>
      </c>
      <c r="H224" s="77">
        <v>170.41</v>
      </c>
      <c r="I224" s="79" t="s">
        <v>12</v>
      </c>
      <c r="J224" s="80">
        <f t="shared" si="25"/>
        <v>170410</v>
      </c>
      <c r="K224" s="77">
        <v>7.76</v>
      </c>
      <c r="L224" s="79" t="s">
        <v>12</v>
      </c>
      <c r="M224" s="80">
        <f t="shared" si="31"/>
        <v>7760</v>
      </c>
      <c r="N224" s="77">
        <v>13.14</v>
      </c>
      <c r="O224" s="79" t="s">
        <v>12</v>
      </c>
      <c r="P224" s="80">
        <f t="shared" si="32"/>
        <v>13140</v>
      </c>
    </row>
    <row r="225" spans="1:16">
      <c r="B225" s="89">
        <v>700</v>
      </c>
      <c r="C225" s="90" t="s">
        <v>65</v>
      </c>
      <c r="D225" s="74">
        <f t="shared" si="30"/>
        <v>700</v>
      </c>
      <c r="E225" s="91">
        <v>1.3029999999999999E-3</v>
      </c>
      <c r="F225" s="92">
        <v>2.051E-7</v>
      </c>
      <c r="G225" s="88">
        <f t="shared" si="29"/>
        <v>1.3032050999999998E-3</v>
      </c>
      <c r="H225" s="77">
        <v>189.86</v>
      </c>
      <c r="I225" s="79" t="s">
        <v>12</v>
      </c>
      <c r="J225" s="80">
        <f t="shared" si="25"/>
        <v>189860</v>
      </c>
      <c r="K225" s="77">
        <v>8.4700000000000006</v>
      </c>
      <c r="L225" s="79" t="s">
        <v>12</v>
      </c>
      <c r="M225" s="80">
        <f t="shared" ref="M225:M228" si="33">K225*1000</f>
        <v>8470</v>
      </c>
      <c r="N225" s="77">
        <v>14.45</v>
      </c>
      <c r="O225" s="79" t="s">
        <v>12</v>
      </c>
      <c r="P225" s="80">
        <f t="shared" si="32"/>
        <v>14450</v>
      </c>
    </row>
    <row r="226" spans="1:16">
      <c r="B226" s="89">
        <v>800</v>
      </c>
      <c r="C226" s="90" t="s">
        <v>65</v>
      </c>
      <c r="D226" s="74">
        <f t="shared" si="30"/>
        <v>800</v>
      </c>
      <c r="E226" s="91">
        <v>1.258E-3</v>
      </c>
      <c r="F226" s="92">
        <v>1.815E-7</v>
      </c>
      <c r="G226" s="88">
        <f t="shared" si="29"/>
        <v>1.2581815000000001E-3</v>
      </c>
      <c r="H226" s="77">
        <v>229.9</v>
      </c>
      <c r="I226" s="79" t="s">
        <v>12</v>
      </c>
      <c r="J226" s="80">
        <f t="shared" si="25"/>
        <v>229900</v>
      </c>
      <c r="K226" s="77">
        <v>10.6</v>
      </c>
      <c r="L226" s="79" t="s">
        <v>12</v>
      </c>
      <c r="M226" s="80">
        <f t="shared" si="33"/>
        <v>10600</v>
      </c>
      <c r="N226" s="77">
        <v>17.059999999999999</v>
      </c>
      <c r="O226" s="79" t="s">
        <v>12</v>
      </c>
      <c r="P226" s="80">
        <f t="shared" si="32"/>
        <v>17060</v>
      </c>
    </row>
    <row r="227" spans="1:16">
      <c r="B227" s="89">
        <v>900</v>
      </c>
      <c r="C227" s="90" t="s">
        <v>65</v>
      </c>
      <c r="D227" s="74">
        <f t="shared" si="30"/>
        <v>900</v>
      </c>
      <c r="E227" s="91">
        <v>1.225E-3</v>
      </c>
      <c r="F227" s="92">
        <v>1.6299999999999999E-7</v>
      </c>
      <c r="G227" s="88">
        <f t="shared" si="29"/>
        <v>1.225163E-3</v>
      </c>
      <c r="H227" s="77">
        <v>271.22000000000003</v>
      </c>
      <c r="I227" s="79" t="s">
        <v>12</v>
      </c>
      <c r="J227" s="80">
        <f t="shared" si="25"/>
        <v>271220</v>
      </c>
      <c r="K227" s="77">
        <v>12.51</v>
      </c>
      <c r="L227" s="79" t="s">
        <v>12</v>
      </c>
      <c r="M227" s="80">
        <f t="shared" si="33"/>
        <v>12510</v>
      </c>
      <c r="N227" s="77">
        <v>19.66</v>
      </c>
      <c r="O227" s="79" t="s">
        <v>12</v>
      </c>
      <c r="P227" s="80">
        <f t="shared" si="32"/>
        <v>19660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4">B228*1000/$C$5</f>
        <v>1000</v>
      </c>
      <c r="E228" s="91">
        <v>1.1999999999999999E-3</v>
      </c>
      <c r="F228" s="92">
        <v>1.4810000000000001E-7</v>
      </c>
      <c r="G228" s="88">
        <f t="shared" si="29"/>
        <v>1.2001480999999999E-3</v>
      </c>
      <c r="H228" s="77">
        <v>313.55</v>
      </c>
      <c r="I228" s="79" t="s">
        <v>12</v>
      </c>
      <c r="J228" s="80">
        <f t="shared" si="25"/>
        <v>313550</v>
      </c>
      <c r="K228" s="77">
        <v>14.25</v>
      </c>
      <c r="L228" s="79" t="s">
        <v>12</v>
      </c>
      <c r="M228" s="80">
        <f t="shared" si="33"/>
        <v>14250</v>
      </c>
      <c r="N228" s="77">
        <v>22.22</v>
      </c>
      <c r="O228" s="79" t="s">
        <v>12</v>
      </c>
      <c r="P228" s="80">
        <f>N228*1000</f>
        <v>22220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srim1H_C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115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110</v>
      </c>
      <c r="F13" s="49"/>
      <c r="G13" s="50"/>
      <c r="H13" s="50"/>
      <c r="I13" s="51"/>
      <c r="J13" s="4">
        <v>8</v>
      </c>
      <c r="K13" s="52">
        <v>10.601000000000001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216</v>
      </c>
      <c r="C14" s="102"/>
      <c r="D14" s="21" t="s">
        <v>217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218</v>
      </c>
      <c r="C15" s="103"/>
      <c r="D15" s="101" t="s">
        <v>219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7" t="s">
        <v>58</v>
      </c>
      <c r="E18" s="193" t="s">
        <v>59</v>
      </c>
      <c r="F18" s="194"/>
      <c r="G18" s="195"/>
      <c r="H18" s="71" t="s">
        <v>60</v>
      </c>
      <c r="I18" s="25"/>
      <c r="J18" s="137" t="s">
        <v>61</v>
      </c>
      <c r="K18" s="71" t="s">
        <v>62</v>
      </c>
      <c r="L18" s="73"/>
      <c r="M18" s="137" t="s">
        <v>61</v>
      </c>
      <c r="N18" s="71" t="s">
        <v>62</v>
      </c>
      <c r="O18" s="25"/>
      <c r="P18" s="13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1.397E-2</v>
      </c>
      <c r="F20" s="87">
        <v>1.643E-2</v>
      </c>
      <c r="G20" s="88">
        <f>E20+F20</f>
        <v>3.04E-2</v>
      </c>
      <c r="H20" s="84">
        <v>4</v>
      </c>
      <c r="I20" s="85" t="s">
        <v>64</v>
      </c>
      <c r="J20" s="97">
        <f>H20/1000/10</f>
        <v>4.0000000000000002E-4</v>
      </c>
      <c r="K20" s="84">
        <v>6</v>
      </c>
      <c r="L20" s="85" t="s">
        <v>64</v>
      </c>
      <c r="M20" s="97">
        <f t="shared" ref="M20:M83" si="0">K20/1000/10</f>
        <v>6.0000000000000006E-4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1.465E-2</v>
      </c>
      <c r="F21" s="92">
        <v>1.695E-2</v>
      </c>
      <c r="G21" s="88">
        <f t="shared" ref="G21:G84" si="3">E21+F21</f>
        <v>3.1600000000000003E-2</v>
      </c>
      <c r="H21" s="89">
        <v>4</v>
      </c>
      <c r="I21" s="90" t="s">
        <v>64</v>
      </c>
      <c r="J21" s="74">
        <f t="shared" ref="J21:J84" si="4">H21/1000/10</f>
        <v>4.0000000000000002E-4</v>
      </c>
      <c r="K21" s="89">
        <v>7</v>
      </c>
      <c r="L21" s="90" t="s">
        <v>64</v>
      </c>
      <c r="M21" s="74">
        <f t="shared" si="0"/>
        <v>6.9999999999999999E-4</v>
      </c>
      <c r="N21" s="89">
        <v>5</v>
      </c>
      <c r="O21" s="90" t="s">
        <v>64</v>
      </c>
      <c r="P21" s="74">
        <f t="shared" si="1"/>
        <v>5.0000000000000001E-4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1.5299999999999999E-2</v>
      </c>
      <c r="F22" s="92">
        <v>1.7430000000000001E-2</v>
      </c>
      <c r="G22" s="88">
        <f t="shared" si="3"/>
        <v>3.2730000000000002E-2</v>
      </c>
      <c r="H22" s="89">
        <v>4</v>
      </c>
      <c r="I22" s="90" t="s">
        <v>64</v>
      </c>
      <c r="J22" s="74">
        <f t="shared" si="4"/>
        <v>4.0000000000000002E-4</v>
      </c>
      <c r="K22" s="89">
        <v>7</v>
      </c>
      <c r="L22" s="90" t="s">
        <v>64</v>
      </c>
      <c r="M22" s="74">
        <f t="shared" si="0"/>
        <v>6.9999999999999999E-4</v>
      </c>
      <c r="N22" s="89">
        <v>5</v>
      </c>
      <c r="O22" s="90" t="s">
        <v>64</v>
      </c>
      <c r="P22" s="74">
        <f t="shared" si="1"/>
        <v>5.0000000000000001E-4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1.592E-2</v>
      </c>
      <c r="F23" s="92">
        <v>1.787E-2</v>
      </c>
      <c r="G23" s="88">
        <f t="shared" si="3"/>
        <v>3.3790000000000001E-2</v>
      </c>
      <c r="H23" s="89">
        <v>5</v>
      </c>
      <c r="I23" s="90" t="s">
        <v>64</v>
      </c>
      <c r="J23" s="74">
        <f t="shared" si="4"/>
        <v>5.0000000000000001E-4</v>
      </c>
      <c r="K23" s="89">
        <v>7</v>
      </c>
      <c r="L23" s="90" t="s">
        <v>64</v>
      </c>
      <c r="M23" s="74">
        <f t="shared" si="0"/>
        <v>6.9999999999999999E-4</v>
      </c>
      <c r="N23" s="89">
        <v>5</v>
      </c>
      <c r="O23" s="90" t="s">
        <v>64</v>
      </c>
      <c r="P23" s="74">
        <f t="shared" si="1"/>
        <v>5.0000000000000001E-4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1.653E-2</v>
      </c>
      <c r="F24" s="92">
        <v>1.8280000000000001E-2</v>
      </c>
      <c r="G24" s="88">
        <f t="shared" si="3"/>
        <v>3.4810000000000001E-2</v>
      </c>
      <c r="H24" s="89">
        <v>5</v>
      </c>
      <c r="I24" s="90" t="s">
        <v>64</v>
      </c>
      <c r="J24" s="74">
        <f t="shared" si="4"/>
        <v>5.0000000000000001E-4</v>
      </c>
      <c r="K24" s="89">
        <v>8</v>
      </c>
      <c r="L24" s="90" t="s">
        <v>64</v>
      </c>
      <c r="M24" s="74">
        <f t="shared" si="0"/>
        <v>8.0000000000000004E-4</v>
      </c>
      <c r="N24" s="89">
        <v>6</v>
      </c>
      <c r="O24" s="90" t="s">
        <v>64</v>
      </c>
      <c r="P24" s="74">
        <f t="shared" si="1"/>
        <v>6.0000000000000006E-4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1.711E-2</v>
      </c>
      <c r="F25" s="92">
        <v>1.866E-2</v>
      </c>
      <c r="G25" s="88">
        <f t="shared" si="3"/>
        <v>3.5769999999999996E-2</v>
      </c>
      <c r="H25" s="89">
        <v>5</v>
      </c>
      <c r="I25" s="90" t="s">
        <v>64</v>
      </c>
      <c r="J25" s="74">
        <f t="shared" si="4"/>
        <v>5.0000000000000001E-4</v>
      </c>
      <c r="K25" s="89">
        <v>8</v>
      </c>
      <c r="L25" s="90" t="s">
        <v>64</v>
      </c>
      <c r="M25" s="74">
        <f t="shared" si="0"/>
        <v>8.0000000000000004E-4</v>
      </c>
      <c r="N25" s="89">
        <v>6</v>
      </c>
      <c r="O25" s="90" t="s">
        <v>64</v>
      </c>
      <c r="P25" s="74">
        <f t="shared" si="1"/>
        <v>6.0000000000000006E-4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1.7670000000000002E-2</v>
      </c>
      <c r="F26" s="92">
        <v>1.9019999999999999E-2</v>
      </c>
      <c r="G26" s="88">
        <f t="shared" si="3"/>
        <v>3.669E-2</v>
      </c>
      <c r="H26" s="89">
        <v>5</v>
      </c>
      <c r="I26" s="90" t="s">
        <v>64</v>
      </c>
      <c r="J26" s="74">
        <f t="shared" si="4"/>
        <v>5.0000000000000001E-4</v>
      </c>
      <c r="K26" s="89">
        <v>8</v>
      </c>
      <c r="L26" s="90" t="s">
        <v>64</v>
      </c>
      <c r="M26" s="74">
        <f t="shared" si="0"/>
        <v>8.0000000000000004E-4</v>
      </c>
      <c r="N26" s="89">
        <v>6</v>
      </c>
      <c r="O26" s="90" t="s">
        <v>64</v>
      </c>
      <c r="P26" s="74">
        <f t="shared" si="1"/>
        <v>6.0000000000000006E-4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1.821E-2</v>
      </c>
      <c r="F27" s="92">
        <v>1.9349999999999999E-2</v>
      </c>
      <c r="G27" s="88">
        <f t="shared" si="3"/>
        <v>3.7559999999999996E-2</v>
      </c>
      <c r="H27" s="89">
        <v>5</v>
      </c>
      <c r="I27" s="90" t="s">
        <v>64</v>
      </c>
      <c r="J27" s="74">
        <f t="shared" si="4"/>
        <v>5.0000000000000001E-4</v>
      </c>
      <c r="K27" s="89">
        <v>9</v>
      </c>
      <c r="L27" s="90" t="s">
        <v>64</v>
      </c>
      <c r="M27" s="74">
        <f t="shared" si="0"/>
        <v>8.9999999999999998E-4</v>
      </c>
      <c r="N27" s="89">
        <v>6</v>
      </c>
      <c r="O27" s="90" t="s">
        <v>64</v>
      </c>
      <c r="P27" s="74">
        <f t="shared" si="1"/>
        <v>6.0000000000000006E-4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1.874E-2</v>
      </c>
      <c r="F28" s="92">
        <v>1.966E-2</v>
      </c>
      <c r="G28" s="88">
        <f t="shared" si="3"/>
        <v>3.8400000000000004E-2</v>
      </c>
      <c r="H28" s="89">
        <v>6</v>
      </c>
      <c r="I28" s="90" t="s">
        <v>64</v>
      </c>
      <c r="J28" s="74">
        <f t="shared" si="4"/>
        <v>6.0000000000000006E-4</v>
      </c>
      <c r="K28" s="89">
        <v>9</v>
      </c>
      <c r="L28" s="90" t="s">
        <v>64</v>
      </c>
      <c r="M28" s="74">
        <f t="shared" si="0"/>
        <v>8.9999999999999998E-4</v>
      </c>
      <c r="N28" s="89">
        <v>6</v>
      </c>
      <c r="O28" s="90" t="s">
        <v>64</v>
      </c>
      <c r="P28" s="74">
        <f t="shared" si="1"/>
        <v>6.0000000000000006E-4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1.975E-2</v>
      </c>
      <c r="F29" s="92">
        <v>2.0240000000000001E-2</v>
      </c>
      <c r="G29" s="88">
        <f t="shared" si="3"/>
        <v>3.9989999999999998E-2</v>
      </c>
      <c r="H29" s="89">
        <v>6</v>
      </c>
      <c r="I29" s="90" t="s">
        <v>64</v>
      </c>
      <c r="J29" s="74">
        <f t="shared" si="4"/>
        <v>6.0000000000000006E-4</v>
      </c>
      <c r="K29" s="89">
        <v>9</v>
      </c>
      <c r="L29" s="90" t="s">
        <v>64</v>
      </c>
      <c r="M29" s="74">
        <f t="shared" si="0"/>
        <v>8.9999999999999998E-4</v>
      </c>
      <c r="N29" s="89">
        <v>7</v>
      </c>
      <c r="O29" s="90" t="s">
        <v>64</v>
      </c>
      <c r="P29" s="74">
        <f t="shared" si="1"/>
        <v>6.9999999999999999E-4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2.095E-2</v>
      </c>
      <c r="F30" s="92">
        <v>2.087E-2</v>
      </c>
      <c r="G30" s="88">
        <f t="shared" si="3"/>
        <v>4.1819999999999996E-2</v>
      </c>
      <c r="H30" s="89">
        <v>7</v>
      </c>
      <c r="I30" s="90" t="s">
        <v>64</v>
      </c>
      <c r="J30" s="74">
        <f t="shared" si="4"/>
        <v>6.9999999999999999E-4</v>
      </c>
      <c r="K30" s="89">
        <v>10</v>
      </c>
      <c r="L30" s="90" t="s">
        <v>64</v>
      </c>
      <c r="M30" s="74">
        <f t="shared" si="0"/>
        <v>1E-3</v>
      </c>
      <c r="N30" s="89">
        <v>7</v>
      </c>
      <c r="O30" s="90" t="s">
        <v>64</v>
      </c>
      <c r="P30" s="74">
        <f t="shared" si="1"/>
        <v>6.9999999999999999E-4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2.2079999999999999E-2</v>
      </c>
      <c r="F31" s="92">
        <v>2.1430000000000001E-2</v>
      </c>
      <c r="G31" s="88">
        <f t="shared" si="3"/>
        <v>4.351E-2</v>
      </c>
      <c r="H31" s="89">
        <v>7</v>
      </c>
      <c r="I31" s="90" t="s">
        <v>64</v>
      </c>
      <c r="J31" s="74">
        <f t="shared" si="4"/>
        <v>6.9999999999999999E-4</v>
      </c>
      <c r="K31" s="89">
        <v>11</v>
      </c>
      <c r="L31" s="90" t="s">
        <v>64</v>
      </c>
      <c r="M31" s="74">
        <f t="shared" si="0"/>
        <v>1.0999999999999998E-3</v>
      </c>
      <c r="N31" s="89">
        <v>8</v>
      </c>
      <c r="O31" s="90" t="s">
        <v>64</v>
      </c>
      <c r="P31" s="74">
        <f t="shared" si="1"/>
        <v>8.0000000000000004E-4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2.316E-2</v>
      </c>
      <c r="F32" s="92">
        <v>2.1919999999999999E-2</v>
      </c>
      <c r="G32" s="88">
        <f t="shared" si="3"/>
        <v>4.5079999999999995E-2</v>
      </c>
      <c r="H32" s="89">
        <v>8</v>
      </c>
      <c r="I32" s="90" t="s">
        <v>64</v>
      </c>
      <c r="J32" s="74">
        <f t="shared" si="4"/>
        <v>8.0000000000000004E-4</v>
      </c>
      <c r="K32" s="89">
        <v>11</v>
      </c>
      <c r="L32" s="90" t="s">
        <v>64</v>
      </c>
      <c r="M32" s="74">
        <f t="shared" si="0"/>
        <v>1.0999999999999998E-3</v>
      </c>
      <c r="N32" s="89">
        <v>8</v>
      </c>
      <c r="O32" s="90" t="s">
        <v>64</v>
      </c>
      <c r="P32" s="74">
        <f t="shared" si="1"/>
        <v>8.0000000000000004E-4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2.419E-2</v>
      </c>
      <c r="F33" s="92">
        <v>2.2370000000000001E-2</v>
      </c>
      <c r="G33" s="88">
        <f t="shared" si="3"/>
        <v>4.6560000000000004E-2</v>
      </c>
      <c r="H33" s="89">
        <v>8</v>
      </c>
      <c r="I33" s="90" t="s">
        <v>64</v>
      </c>
      <c r="J33" s="74">
        <f t="shared" si="4"/>
        <v>8.0000000000000004E-4</v>
      </c>
      <c r="K33" s="89">
        <v>12</v>
      </c>
      <c r="L33" s="90" t="s">
        <v>64</v>
      </c>
      <c r="M33" s="74">
        <f t="shared" si="0"/>
        <v>1.2000000000000001E-3</v>
      </c>
      <c r="N33" s="89">
        <v>9</v>
      </c>
      <c r="O33" s="90" t="s">
        <v>64</v>
      </c>
      <c r="P33" s="74">
        <f t="shared" si="1"/>
        <v>8.9999999999999998E-4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2.5180000000000001E-2</v>
      </c>
      <c r="F34" s="92">
        <v>2.2769999999999999E-2</v>
      </c>
      <c r="G34" s="88">
        <f t="shared" si="3"/>
        <v>4.795E-2</v>
      </c>
      <c r="H34" s="89">
        <v>9</v>
      </c>
      <c r="I34" s="90" t="s">
        <v>64</v>
      </c>
      <c r="J34" s="74">
        <f t="shared" si="4"/>
        <v>8.9999999999999998E-4</v>
      </c>
      <c r="K34" s="89">
        <v>13</v>
      </c>
      <c r="L34" s="90" t="s">
        <v>64</v>
      </c>
      <c r="M34" s="74">
        <f t="shared" si="0"/>
        <v>1.2999999999999999E-3</v>
      </c>
      <c r="N34" s="89">
        <v>9</v>
      </c>
      <c r="O34" s="90" t="s">
        <v>64</v>
      </c>
      <c r="P34" s="74">
        <f t="shared" si="1"/>
        <v>8.9999999999999998E-4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2.613E-2</v>
      </c>
      <c r="F35" s="92">
        <v>2.3130000000000001E-2</v>
      </c>
      <c r="G35" s="88">
        <f t="shared" si="3"/>
        <v>4.9259999999999998E-2</v>
      </c>
      <c r="H35" s="89">
        <v>9</v>
      </c>
      <c r="I35" s="90" t="s">
        <v>64</v>
      </c>
      <c r="J35" s="74">
        <f t="shared" si="4"/>
        <v>8.9999999999999998E-4</v>
      </c>
      <c r="K35" s="89">
        <v>13</v>
      </c>
      <c r="L35" s="90" t="s">
        <v>64</v>
      </c>
      <c r="M35" s="74">
        <f t="shared" si="0"/>
        <v>1.2999999999999999E-3</v>
      </c>
      <c r="N35" s="89">
        <v>10</v>
      </c>
      <c r="O35" s="90" t="s">
        <v>64</v>
      </c>
      <c r="P35" s="74">
        <f t="shared" si="1"/>
        <v>1E-3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2.7050000000000001E-2</v>
      </c>
      <c r="F36" s="92">
        <v>2.3460000000000002E-2</v>
      </c>
      <c r="G36" s="88">
        <f t="shared" si="3"/>
        <v>5.0509999999999999E-2</v>
      </c>
      <c r="H36" s="89">
        <v>10</v>
      </c>
      <c r="I36" s="90" t="s">
        <v>64</v>
      </c>
      <c r="J36" s="74">
        <f t="shared" si="4"/>
        <v>1E-3</v>
      </c>
      <c r="K36" s="89">
        <v>14</v>
      </c>
      <c r="L36" s="90" t="s">
        <v>64</v>
      </c>
      <c r="M36" s="74">
        <f t="shared" si="0"/>
        <v>1.4E-3</v>
      </c>
      <c r="N36" s="89">
        <v>10</v>
      </c>
      <c r="O36" s="90" t="s">
        <v>64</v>
      </c>
      <c r="P36" s="74">
        <f t="shared" si="1"/>
        <v>1E-3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2.793E-2</v>
      </c>
      <c r="F37" s="92">
        <v>2.376E-2</v>
      </c>
      <c r="G37" s="88">
        <f t="shared" si="3"/>
        <v>5.169E-2</v>
      </c>
      <c r="H37" s="89">
        <v>10</v>
      </c>
      <c r="I37" s="90" t="s">
        <v>64</v>
      </c>
      <c r="J37" s="74">
        <f t="shared" si="4"/>
        <v>1E-3</v>
      </c>
      <c r="K37" s="89">
        <v>14</v>
      </c>
      <c r="L37" s="90" t="s">
        <v>64</v>
      </c>
      <c r="M37" s="74">
        <f t="shared" si="0"/>
        <v>1.4E-3</v>
      </c>
      <c r="N37" s="89">
        <v>11</v>
      </c>
      <c r="O37" s="90" t="s">
        <v>64</v>
      </c>
      <c r="P37" s="74">
        <f t="shared" si="1"/>
        <v>1.0999999999999998E-3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2.963E-2</v>
      </c>
      <c r="F38" s="92">
        <v>2.4289999999999999E-2</v>
      </c>
      <c r="G38" s="88">
        <f t="shared" si="3"/>
        <v>5.3919999999999996E-2</v>
      </c>
      <c r="H38" s="89">
        <v>11</v>
      </c>
      <c r="I38" s="90" t="s">
        <v>64</v>
      </c>
      <c r="J38" s="74">
        <f t="shared" si="4"/>
        <v>1.0999999999999998E-3</v>
      </c>
      <c r="K38" s="89">
        <v>15</v>
      </c>
      <c r="L38" s="90" t="s">
        <v>64</v>
      </c>
      <c r="M38" s="74">
        <f t="shared" si="0"/>
        <v>1.5E-3</v>
      </c>
      <c r="N38" s="89">
        <v>11</v>
      </c>
      <c r="O38" s="90" t="s">
        <v>64</v>
      </c>
      <c r="P38" s="74">
        <f t="shared" si="1"/>
        <v>1.0999999999999998E-3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3.1230000000000001E-2</v>
      </c>
      <c r="F39" s="92">
        <v>2.4740000000000002E-2</v>
      </c>
      <c r="G39" s="88">
        <f t="shared" si="3"/>
        <v>5.5970000000000006E-2</v>
      </c>
      <c r="H39" s="89">
        <v>12</v>
      </c>
      <c r="I39" s="90" t="s">
        <v>64</v>
      </c>
      <c r="J39" s="74">
        <f t="shared" si="4"/>
        <v>1.2000000000000001E-3</v>
      </c>
      <c r="K39" s="89">
        <v>17</v>
      </c>
      <c r="L39" s="90" t="s">
        <v>64</v>
      </c>
      <c r="M39" s="74">
        <f t="shared" si="0"/>
        <v>1.7000000000000001E-3</v>
      </c>
      <c r="N39" s="89">
        <v>12</v>
      </c>
      <c r="O39" s="90" t="s">
        <v>64</v>
      </c>
      <c r="P39" s="74">
        <f t="shared" si="1"/>
        <v>1.2000000000000001E-3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3.2750000000000001E-2</v>
      </c>
      <c r="F40" s="92">
        <v>2.513E-2</v>
      </c>
      <c r="G40" s="88">
        <f t="shared" si="3"/>
        <v>5.7880000000000001E-2</v>
      </c>
      <c r="H40" s="89">
        <v>13</v>
      </c>
      <c r="I40" s="90" t="s">
        <v>64</v>
      </c>
      <c r="J40" s="74">
        <f t="shared" si="4"/>
        <v>1.2999999999999999E-3</v>
      </c>
      <c r="K40" s="89">
        <v>18</v>
      </c>
      <c r="L40" s="90" t="s">
        <v>64</v>
      </c>
      <c r="M40" s="74">
        <f t="shared" si="0"/>
        <v>1.8E-3</v>
      </c>
      <c r="N40" s="89">
        <v>13</v>
      </c>
      <c r="O40" s="90" t="s">
        <v>64</v>
      </c>
      <c r="P40" s="74">
        <f t="shared" si="1"/>
        <v>1.2999999999999999E-3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3.4209999999999997E-2</v>
      </c>
      <c r="F41" s="92">
        <v>2.546E-2</v>
      </c>
      <c r="G41" s="88">
        <f t="shared" si="3"/>
        <v>5.9670000000000001E-2</v>
      </c>
      <c r="H41" s="89">
        <v>14</v>
      </c>
      <c r="I41" s="90" t="s">
        <v>64</v>
      </c>
      <c r="J41" s="74">
        <f t="shared" si="4"/>
        <v>1.4E-3</v>
      </c>
      <c r="K41" s="89">
        <v>19</v>
      </c>
      <c r="L41" s="90" t="s">
        <v>64</v>
      </c>
      <c r="M41" s="74">
        <f t="shared" si="0"/>
        <v>1.9E-3</v>
      </c>
      <c r="N41" s="89">
        <v>14</v>
      </c>
      <c r="O41" s="90" t="s">
        <v>64</v>
      </c>
      <c r="P41" s="74">
        <f t="shared" si="1"/>
        <v>1.4E-3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3.5610000000000003E-2</v>
      </c>
      <c r="F42" s="92">
        <v>2.5749999999999999E-2</v>
      </c>
      <c r="G42" s="88">
        <f t="shared" si="3"/>
        <v>6.1359999999999998E-2</v>
      </c>
      <c r="H42" s="89">
        <v>15</v>
      </c>
      <c r="I42" s="90" t="s">
        <v>64</v>
      </c>
      <c r="J42" s="74">
        <f t="shared" si="4"/>
        <v>1.5E-3</v>
      </c>
      <c r="K42" s="89">
        <v>20</v>
      </c>
      <c r="L42" s="90" t="s">
        <v>64</v>
      </c>
      <c r="M42" s="74">
        <f t="shared" si="0"/>
        <v>2E-3</v>
      </c>
      <c r="N42" s="89">
        <v>14</v>
      </c>
      <c r="O42" s="90" t="s">
        <v>64</v>
      </c>
      <c r="P42" s="74">
        <f t="shared" si="1"/>
        <v>1.4E-3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3.6949999999999997E-2</v>
      </c>
      <c r="F43" s="92">
        <v>2.5999999999999999E-2</v>
      </c>
      <c r="G43" s="88">
        <f t="shared" si="3"/>
        <v>6.2949999999999992E-2</v>
      </c>
      <c r="H43" s="89">
        <v>15</v>
      </c>
      <c r="I43" s="90" t="s">
        <v>64</v>
      </c>
      <c r="J43" s="74">
        <f t="shared" si="4"/>
        <v>1.5E-3</v>
      </c>
      <c r="K43" s="89">
        <v>20</v>
      </c>
      <c r="L43" s="90" t="s">
        <v>64</v>
      </c>
      <c r="M43" s="74">
        <f t="shared" si="0"/>
        <v>2E-3</v>
      </c>
      <c r="N43" s="89">
        <v>15</v>
      </c>
      <c r="O43" s="90" t="s">
        <v>64</v>
      </c>
      <c r="P43" s="74">
        <f t="shared" si="1"/>
        <v>1.5E-3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3.95E-2</v>
      </c>
      <c r="F44" s="92">
        <v>2.6409999999999999E-2</v>
      </c>
      <c r="G44" s="88">
        <f t="shared" si="3"/>
        <v>6.5909999999999996E-2</v>
      </c>
      <c r="H44" s="89">
        <v>17</v>
      </c>
      <c r="I44" s="90" t="s">
        <v>64</v>
      </c>
      <c r="J44" s="74">
        <f t="shared" si="4"/>
        <v>1.7000000000000001E-3</v>
      </c>
      <c r="K44" s="89">
        <v>22</v>
      </c>
      <c r="L44" s="90" t="s">
        <v>64</v>
      </c>
      <c r="M44" s="74">
        <f t="shared" si="0"/>
        <v>2.1999999999999997E-3</v>
      </c>
      <c r="N44" s="89">
        <v>17</v>
      </c>
      <c r="O44" s="90" t="s">
        <v>64</v>
      </c>
      <c r="P44" s="74">
        <f t="shared" si="1"/>
        <v>1.7000000000000001E-3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4.19E-2</v>
      </c>
      <c r="F45" s="92">
        <v>2.6720000000000001E-2</v>
      </c>
      <c r="G45" s="88">
        <f t="shared" si="3"/>
        <v>6.862E-2</v>
      </c>
      <c r="H45" s="89">
        <v>19</v>
      </c>
      <c r="I45" s="90" t="s">
        <v>64</v>
      </c>
      <c r="J45" s="74">
        <f t="shared" si="4"/>
        <v>1.9E-3</v>
      </c>
      <c r="K45" s="89">
        <v>24</v>
      </c>
      <c r="L45" s="90" t="s">
        <v>64</v>
      </c>
      <c r="M45" s="74">
        <f t="shared" si="0"/>
        <v>2.4000000000000002E-3</v>
      </c>
      <c r="N45" s="89">
        <v>18</v>
      </c>
      <c r="O45" s="90" t="s">
        <v>64</v>
      </c>
      <c r="P45" s="74">
        <f t="shared" si="1"/>
        <v>1.8E-3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4.4159999999999998E-2</v>
      </c>
      <c r="F46" s="92">
        <v>2.6960000000000001E-2</v>
      </c>
      <c r="G46" s="88">
        <f t="shared" si="3"/>
        <v>7.1120000000000003E-2</v>
      </c>
      <c r="H46" s="89">
        <v>21</v>
      </c>
      <c r="I46" s="90" t="s">
        <v>64</v>
      </c>
      <c r="J46" s="74">
        <f t="shared" si="4"/>
        <v>2.1000000000000003E-3</v>
      </c>
      <c r="K46" s="89">
        <v>26</v>
      </c>
      <c r="L46" s="90" t="s">
        <v>64</v>
      </c>
      <c r="M46" s="74">
        <f t="shared" si="0"/>
        <v>2.5999999999999999E-3</v>
      </c>
      <c r="N46" s="89">
        <v>19</v>
      </c>
      <c r="O46" s="90" t="s">
        <v>64</v>
      </c>
      <c r="P46" s="74">
        <f t="shared" si="1"/>
        <v>1.9E-3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4.632E-2</v>
      </c>
      <c r="F47" s="92">
        <v>2.7140000000000001E-2</v>
      </c>
      <c r="G47" s="88">
        <f t="shared" si="3"/>
        <v>7.3459999999999998E-2</v>
      </c>
      <c r="H47" s="89">
        <v>22</v>
      </c>
      <c r="I47" s="90" t="s">
        <v>64</v>
      </c>
      <c r="J47" s="74">
        <f t="shared" si="4"/>
        <v>2.1999999999999997E-3</v>
      </c>
      <c r="K47" s="89">
        <v>28</v>
      </c>
      <c r="L47" s="90" t="s">
        <v>64</v>
      </c>
      <c r="M47" s="74">
        <f t="shared" si="0"/>
        <v>2.8E-3</v>
      </c>
      <c r="N47" s="89">
        <v>20</v>
      </c>
      <c r="O47" s="90" t="s">
        <v>64</v>
      </c>
      <c r="P47" s="74">
        <f t="shared" si="1"/>
        <v>2E-3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4.8379999999999999E-2</v>
      </c>
      <c r="F48" s="92">
        <v>2.7279999999999999E-2</v>
      </c>
      <c r="G48" s="88">
        <f t="shared" si="3"/>
        <v>7.5660000000000005E-2</v>
      </c>
      <c r="H48" s="89">
        <v>24</v>
      </c>
      <c r="I48" s="90" t="s">
        <v>64</v>
      </c>
      <c r="J48" s="74">
        <f t="shared" si="4"/>
        <v>2.4000000000000002E-3</v>
      </c>
      <c r="K48" s="89">
        <v>29</v>
      </c>
      <c r="L48" s="90" t="s">
        <v>64</v>
      </c>
      <c r="M48" s="74">
        <f t="shared" si="0"/>
        <v>2.9000000000000002E-3</v>
      </c>
      <c r="N48" s="89">
        <v>22</v>
      </c>
      <c r="O48" s="90" t="s">
        <v>64</v>
      </c>
      <c r="P48" s="74">
        <f t="shared" si="1"/>
        <v>2.1999999999999997E-3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5.0360000000000002E-2</v>
      </c>
      <c r="F49" s="92">
        <v>2.7369999999999998E-2</v>
      </c>
      <c r="G49" s="88">
        <f t="shared" si="3"/>
        <v>7.7729999999999994E-2</v>
      </c>
      <c r="H49" s="89">
        <v>26</v>
      </c>
      <c r="I49" s="90" t="s">
        <v>64</v>
      </c>
      <c r="J49" s="74">
        <f t="shared" si="4"/>
        <v>2.5999999999999999E-3</v>
      </c>
      <c r="K49" s="89">
        <v>31</v>
      </c>
      <c r="L49" s="90" t="s">
        <v>64</v>
      </c>
      <c r="M49" s="74">
        <f t="shared" si="0"/>
        <v>3.0999999999999999E-3</v>
      </c>
      <c r="N49" s="89">
        <v>23</v>
      </c>
      <c r="O49" s="90" t="s">
        <v>64</v>
      </c>
      <c r="P49" s="74">
        <f t="shared" si="1"/>
        <v>2.3E-3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5.2260000000000001E-2</v>
      </c>
      <c r="F50" s="92">
        <v>2.7439999999999999E-2</v>
      </c>
      <c r="G50" s="88">
        <f t="shared" si="3"/>
        <v>7.9699999999999993E-2</v>
      </c>
      <c r="H50" s="89">
        <v>27</v>
      </c>
      <c r="I50" s="90" t="s">
        <v>64</v>
      </c>
      <c r="J50" s="74">
        <f t="shared" si="4"/>
        <v>2.7000000000000001E-3</v>
      </c>
      <c r="K50" s="89">
        <v>32</v>
      </c>
      <c r="L50" s="90" t="s">
        <v>64</v>
      </c>
      <c r="M50" s="74">
        <f t="shared" si="0"/>
        <v>3.2000000000000002E-3</v>
      </c>
      <c r="N50" s="89">
        <v>24</v>
      </c>
      <c r="O50" s="90" t="s">
        <v>64</v>
      </c>
      <c r="P50" s="74">
        <f t="shared" si="1"/>
        <v>2.4000000000000002E-3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5.4089999999999999E-2</v>
      </c>
      <c r="F51" s="92">
        <v>2.7480000000000001E-2</v>
      </c>
      <c r="G51" s="88">
        <f t="shared" si="3"/>
        <v>8.1570000000000004E-2</v>
      </c>
      <c r="H51" s="89">
        <v>29</v>
      </c>
      <c r="I51" s="90" t="s">
        <v>64</v>
      </c>
      <c r="J51" s="74">
        <f t="shared" si="4"/>
        <v>2.9000000000000002E-3</v>
      </c>
      <c r="K51" s="89">
        <v>34</v>
      </c>
      <c r="L51" s="90" t="s">
        <v>64</v>
      </c>
      <c r="M51" s="74">
        <f t="shared" si="0"/>
        <v>3.4000000000000002E-3</v>
      </c>
      <c r="N51" s="89">
        <v>25</v>
      </c>
      <c r="O51" s="90" t="s">
        <v>64</v>
      </c>
      <c r="P51" s="74">
        <f t="shared" si="1"/>
        <v>2.5000000000000001E-3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5.586E-2</v>
      </c>
      <c r="F52" s="92">
        <v>2.7490000000000001E-2</v>
      </c>
      <c r="G52" s="88">
        <f t="shared" si="3"/>
        <v>8.3350000000000007E-2</v>
      </c>
      <c r="H52" s="89">
        <v>31</v>
      </c>
      <c r="I52" s="90" t="s">
        <v>64</v>
      </c>
      <c r="J52" s="74">
        <f t="shared" si="4"/>
        <v>3.0999999999999999E-3</v>
      </c>
      <c r="K52" s="89">
        <v>35</v>
      </c>
      <c r="L52" s="90" t="s">
        <v>64</v>
      </c>
      <c r="M52" s="74">
        <f t="shared" si="0"/>
        <v>3.5000000000000005E-3</v>
      </c>
      <c r="N52" s="89">
        <v>26</v>
      </c>
      <c r="O52" s="90" t="s">
        <v>64</v>
      </c>
      <c r="P52" s="74">
        <f t="shared" si="1"/>
        <v>2.5999999999999999E-3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5.7579999999999999E-2</v>
      </c>
      <c r="F53" s="92">
        <v>2.7490000000000001E-2</v>
      </c>
      <c r="G53" s="88">
        <f t="shared" si="3"/>
        <v>8.5070000000000007E-2</v>
      </c>
      <c r="H53" s="89">
        <v>32</v>
      </c>
      <c r="I53" s="90" t="s">
        <v>64</v>
      </c>
      <c r="J53" s="74">
        <f t="shared" si="4"/>
        <v>3.2000000000000002E-3</v>
      </c>
      <c r="K53" s="89">
        <v>37</v>
      </c>
      <c r="L53" s="90" t="s">
        <v>64</v>
      </c>
      <c r="M53" s="74">
        <f t="shared" si="0"/>
        <v>3.6999999999999997E-3</v>
      </c>
      <c r="N53" s="89">
        <v>28</v>
      </c>
      <c r="O53" s="90" t="s">
        <v>64</v>
      </c>
      <c r="P53" s="74">
        <f t="shared" si="1"/>
        <v>2.8E-3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5.9249999999999997E-2</v>
      </c>
      <c r="F54" s="92">
        <v>2.7470000000000001E-2</v>
      </c>
      <c r="G54" s="88">
        <f t="shared" si="3"/>
        <v>8.6719999999999992E-2</v>
      </c>
      <c r="H54" s="89">
        <v>34</v>
      </c>
      <c r="I54" s="90" t="s">
        <v>64</v>
      </c>
      <c r="J54" s="74">
        <f t="shared" si="4"/>
        <v>3.4000000000000002E-3</v>
      </c>
      <c r="K54" s="89">
        <v>38</v>
      </c>
      <c r="L54" s="90" t="s">
        <v>64</v>
      </c>
      <c r="M54" s="74">
        <f t="shared" si="0"/>
        <v>3.8E-3</v>
      </c>
      <c r="N54" s="89">
        <v>29</v>
      </c>
      <c r="O54" s="90" t="s">
        <v>64</v>
      </c>
      <c r="P54" s="74">
        <f t="shared" si="1"/>
        <v>2.9000000000000002E-3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6.2460000000000002E-2</v>
      </c>
      <c r="F55" s="92">
        <v>2.7400000000000001E-2</v>
      </c>
      <c r="G55" s="88">
        <f t="shared" si="3"/>
        <v>8.9859999999999995E-2</v>
      </c>
      <c r="H55" s="89">
        <v>37</v>
      </c>
      <c r="I55" s="90" t="s">
        <v>64</v>
      </c>
      <c r="J55" s="74">
        <f t="shared" si="4"/>
        <v>3.6999999999999997E-3</v>
      </c>
      <c r="K55" s="89">
        <v>41</v>
      </c>
      <c r="L55" s="90" t="s">
        <v>64</v>
      </c>
      <c r="M55" s="74">
        <f t="shared" si="0"/>
        <v>4.1000000000000003E-3</v>
      </c>
      <c r="N55" s="89">
        <v>31</v>
      </c>
      <c r="O55" s="90" t="s">
        <v>64</v>
      </c>
      <c r="P55" s="74">
        <f t="shared" si="1"/>
        <v>3.0999999999999999E-3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6.6250000000000003E-2</v>
      </c>
      <c r="F56" s="92">
        <v>2.726E-2</v>
      </c>
      <c r="G56" s="88">
        <f t="shared" si="3"/>
        <v>9.351000000000001E-2</v>
      </c>
      <c r="H56" s="89">
        <v>41</v>
      </c>
      <c r="I56" s="90" t="s">
        <v>64</v>
      </c>
      <c r="J56" s="74">
        <f t="shared" si="4"/>
        <v>4.1000000000000003E-3</v>
      </c>
      <c r="K56" s="89">
        <v>44</v>
      </c>
      <c r="L56" s="90" t="s">
        <v>64</v>
      </c>
      <c r="M56" s="74">
        <f t="shared" si="0"/>
        <v>4.3999999999999994E-3</v>
      </c>
      <c r="N56" s="89">
        <v>34</v>
      </c>
      <c r="O56" s="90" t="s">
        <v>64</v>
      </c>
      <c r="P56" s="74">
        <f t="shared" si="1"/>
        <v>3.4000000000000002E-3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6.9830000000000003E-2</v>
      </c>
      <c r="F57" s="92">
        <v>2.708E-2</v>
      </c>
      <c r="G57" s="88">
        <f t="shared" si="3"/>
        <v>9.6909999999999996E-2</v>
      </c>
      <c r="H57" s="89">
        <v>46</v>
      </c>
      <c r="I57" s="90" t="s">
        <v>64</v>
      </c>
      <c r="J57" s="74">
        <f t="shared" si="4"/>
        <v>4.5999999999999999E-3</v>
      </c>
      <c r="K57" s="89">
        <v>48</v>
      </c>
      <c r="L57" s="90" t="s">
        <v>64</v>
      </c>
      <c r="M57" s="74">
        <f t="shared" si="0"/>
        <v>4.8000000000000004E-3</v>
      </c>
      <c r="N57" s="89">
        <v>36</v>
      </c>
      <c r="O57" s="90" t="s">
        <v>64</v>
      </c>
      <c r="P57" s="74">
        <f t="shared" si="1"/>
        <v>3.5999999999999999E-3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7.324E-2</v>
      </c>
      <c r="F58" s="92">
        <v>2.6859999999999998E-2</v>
      </c>
      <c r="G58" s="88">
        <f t="shared" si="3"/>
        <v>0.10009999999999999</v>
      </c>
      <c r="H58" s="89">
        <v>50</v>
      </c>
      <c r="I58" s="90" t="s">
        <v>64</v>
      </c>
      <c r="J58" s="74">
        <f t="shared" si="4"/>
        <v>5.0000000000000001E-3</v>
      </c>
      <c r="K58" s="89">
        <v>51</v>
      </c>
      <c r="L58" s="90" t="s">
        <v>64</v>
      </c>
      <c r="M58" s="74">
        <f t="shared" si="0"/>
        <v>5.0999999999999995E-3</v>
      </c>
      <c r="N58" s="89">
        <v>39</v>
      </c>
      <c r="O58" s="90" t="s">
        <v>64</v>
      </c>
      <c r="P58" s="74">
        <f t="shared" si="1"/>
        <v>3.8999999999999998E-3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7.6499999999999999E-2</v>
      </c>
      <c r="F59" s="92">
        <v>2.6630000000000001E-2</v>
      </c>
      <c r="G59" s="88">
        <f t="shared" si="3"/>
        <v>0.10313</v>
      </c>
      <c r="H59" s="89">
        <v>54</v>
      </c>
      <c r="I59" s="90" t="s">
        <v>64</v>
      </c>
      <c r="J59" s="74">
        <f t="shared" si="4"/>
        <v>5.4000000000000003E-3</v>
      </c>
      <c r="K59" s="89">
        <v>54</v>
      </c>
      <c r="L59" s="90" t="s">
        <v>64</v>
      </c>
      <c r="M59" s="74">
        <f t="shared" si="0"/>
        <v>5.4000000000000003E-3</v>
      </c>
      <c r="N59" s="89">
        <v>41</v>
      </c>
      <c r="O59" s="90" t="s">
        <v>64</v>
      </c>
      <c r="P59" s="74">
        <f t="shared" si="1"/>
        <v>4.1000000000000003E-3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7.9619999999999996E-2</v>
      </c>
      <c r="F60" s="92">
        <v>2.6380000000000001E-2</v>
      </c>
      <c r="G60" s="88">
        <f t="shared" si="3"/>
        <v>0.106</v>
      </c>
      <c r="H60" s="89">
        <v>58</v>
      </c>
      <c r="I60" s="90" t="s">
        <v>64</v>
      </c>
      <c r="J60" s="74">
        <f t="shared" si="4"/>
        <v>5.8000000000000005E-3</v>
      </c>
      <c r="K60" s="89">
        <v>57</v>
      </c>
      <c r="L60" s="90" t="s">
        <v>64</v>
      </c>
      <c r="M60" s="74">
        <f t="shared" si="0"/>
        <v>5.7000000000000002E-3</v>
      </c>
      <c r="N60" s="89">
        <v>43</v>
      </c>
      <c r="O60" s="90" t="s">
        <v>64</v>
      </c>
      <c r="P60" s="74">
        <f t="shared" si="1"/>
        <v>4.3E-3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8.2629999999999995E-2</v>
      </c>
      <c r="F61" s="92">
        <v>2.613E-2</v>
      </c>
      <c r="G61" s="88">
        <f t="shared" si="3"/>
        <v>0.10876</v>
      </c>
      <c r="H61" s="89">
        <v>62</v>
      </c>
      <c r="I61" s="90" t="s">
        <v>64</v>
      </c>
      <c r="J61" s="74">
        <f t="shared" si="4"/>
        <v>6.1999999999999998E-3</v>
      </c>
      <c r="K61" s="89">
        <v>60</v>
      </c>
      <c r="L61" s="90" t="s">
        <v>64</v>
      </c>
      <c r="M61" s="74">
        <f t="shared" si="0"/>
        <v>6.0000000000000001E-3</v>
      </c>
      <c r="N61" s="89">
        <v>46</v>
      </c>
      <c r="O61" s="90" t="s">
        <v>64</v>
      </c>
      <c r="P61" s="74">
        <f t="shared" si="1"/>
        <v>4.5999999999999999E-3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8.5529999999999995E-2</v>
      </c>
      <c r="F62" s="92">
        <v>2.5870000000000001E-2</v>
      </c>
      <c r="G62" s="88">
        <f t="shared" si="3"/>
        <v>0.1114</v>
      </c>
      <c r="H62" s="89">
        <v>66</v>
      </c>
      <c r="I62" s="90" t="s">
        <v>64</v>
      </c>
      <c r="J62" s="74">
        <f t="shared" si="4"/>
        <v>6.6E-3</v>
      </c>
      <c r="K62" s="89">
        <v>63</v>
      </c>
      <c r="L62" s="90" t="s">
        <v>64</v>
      </c>
      <c r="M62" s="74">
        <f t="shared" si="0"/>
        <v>6.3E-3</v>
      </c>
      <c r="N62" s="89">
        <v>48</v>
      </c>
      <c r="O62" s="90" t="s">
        <v>64</v>
      </c>
      <c r="P62" s="74">
        <f t="shared" si="1"/>
        <v>4.8000000000000004E-3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8.8330000000000006E-2</v>
      </c>
      <c r="F63" s="92">
        <v>2.5610000000000001E-2</v>
      </c>
      <c r="G63" s="88">
        <f t="shared" si="3"/>
        <v>0.11394000000000001</v>
      </c>
      <c r="H63" s="89">
        <v>70</v>
      </c>
      <c r="I63" s="90" t="s">
        <v>64</v>
      </c>
      <c r="J63" s="74">
        <f t="shared" si="4"/>
        <v>7.000000000000001E-3</v>
      </c>
      <c r="K63" s="89">
        <v>65</v>
      </c>
      <c r="L63" s="90" t="s">
        <v>64</v>
      </c>
      <c r="M63" s="74">
        <f t="shared" si="0"/>
        <v>6.5000000000000006E-3</v>
      </c>
      <c r="N63" s="89">
        <v>50</v>
      </c>
      <c r="O63" s="90" t="s">
        <v>64</v>
      </c>
      <c r="P63" s="74">
        <f t="shared" si="1"/>
        <v>5.0000000000000001E-3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9.3689999999999996E-2</v>
      </c>
      <c r="F64" s="92">
        <v>2.5080000000000002E-2</v>
      </c>
      <c r="G64" s="88">
        <f t="shared" si="3"/>
        <v>0.11877</v>
      </c>
      <c r="H64" s="89">
        <v>78</v>
      </c>
      <c r="I64" s="90" t="s">
        <v>64</v>
      </c>
      <c r="J64" s="74">
        <f t="shared" si="4"/>
        <v>7.7999999999999996E-3</v>
      </c>
      <c r="K64" s="89">
        <v>71</v>
      </c>
      <c r="L64" s="90" t="s">
        <v>64</v>
      </c>
      <c r="M64" s="74">
        <f t="shared" si="0"/>
        <v>7.0999999999999995E-3</v>
      </c>
      <c r="N64" s="89">
        <v>54</v>
      </c>
      <c r="O64" s="90" t="s">
        <v>64</v>
      </c>
      <c r="P64" s="74">
        <f t="shared" si="1"/>
        <v>5.4000000000000003E-3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9.8760000000000001E-2</v>
      </c>
      <c r="F65" s="92">
        <v>2.4559999999999998E-2</v>
      </c>
      <c r="G65" s="88">
        <f t="shared" si="3"/>
        <v>0.12332</v>
      </c>
      <c r="H65" s="89">
        <v>86</v>
      </c>
      <c r="I65" s="90" t="s">
        <v>64</v>
      </c>
      <c r="J65" s="74">
        <f t="shared" si="4"/>
        <v>8.6E-3</v>
      </c>
      <c r="K65" s="89">
        <v>76</v>
      </c>
      <c r="L65" s="90" t="s">
        <v>64</v>
      </c>
      <c r="M65" s="74">
        <f t="shared" si="0"/>
        <v>7.6E-3</v>
      </c>
      <c r="N65" s="89">
        <v>59</v>
      </c>
      <c r="O65" s="90" t="s">
        <v>64</v>
      </c>
      <c r="P65" s="74">
        <f t="shared" si="1"/>
        <v>5.8999999999999999E-3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0.1036</v>
      </c>
      <c r="F66" s="92">
        <v>2.4049999999999998E-2</v>
      </c>
      <c r="G66" s="88">
        <f t="shared" si="3"/>
        <v>0.12764999999999999</v>
      </c>
      <c r="H66" s="89">
        <v>94</v>
      </c>
      <c r="I66" s="90" t="s">
        <v>64</v>
      </c>
      <c r="J66" s="74">
        <f t="shared" si="4"/>
        <v>9.4000000000000004E-3</v>
      </c>
      <c r="K66" s="89">
        <v>81</v>
      </c>
      <c r="L66" s="90" t="s">
        <v>64</v>
      </c>
      <c r="M66" s="74">
        <f t="shared" si="0"/>
        <v>8.0999999999999996E-3</v>
      </c>
      <c r="N66" s="89">
        <v>63</v>
      </c>
      <c r="O66" s="90" t="s">
        <v>64</v>
      </c>
      <c r="P66" s="74">
        <f t="shared" si="1"/>
        <v>6.3E-3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0.1082</v>
      </c>
      <c r="F67" s="92">
        <v>2.3560000000000001E-2</v>
      </c>
      <c r="G67" s="88">
        <f t="shared" si="3"/>
        <v>0.13176000000000002</v>
      </c>
      <c r="H67" s="89">
        <v>102</v>
      </c>
      <c r="I67" s="90" t="s">
        <v>64</v>
      </c>
      <c r="J67" s="74">
        <f t="shared" si="4"/>
        <v>1.0199999999999999E-2</v>
      </c>
      <c r="K67" s="89">
        <v>85</v>
      </c>
      <c r="L67" s="90" t="s">
        <v>64</v>
      </c>
      <c r="M67" s="74">
        <f t="shared" si="0"/>
        <v>8.5000000000000006E-3</v>
      </c>
      <c r="N67" s="89">
        <v>67</v>
      </c>
      <c r="O67" s="90" t="s">
        <v>64</v>
      </c>
      <c r="P67" s="74">
        <f t="shared" si="1"/>
        <v>6.7000000000000002E-3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0.11260000000000001</v>
      </c>
      <c r="F68" s="92">
        <v>2.3089999999999999E-2</v>
      </c>
      <c r="G68" s="88">
        <f t="shared" si="3"/>
        <v>0.13569000000000001</v>
      </c>
      <c r="H68" s="89">
        <v>110</v>
      </c>
      <c r="I68" s="90" t="s">
        <v>64</v>
      </c>
      <c r="J68" s="74">
        <f t="shared" si="4"/>
        <v>1.0999999999999999E-2</v>
      </c>
      <c r="K68" s="89">
        <v>90</v>
      </c>
      <c r="L68" s="90" t="s">
        <v>64</v>
      </c>
      <c r="M68" s="74">
        <f t="shared" si="0"/>
        <v>8.9999999999999993E-3</v>
      </c>
      <c r="N68" s="89">
        <v>70</v>
      </c>
      <c r="O68" s="90" t="s">
        <v>64</v>
      </c>
      <c r="P68" s="74">
        <f t="shared" si="1"/>
        <v>7.000000000000001E-3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0.1168</v>
      </c>
      <c r="F69" s="92">
        <v>2.2630000000000001E-2</v>
      </c>
      <c r="G69" s="88">
        <f t="shared" si="3"/>
        <v>0.13943</v>
      </c>
      <c r="H69" s="89">
        <v>118</v>
      </c>
      <c r="I69" s="90" t="s">
        <v>64</v>
      </c>
      <c r="J69" s="74">
        <f t="shared" si="4"/>
        <v>1.18E-2</v>
      </c>
      <c r="K69" s="89">
        <v>94</v>
      </c>
      <c r="L69" s="90" t="s">
        <v>64</v>
      </c>
      <c r="M69" s="74">
        <f t="shared" si="0"/>
        <v>9.4000000000000004E-3</v>
      </c>
      <c r="N69" s="89">
        <v>74</v>
      </c>
      <c r="O69" s="90" t="s">
        <v>64</v>
      </c>
      <c r="P69" s="74">
        <f t="shared" si="1"/>
        <v>7.3999999999999995E-3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0.1249</v>
      </c>
      <c r="F70" s="92">
        <v>2.1770000000000001E-2</v>
      </c>
      <c r="G70" s="88">
        <f t="shared" si="3"/>
        <v>0.14666999999999999</v>
      </c>
      <c r="H70" s="89">
        <v>134</v>
      </c>
      <c r="I70" s="90" t="s">
        <v>64</v>
      </c>
      <c r="J70" s="74">
        <f t="shared" si="4"/>
        <v>1.34E-2</v>
      </c>
      <c r="K70" s="89">
        <v>102</v>
      </c>
      <c r="L70" s="90" t="s">
        <v>64</v>
      </c>
      <c r="M70" s="74">
        <f t="shared" si="0"/>
        <v>1.0199999999999999E-2</v>
      </c>
      <c r="N70" s="89">
        <v>81</v>
      </c>
      <c r="O70" s="90" t="s">
        <v>64</v>
      </c>
      <c r="P70" s="74">
        <f t="shared" si="1"/>
        <v>8.0999999999999996E-3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0.13250000000000001</v>
      </c>
      <c r="F71" s="92">
        <v>2.0969999999999999E-2</v>
      </c>
      <c r="G71" s="88">
        <f t="shared" si="3"/>
        <v>0.15347</v>
      </c>
      <c r="H71" s="89">
        <v>150</v>
      </c>
      <c r="I71" s="90" t="s">
        <v>64</v>
      </c>
      <c r="J71" s="74">
        <f t="shared" si="4"/>
        <v>1.4999999999999999E-2</v>
      </c>
      <c r="K71" s="89">
        <v>110</v>
      </c>
      <c r="L71" s="90" t="s">
        <v>64</v>
      </c>
      <c r="M71" s="74">
        <f t="shared" si="0"/>
        <v>1.0999999999999999E-2</v>
      </c>
      <c r="N71" s="89">
        <v>88</v>
      </c>
      <c r="O71" s="90" t="s">
        <v>64</v>
      </c>
      <c r="P71" s="74">
        <f t="shared" si="1"/>
        <v>8.7999999999999988E-3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0.13969999999999999</v>
      </c>
      <c r="F72" s="92">
        <v>2.0240000000000001E-2</v>
      </c>
      <c r="G72" s="88">
        <f t="shared" si="3"/>
        <v>0.15994</v>
      </c>
      <c r="H72" s="89">
        <v>166</v>
      </c>
      <c r="I72" s="90" t="s">
        <v>64</v>
      </c>
      <c r="J72" s="74">
        <f t="shared" si="4"/>
        <v>1.66E-2</v>
      </c>
      <c r="K72" s="89">
        <v>117</v>
      </c>
      <c r="L72" s="90" t="s">
        <v>64</v>
      </c>
      <c r="M72" s="74">
        <f t="shared" si="0"/>
        <v>1.17E-2</v>
      </c>
      <c r="N72" s="89">
        <v>94</v>
      </c>
      <c r="O72" s="90" t="s">
        <v>64</v>
      </c>
      <c r="P72" s="74">
        <f t="shared" si="1"/>
        <v>9.4000000000000004E-3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0.14649999999999999</v>
      </c>
      <c r="F73" s="92">
        <v>1.9560000000000001E-2</v>
      </c>
      <c r="G73" s="88">
        <f t="shared" si="3"/>
        <v>0.16605999999999999</v>
      </c>
      <c r="H73" s="89">
        <v>181</v>
      </c>
      <c r="I73" s="90" t="s">
        <v>64</v>
      </c>
      <c r="J73" s="74">
        <f t="shared" si="4"/>
        <v>1.8099999999999998E-2</v>
      </c>
      <c r="K73" s="89">
        <v>124</v>
      </c>
      <c r="L73" s="90" t="s">
        <v>64</v>
      </c>
      <c r="M73" s="74">
        <f t="shared" si="0"/>
        <v>1.24E-2</v>
      </c>
      <c r="N73" s="89">
        <v>101</v>
      </c>
      <c r="O73" s="90" t="s">
        <v>64</v>
      </c>
      <c r="P73" s="74">
        <f t="shared" si="1"/>
        <v>1.0100000000000001E-2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0.153</v>
      </c>
      <c r="F74" s="92">
        <v>1.8929999999999999E-2</v>
      </c>
      <c r="G74" s="88">
        <f t="shared" si="3"/>
        <v>0.17193</v>
      </c>
      <c r="H74" s="89">
        <v>197</v>
      </c>
      <c r="I74" s="90" t="s">
        <v>64</v>
      </c>
      <c r="J74" s="74">
        <f t="shared" si="4"/>
        <v>1.9700000000000002E-2</v>
      </c>
      <c r="K74" s="89">
        <v>130</v>
      </c>
      <c r="L74" s="90" t="s">
        <v>64</v>
      </c>
      <c r="M74" s="74">
        <f t="shared" si="0"/>
        <v>1.3000000000000001E-2</v>
      </c>
      <c r="N74" s="89">
        <v>107</v>
      </c>
      <c r="O74" s="90" t="s">
        <v>64</v>
      </c>
      <c r="P74" s="74">
        <f t="shared" si="1"/>
        <v>1.0699999999999999E-2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0.15920000000000001</v>
      </c>
      <c r="F75" s="92">
        <v>1.8350000000000002E-2</v>
      </c>
      <c r="G75" s="88">
        <f t="shared" si="3"/>
        <v>0.17755000000000001</v>
      </c>
      <c r="H75" s="89">
        <v>212</v>
      </c>
      <c r="I75" s="90" t="s">
        <v>64</v>
      </c>
      <c r="J75" s="74">
        <f t="shared" si="4"/>
        <v>2.12E-2</v>
      </c>
      <c r="K75" s="89">
        <v>137</v>
      </c>
      <c r="L75" s="90" t="s">
        <v>64</v>
      </c>
      <c r="M75" s="74">
        <f t="shared" si="0"/>
        <v>1.37E-2</v>
      </c>
      <c r="N75" s="89">
        <v>112</v>
      </c>
      <c r="O75" s="90" t="s">
        <v>64</v>
      </c>
      <c r="P75" s="74">
        <f t="shared" si="1"/>
        <v>1.12E-2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0.1653</v>
      </c>
      <c r="F76" s="92">
        <v>1.7809999999999999E-2</v>
      </c>
      <c r="G76" s="88">
        <f t="shared" si="3"/>
        <v>0.18310999999999999</v>
      </c>
      <c r="H76" s="89">
        <v>227</v>
      </c>
      <c r="I76" s="90" t="s">
        <v>64</v>
      </c>
      <c r="J76" s="74">
        <f t="shared" si="4"/>
        <v>2.2700000000000001E-2</v>
      </c>
      <c r="K76" s="89">
        <v>142</v>
      </c>
      <c r="L76" s="90" t="s">
        <v>64</v>
      </c>
      <c r="M76" s="74">
        <f t="shared" si="0"/>
        <v>1.4199999999999999E-2</v>
      </c>
      <c r="N76" s="89">
        <v>118</v>
      </c>
      <c r="O76" s="90" t="s">
        <v>64</v>
      </c>
      <c r="P76" s="74">
        <f t="shared" si="1"/>
        <v>1.18E-2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0.1711</v>
      </c>
      <c r="F77" s="92">
        <v>1.7299999999999999E-2</v>
      </c>
      <c r="G77" s="88">
        <f t="shared" si="3"/>
        <v>0.18840000000000001</v>
      </c>
      <c r="H77" s="89">
        <v>242</v>
      </c>
      <c r="I77" s="90" t="s">
        <v>64</v>
      </c>
      <c r="J77" s="74">
        <f t="shared" si="4"/>
        <v>2.4199999999999999E-2</v>
      </c>
      <c r="K77" s="89">
        <v>148</v>
      </c>
      <c r="L77" s="90" t="s">
        <v>64</v>
      </c>
      <c r="M77" s="74">
        <f t="shared" si="0"/>
        <v>1.4799999999999999E-2</v>
      </c>
      <c r="N77" s="89">
        <v>123</v>
      </c>
      <c r="O77" s="90" t="s">
        <v>64</v>
      </c>
      <c r="P77" s="74">
        <f t="shared" si="1"/>
        <v>1.23E-2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0.1767</v>
      </c>
      <c r="F78" s="92">
        <v>1.6830000000000001E-2</v>
      </c>
      <c r="G78" s="88">
        <f t="shared" si="3"/>
        <v>0.19353000000000001</v>
      </c>
      <c r="H78" s="89">
        <v>257</v>
      </c>
      <c r="I78" s="90" t="s">
        <v>64</v>
      </c>
      <c r="J78" s="74">
        <f t="shared" si="4"/>
        <v>2.5700000000000001E-2</v>
      </c>
      <c r="K78" s="89">
        <v>153</v>
      </c>
      <c r="L78" s="90" t="s">
        <v>64</v>
      </c>
      <c r="M78" s="74">
        <f t="shared" si="0"/>
        <v>1.5299999999999999E-2</v>
      </c>
      <c r="N78" s="89">
        <v>128</v>
      </c>
      <c r="O78" s="90" t="s">
        <v>64</v>
      </c>
      <c r="P78" s="74">
        <f t="shared" si="1"/>
        <v>1.2800000000000001E-2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0.18210000000000001</v>
      </c>
      <c r="F79" s="92">
        <v>1.6379999999999999E-2</v>
      </c>
      <c r="G79" s="88">
        <f t="shared" si="3"/>
        <v>0.19848000000000002</v>
      </c>
      <c r="H79" s="89">
        <v>272</v>
      </c>
      <c r="I79" s="90" t="s">
        <v>64</v>
      </c>
      <c r="J79" s="74">
        <f t="shared" si="4"/>
        <v>2.7200000000000002E-2</v>
      </c>
      <c r="K79" s="89">
        <v>158</v>
      </c>
      <c r="L79" s="90" t="s">
        <v>64</v>
      </c>
      <c r="M79" s="74">
        <f t="shared" si="0"/>
        <v>1.5800000000000002E-2</v>
      </c>
      <c r="N79" s="89">
        <v>133</v>
      </c>
      <c r="O79" s="90" t="s">
        <v>64</v>
      </c>
      <c r="P79" s="74">
        <f t="shared" si="1"/>
        <v>1.3300000000000001E-2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0.18740000000000001</v>
      </c>
      <c r="F80" s="92">
        <v>1.5970000000000002E-2</v>
      </c>
      <c r="G80" s="88">
        <f t="shared" si="3"/>
        <v>0.20337000000000002</v>
      </c>
      <c r="H80" s="89">
        <v>286</v>
      </c>
      <c r="I80" s="90" t="s">
        <v>64</v>
      </c>
      <c r="J80" s="74">
        <f t="shared" si="4"/>
        <v>2.8599999999999997E-2</v>
      </c>
      <c r="K80" s="89">
        <v>163</v>
      </c>
      <c r="L80" s="90" t="s">
        <v>64</v>
      </c>
      <c r="M80" s="74">
        <f t="shared" si="0"/>
        <v>1.6300000000000002E-2</v>
      </c>
      <c r="N80" s="89">
        <v>138</v>
      </c>
      <c r="O80" s="90" t="s">
        <v>64</v>
      </c>
      <c r="P80" s="74">
        <f t="shared" si="1"/>
        <v>1.3800000000000002E-2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0.19750000000000001</v>
      </c>
      <c r="F81" s="92">
        <v>1.52E-2</v>
      </c>
      <c r="G81" s="88">
        <f t="shared" si="3"/>
        <v>0.2127</v>
      </c>
      <c r="H81" s="89">
        <v>315</v>
      </c>
      <c r="I81" s="90" t="s">
        <v>64</v>
      </c>
      <c r="J81" s="74">
        <f t="shared" si="4"/>
        <v>3.15E-2</v>
      </c>
      <c r="K81" s="89">
        <v>172</v>
      </c>
      <c r="L81" s="90" t="s">
        <v>64</v>
      </c>
      <c r="M81" s="74">
        <f t="shared" si="0"/>
        <v>1.72E-2</v>
      </c>
      <c r="N81" s="89">
        <v>147</v>
      </c>
      <c r="O81" s="90" t="s">
        <v>64</v>
      </c>
      <c r="P81" s="74">
        <f t="shared" si="1"/>
        <v>1.47E-2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0.20860000000000001</v>
      </c>
      <c r="F82" s="92">
        <v>1.436E-2</v>
      </c>
      <c r="G82" s="88">
        <f t="shared" si="3"/>
        <v>0.22296000000000002</v>
      </c>
      <c r="H82" s="89">
        <v>351</v>
      </c>
      <c r="I82" s="90" t="s">
        <v>64</v>
      </c>
      <c r="J82" s="74">
        <f t="shared" si="4"/>
        <v>3.5099999999999999E-2</v>
      </c>
      <c r="K82" s="89">
        <v>183</v>
      </c>
      <c r="L82" s="90" t="s">
        <v>64</v>
      </c>
      <c r="M82" s="74">
        <f t="shared" si="0"/>
        <v>1.83E-2</v>
      </c>
      <c r="N82" s="89">
        <v>158</v>
      </c>
      <c r="O82" s="90" t="s">
        <v>64</v>
      </c>
      <c r="P82" s="74">
        <f t="shared" si="1"/>
        <v>1.5800000000000002E-2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0.21909999999999999</v>
      </c>
      <c r="F83" s="92">
        <v>1.362E-2</v>
      </c>
      <c r="G83" s="88">
        <f t="shared" si="3"/>
        <v>0.23271999999999998</v>
      </c>
      <c r="H83" s="89">
        <v>385</v>
      </c>
      <c r="I83" s="90" t="s">
        <v>64</v>
      </c>
      <c r="J83" s="74">
        <f t="shared" si="4"/>
        <v>3.85E-2</v>
      </c>
      <c r="K83" s="89">
        <v>193</v>
      </c>
      <c r="L83" s="90" t="s">
        <v>64</v>
      </c>
      <c r="M83" s="74">
        <f t="shared" si="0"/>
        <v>1.9300000000000001E-2</v>
      </c>
      <c r="N83" s="89">
        <v>168</v>
      </c>
      <c r="O83" s="90" t="s">
        <v>64</v>
      </c>
      <c r="P83" s="74">
        <f t="shared" si="1"/>
        <v>1.6800000000000002E-2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0.22900000000000001</v>
      </c>
      <c r="F84" s="92">
        <v>1.2970000000000001E-2</v>
      </c>
      <c r="G84" s="88">
        <f t="shared" si="3"/>
        <v>0.24197000000000002</v>
      </c>
      <c r="H84" s="89">
        <v>420</v>
      </c>
      <c r="I84" s="90" t="s">
        <v>64</v>
      </c>
      <c r="J84" s="74">
        <f t="shared" si="4"/>
        <v>4.1999999999999996E-2</v>
      </c>
      <c r="K84" s="89">
        <v>201</v>
      </c>
      <c r="L84" s="90" t="s">
        <v>64</v>
      </c>
      <c r="M84" s="74">
        <f t="shared" ref="M84:M147" si="6">K84/1000/10</f>
        <v>2.01E-2</v>
      </c>
      <c r="N84" s="89">
        <v>178</v>
      </c>
      <c r="O84" s="90" t="s">
        <v>64</v>
      </c>
      <c r="P84" s="74">
        <f t="shared" ref="P84:P147" si="7">N84/1000/10</f>
        <v>1.78E-2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0.23849999999999999</v>
      </c>
      <c r="F85" s="92">
        <v>1.238E-2</v>
      </c>
      <c r="G85" s="88">
        <f t="shared" ref="G85:G148" si="8">E85+F85</f>
        <v>0.25087999999999999</v>
      </c>
      <c r="H85" s="89">
        <v>453</v>
      </c>
      <c r="I85" s="90" t="s">
        <v>64</v>
      </c>
      <c r="J85" s="74">
        <f t="shared" ref="J85:J128" si="9">H85/1000/10</f>
        <v>4.53E-2</v>
      </c>
      <c r="K85" s="89">
        <v>210</v>
      </c>
      <c r="L85" s="90" t="s">
        <v>64</v>
      </c>
      <c r="M85" s="74">
        <f t="shared" si="6"/>
        <v>2.0999999999999998E-2</v>
      </c>
      <c r="N85" s="89">
        <v>187</v>
      </c>
      <c r="O85" s="90" t="s">
        <v>64</v>
      </c>
      <c r="P85" s="74">
        <f t="shared" si="7"/>
        <v>1.8700000000000001E-2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0.24759999999999999</v>
      </c>
      <c r="F86" s="92">
        <v>1.1860000000000001E-2</v>
      </c>
      <c r="G86" s="88">
        <f t="shared" si="8"/>
        <v>0.25945999999999997</v>
      </c>
      <c r="H86" s="89">
        <v>486</v>
      </c>
      <c r="I86" s="90" t="s">
        <v>64</v>
      </c>
      <c r="J86" s="74">
        <f t="shared" si="9"/>
        <v>4.8599999999999997E-2</v>
      </c>
      <c r="K86" s="89">
        <v>217</v>
      </c>
      <c r="L86" s="90" t="s">
        <v>64</v>
      </c>
      <c r="M86" s="74">
        <f t="shared" si="6"/>
        <v>2.1700000000000001E-2</v>
      </c>
      <c r="N86" s="89">
        <v>195</v>
      </c>
      <c r="O86" s="90" t="s">
        <v>64</v>
      </c>
      <c r="P86" s="74">
        <f t="shared" si="7"/>
        <v>1.95E-2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0.25629999999999997</v>
      </c>
      <c r="F87" s="92">
        <v>1.1379999999999999E-2</v>
      </c>
      <c r="G87" s="88">
        <f t="shared" si="8"/>
        <v>0.26767999999999997</v>
      </c>
      <c r="H87" s="89">
        <v>519</v>
      </c>
      <c r="I87" s="90" t="s">
        <v>64</v>
      </c>
      <c r="J87" s="74">
        <f t="shared" si="9"/>
        <v>5.1900000000000002E-2</v>
      </c>
      <c r="K87" s="89">
        <v>224</v>
      </c>
      <c r="L87" s="90" t="s">
        <v>64</v>
      </c>
      <c r="M87" s="74">
        <f t="shared" si="6"/>
        <v>2.24E-2</v>
      </c>
      <c r="N87" s="89">
        <v>204</v>
      </c>
      <c r="O87" s="90" t="s">
        <v>64</v>
      </c>
      <c r="P87" s="74">
        <f t="shared" si="7"/>
        <v>2.0399999999999998E-2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0.26469999999999999</v>
      </c>
      <c r="F88" s="92">
        <v>1.095E-2</v>
      </c>
      <c r="G88" s="88">
        <f t="shared" si="8"/>
        <v>0.27565000000000001</v>
      </c>
      <c r="H88" s="89">
        <v>551</v>
      </c>
      <c r="I88" s="90" t="s">
        <v>64</v>
      </c>
      <c r="J88" s="74">
        <f t="shared" si="9"/>
        <v>5.5100000000000003E-2</v>
      </c>
      <c r="K88" s="89">
        <v>231</v>
      </c>
      <c r="L88" s="90" t="s">
        <v>64</v>
      </c>
      <c r="M88" s="74">
        <f t="shared" si="6"/>
        <v>2.3100000000000002E-2</v>
      </c>
      <c r="N88" s="89">
        <v>211</v>
      </c>
      <c r="O88" s="90" t="s">
        <v>64</v>
      </c>
      <c r="P88" s="74">
        <f t="shared" si="7"/>
        <v>2.1100000000000001E-2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0.27279999999999999</v>
      </c>
      <c r="F89" s="92">
        <v>1.055E-2</v>
      </c>
      <c r="G89" s="88">
        <f t="shared" si="8"/>
        <v>0.28334999999999999</v>
      </c>
      <c r="H89" s="89">
        <v>582</v>
      </c>
      <c r="I89" s="90" t="s">
        <v>64</v>
      </c>
      <c r="J89" s="74">
        <f t="shared" si="9"/>
        <v>5.8199999999999995E-2</v>
      </c>
      <c r="K89" s="89">
        <v>237</v>
      </c>
      <c r="L89" s="90" t="s">
        <v>64</v>
      </c>
      <c r="M89" s="74">
        <f t="shared" si="6"/>
        <v>2.3699999999999999E-2</v>
      </c>
      <c r="N89" s="89">
        <v>219</v>
      </c>
      <c r="O89" s="90" t="s">
        <v>64</v>
      </c>
      <c r="P89" s="74">
        <f t="shared" si="7"/>
        <v>2.1899999999999999E-2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0.28810000000000002</v>
      </c>
      <c r="F90" s="92">
        <v>9.8519999999999996E-3</v>
      </c>
      <c r="G90" s="88">
        <f t="shared" si="8"/>
        <v>0.29795199999999999</v>
      </c>
      <c r="H90" s="89">
        <v>644</v>
      </c>
      <c r="I90" s="90" t="s">
        <v>64</v>
      </c>
      <c r="J90" s="74">
        <f t="shared" si="9"/>
        <v>6.4399999999999999E-2</v>
      </c>
      <c r="K90" s="89">
        <v>249</v>
      </c>
      <c r="L90" s="90" t="s">
        <v>64</v>
      </c>
      <c r="M90" s="74">
        <f t="shared" si="6"/>
        <v>2.4899999999999999E-2</v>
      </c>
      <c r="N90" s="89">
        <v>233</v>
      </c>
      <c r="O90" s="90" t="s">
        <v>64</v>
      </c>
      <c r="P90" s="74">
        <f t="shared" si="7"/>
        <v>2.3300000000000001E-2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0.30259999999999998</v>
      </c>
      <c r="F91" s="92">
        <v>9.2510000000000005E-3</v>
      </c>
      <c r="G91" s="88">
        <f t="shared" si="8"/>
        <v>0.31185099999999999</v>
      </c>
      <c r="H91" s="89">
        <v>703</v>
      </c>
      <c r="I91" s="90" t="s">
        <v>64</v>
      </c>
      <c r="J91" s="74">
        <f t="shared" si="9"/>
        <v>7.0300000000000001E-2</v>
      </c>
      <c r="K91" s="89">
        <v>259</v>
      </c>
      <c r="L91" s="90" t="s">
        <v>64</v>
      </c>
      <c r="M91" s="74">
        <f t="shared" si="6"/>
        <v>2.5899999999999999E-2</v>
      </c>
      <c r="N91" s="89">
        <v>246</v>
      </c>
      <c r="O91" s="90" t="s">
        <v>64</v>
      </c>
      <c r="P91" s="74">
        <f t="shared" si="7"/>
        <v>2.46E-2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0.31630000000000003</v>
      </c>
      <c r="F92" s="92">
        <v>8.7290000000000006E-3</v>
      </c>
      <c r="G92" s="88">
        <f t="shared" si="8"/>
        <v>0.32502900000000001</v>
      </c>
      <c r="H92" s="89">
        <v>761</v>
      </c>
      <c r="I92" s="90" t="s">
        <v>64</v>
      </c>
      <c r="J92" s="74">
        <f t="shared" si="9"/>
        <v>7.6100000000000001E-2</v>
      </c>
      <c r="K92" s="89">
        <v>269</v>
      </c>
      <c r="L92" s="90" t="s">
        <v>64</v>
      </c>
      <c r="M92" s="74">
        <f t="shared" si="6"/>
        <v>2.69E-2</v>
      </c>
      <c r="N92" s="89">
        <v>258</v>
      </c>
      <c r="O92" s="90" t="s">
        <v>64</v>
      </c>
      <c r="P92" s="74">
        <f t="shared" si="7"/>
        <v>2.58E-2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0.32919999999999999</v>
      </c>
      <c r="F93" s="92">
        <v>8.2710000000000006E-3</v>
      </c>
      <c r="G93" s="88">
        <f t="shared" si="8"/>
        <v>0.33747099999999997</v>
      </c>
      <c r="H93" s="89">
        <v>818</v>
      </c>
      <c r="I93" s="90" t="s">
        <v>64</v>
      </c>
      <c r="J93" s="74">
        <f t="shared" si="9"/>
        <v>8.1799999999999998E-2</v>
      </c>
      <c r="K93" s="89">
        <v>277</v>
      </c>
      <c r="L93" s="90" t="s">
        <v>64</v>
      </c>
      <c r="M93" s="74">
        <f t="shared" si="6"/>
        <v>2.7700000000000002E-2</v>
      </c>
      <c r="N93" s="89">
        <v>269</v>
      </c>
      <c r="O93" s="90" t="s">
        <v>64</v>
      </c>
      <c r="P93" s="74">
        <f t="shared" si="7"/>
        <v>2.69E-2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0.34160000000000001</v>
      </c>
      <c r="F94" s="92">
        <v>7.8650000000000005E-3</v>
      </c>
      <c r="G94" s="88">
        <f t="shared" si="8"/>
        <v>0.34946500000000003</v>
      </c>
      <c r="H94" s="89">
        <v>873</v>
      </c>
      <c r="I94" s="90" t="s">
        <v>64</v>
      </c>
      <c r="J94" s="74">
        <f t="shared" si="9"/>
        <v>8.7300000000000003E-2</v>
      </c>
      <c r="K94" s="89">
        <v>285</v>
      </c>
      <c r="L94" s="90" t="s">
        <v>64</v>
      </c>
      <c r="M94" s="74">
        <f t="shared" si="6"/>
        <v>2.8499999999999998E-2</v>
      </c>
      <c r="N94" s="89">
        <v>280</v>
      </c>
      <c r="O94" s="90" t="s">
        <v>64</v>
      </c>
      <c r="P94" s="74">
        <f t="shared" si="7"/>
        <v>2.8000000000000004E-2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0.35339999999999999</v>
      </c>
      <c r="F95" s="92">
        <v>7.502E-3</v>
      </c>
      <c r="G95" s="88">
        <f t="shared" si="8"/>
        <v>0.360902</v>
      </c>
      <c r="H95" s="89">
        <v>927</v>
      </c>
      <c r="I95" s="90" t="s">
        <v>64</v>
      </c>
      <c r="J95" s="74">
        <f t="shared" si="9"/>
        <v>9.2700000000000005E-2</v>
      </c>
      <c r="K95" s="89">
        <v>292</v>
      </c>
      <c r="L95" s="90" t="s">
        <v>64</v>
      </c>
      <c r="M95" s="74">
        <f t="shared" si="6"/>
        <v>2.9199999999999997E-2</v>
      </c>
      <c r="N95" s="89">
        <v>289</v>
      </c>
      <c r="O95" s="90" t="s">
        <v>64</v>
      </c>
      <c r="P95" s="74">
        <f t="shared" si="7"/>
        <v>2.8899999999999999E-2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0.3755</v>
      </c>
      <c r="F96" s="92">
        <v>6.8799999999999998E-3</v>
      </c>
      <c r="G96" s="88">
        <f t="shared" si="8"/>
        <v>0.38238</v>
      </c>
      <c r="H96" s="89">
        <v>1032</v>
      </c>
      <c r="I96" s="90" t="s">
        <v>64</v>
      </c>
      <c r="J96" s="74">
        <f t="shared" si="9"/>
        <v>0.1032</v>
      </c>
      <c r="K96" s="89">
        <v>305</v>
      </c>
      <c r="L96" s="90" t="s">
        <v>64</v>
      </c>
      <c r="M96" s="74">
        <f t="shared" si="6"/>
        <v>3.0499999999999999E-2</v>
      </c>
      <c r="N96" s="89">
        <v>308</v>
      </c>
      <c r="O96" s="90" t="s">
        <v>64</v>
      </c>
      <c r="P96" s="74">
        <f t="shared" si="7"/>
        <v>3.0800000000000001E-2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0.39589999999999997</v>
      </c>
      <c r="F97" s="92">
        <v>6.365E-3</v>
      </c>
      <c r="G97" s="88">
        <f t="shared" si="8"/>
        <v>0.40226499999999998</v>
      </c>
      <c r="H97" s="89">
        <v>1132</v>
      </c>
      <c r="I97" s="90" t="s">
        <v>64</v>
      </c>
      <c r="J97" s="74">
        <f t="shared" si="9"/>
        <v>0.1132</v>
      </c>
      <c r="K97" s="89">
        <v>316</v>
      </c>
      <c r="L97" s="90" t="s">
        <v>64</v>
      </c>
      <c r="M97" s="74">
        <f t="shared" si="6"/>
        <v>3.1600000000000003E-2</v>
      </c>
      <c r="N97" s="89">
        <v>324</v>
      </c>
      <c r="O97" s="90" t="s">
        <v>64</v>
      </c>
      <c r="P97" s="74">
        <f t="shared" si="7"/>
        <v>3.2399999999999998E-2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0.4148</v>
      </c>
      <c r="F98" s="92">
        <v>5.9309999999999996E-3</v>
      </c>
      <c r="G98" s="88">
        <f t="shared" si="8"/>
        <v>0.42073100000000002</v>
      </c>
      <c r="H98" s="89">
        <v>1229</v>
      </c>
      <c r="I98" s="90" t="s">
        <v>64</v>
      </c>
      <c r="J98" s="74">
        <f t="shared" si="9"/>
        <v>0.12290000000000001</v>
      </c>
      <c r="K98" s="89">
        <v>326</v>
      </c>
      <c r="L98" s="90" t="s">
        <v>64</v>
      </c>
      <c r="M98" s="74">
        <f t="shared" si="6"/>
        <v>3.2600000000000004E-2</v>
      </c>
      <c r="N98" s="89">
        <v>339</v>
      </c>
      <c r="O98" s="90" t="s">
        <v>64</v>
      </c>
      <c r="P98" s="74">
        <f t="shared" si="7"/>
        <v>3.39E-2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0.43240000000000001</v>
      </c>
      <c r="F99" s="92">
        <v>5.5589999999999997E-3</v>
      </c>
      <c r="G99" s="88">
        <f t="shared" si="8"/>
        <v>0.43795899999999999</v>
      </c>
      <c r="H99" s="89">
        <v>1323</v>
      </c>
      <c r="I99" s="90" t="s">
        <v>64</v>
      </c>
      <c r="J99" s="74">
        <f t="shared" si="9"/>
        <v>0.1323</v>
      </c>
      <c r="K99" s="89">
        <v>335</v>
      </c>
      <c r="L99" s="90" t="s">
        <v>64</v>
      </c>
      <c r="M99" s="74">
        <f t="shared" si="6"/>
        <v>3.3500000000000002E-2</v>
      </c>
      <c r="N99" s="89">
        <v>352</v>
      </c>
      <c r="O99" s="90" t="s">
        <v>64</v>
      </c>
      <c r="P99" s="74">
        <f t="shared" si="7"/>
        <v>3.5199999999999995E-2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0.44890000000000002</v>
      </c>
      <c r="F100" s="92">
        <v>5.2360000000000002E-3</v>
      </c>
      <c r="G100" s="88">
        <f t="shared" si="8"/>
        <v>0.45413600000000004</v>
      </c>
      <c r="H100" s="89">
        <v>1414</v>
      </c>
      <c r="I100" s="90" t="s">
        <v>64</v>
      </c>
      <c r="J100" s="74">
        <f t="shared" si="9"/>
        <v>0.1414</v>
      </c>
      <c r="K100" s="89">
        <v>343</v>
      </c>
      <c r="L100" s="90" t="s">
        <v>64</v>
      </c>
      <c r="M100" s="74">
        <f t="shared" si="6"/>
        <v>3.4300000000000004E-2</v>
      </c>
      <c r="N100" s="89">
        <v>365</v>
      </c>
      <c r="O100" s="90" t="s">
        <v>64</v>
      </c>
      <c r="P100" s="74">
        <f t="shared" si="7"/>
        <v>3.6499999999999998E-2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0.46439999999999998</v>
      </c>
      <c r="F101" s="92">
        <v>4.9529999999999999E-3</v>
      </c>
      <c r="G101" s="88">
        <f t="shared" si="8"/>
        <v>0.46935299999999996</v>
      </c>
      <c r="H101" s="89">
        <v>1502</v>
      </c>
      <c r="I101" s="90" t="s">
        <v>64</v>
      </c>
      <c r="J101" s="74">
        <f t="shared" si="9"/>
        <v>0.1502</v>
      </c>
      <c r="K101" s="89">
        <v>351</v>
      </c>
      <c r="L101" s="90" t="s">
        <v>64</v>
      </c>
      <c r="M101" s="74">
        <f t="shared" si="6"/>
        <v>3.5099999999999999E-2</v>
      </c>
      <c r="N101" s="89">
        <v>377</v>
      </c>
      <c r="O101" s="90" t="s">
        <v>64</v>
      </c>
      <c r="P101" s="74">
        <f t="shared" si="7"/>
        <v>3.7699999999999997E-2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0.47889999999999999</v>
      </c>
      <c r="F102" s="92">
        <v>4.7019999999999996E-3</v>
      </c>
      <c r="G102" s="88">
        <f t="shared" si="8"/>
        <v>0.48360199999999998</v>
      </c>
      <c r="H102" s="89">
        <v>1588</v>
      </c>
      <c r="I102" s="90" t="s">
        <v>64</v>
      </c>
      <c r="J102" s="74">
        <f t="shared" si="9"/>
        <v>0.1588</v>
      </c>
      <c r="K102" s="89">
        <v>357</v>
      </c>
      <c r="L102" s="90" t="s">
        <v>64</v>
      </c>
      <c r="M102" s="74">
        <f t="shared" si="6"/>
        <v>3.5699999999999996E-2</v>
      </c>
      <c r="N102" s="89">
        <v>388</v>
      </c>
      <c r="O102" s="90" t="s">
        <v>64</v>
      </c>
      <c r="P102" s="74">
        <f t="shared" si="7"/>
        <v>3.8800000000000001E-2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0.49259999999999998</v>
      </c>
      <c r="F103" s="92">
        <v>4.4790000000000003E-3</v>
      </c>
      <c r="G103" s="88">
        <f t="shared" si="8"/>
        <v>0.49707899999999999</v>
      </c>
      <c r="H103" s="89">
        <v>1673</v>
      </c>
      <c r="I103" s="90" t="s">
        <v>64</v>
      </c>
      <c r="J103" s="74">
        <f t="shared" si="9"/>
        <v>0.1673</v>
      </c>
      <c r="K103" s="89">
        <v>363</v>
      </c>
      <c r="L103" s="90" t="s">
        <v>64</v>
      </c>
      <c r="M103" s="74">
        <f t="shared" si="6"/>
        <v>3.6299999999999999E-2</v>
      </c>
      <c r="N103" s="89">
        <v>398</v>
      </c>
      <c r="O103" s="90" t="s">
        <v>64</v>
      </c>
      <c r="P103" s="74">
        <f t="shared" si="7"/>
        <v>3.9800000000000002E-2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0.50549999999999995</v>
      </c>
      <c r="F104" s="92">
        <v>4.2779999999999997E-3</v>
      </c>
      <c r="G104" s="88">
        <f t="shared" si="8"/>
        <v>0.50977799999999995</v>
      </c>
      <c r="H104" s="89">
        <v>1755</v>
      </c>
      <c r="I104" s="90" t="s">
        <v>64</v>
      </c>
      <c r="J104" s="74">
        <f t="shared" si="9"/>
        <v>0.17549999999999999</v>
      </c>
      <c r="K104" s="89">
        <v>369</v>
      </c>
      <c r="L104" s="90" t="s">
        <v>64</v>
      </c>
      <c r="M104" s="74">
        <f t="shared" si="6"/>
        <v>3.6900000000000002E-2</v>
      </c>
      <c r="N104" s="89">
        <v>408</v>
      </c>
      <c r="O104" s="90" t="s">
        <v>64</v>
      </c>
      <c r="P104" s="74">
        <f t="shared" si="7"/>
        <v>4.0799999999999996E-2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0.51759999999999995</v>
      </c>
      <c r="F105" s="92">
        <v>4.0959999999999998E-3</v>
      </c>
      <c r="G105" s="88">
        <f t="shared" si="8"/>
        <v>0.52169599999999994</v>
      </c>
      <c r="H105" s="89">
        <v>1836</v>
      </c>
      <c r="I105" s="90" t="s">
        <v>64</v>
      </c>
      <c r="J105" s="74">
        <f t="shared" si="9"/>
        <v>0.18360000000000001</v>
      </c>
      <c r="K105" s="89">
        <v>374</v>
      </c>
      <c r="L105" s="90" t="s">
        <v>64</v>
      </c>
      <c r="M105" s="74">
        <f t="shared" si="6"/>
        <v>3.7400000000000003E-2</v>
      </c>
      <c r="N105" s="89">
        <v>417</v>
      </c>
      <c r="O105" s="90" t="s">
        <v>64</v>
      </c>
      <c r="P105" s="74">
        <f t="shared" si="7"/>
        <v>4.1700000000000001E-2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0.52910000000000001</v>
      </c>
      <c r="F106" s="92">
        <v>3.9309999999999996E-3</v>
      </c>
      <c r="G106" s="88">
        <f t="shared" si="8"/>
        <v>0.53303100000000003</v>
      </c>
      <c r="H106" s="89">
        <v>1915</v>
      </c>
      <c r="I106" s="90" t="s">
        <v>64</v>
      </c>
      <c r="J106" s="74">
        <f t="shared" si="9"/>
        <v>0.1915</v>
      </c>
      <c r="K106" s="89">
        <v>379</v>
      </c>
      <c r="L106" s="90" t="s">
        <v>64</v>
      </c>
      <c r="M106" s="74">
        <f t="shared" si="6"/>
        <v>3.7900000000000003E-2</v>
      </c>
      <c r="N106" s="89">
        <v>425</v>
      </c>
      <c r="O106" s="90" t="s">
        <v>64</v>
      </c>
      <c r="P106" s="74">
        <f t="shared" si="7"/>
        <v>4.2499999999999996E-2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0.55030000000000001</v>
      </c>
      <c r="F107" s="92">
        <v>3.6419999999999998E-3</v>
      </c>
      <c r="G107" s="88">
        <f t="shared" si="8"/>
        <v>0.55394200000000005</v>
      </c>
      <c r="H107" s="89">
        <v>2070</v>
      </c>
      <c r="I107" s="90" t="s">
        <v>64</v>
      </c>
      <c r="J107" s="74">
        <f t="shared" si="9"/>
        <v>0.20699999999999999</v>
      </c>
      <c r="K107" s="89">
        <v>388</v>
      </c>
      <c r="L107" s="90" t="s">
        <v>64</v>
      </c>
      <c r="M107" s="74">
        <f t="shared" si="6"/>
        <v>3.8800000000000001E-2</v>
      </c>
      <c r="N107" s="89">
        <v>442</v>
      </c>
      <c r="O107" s="90" t="s">
        <v>64</v>
      </c>
      <c r="P107" s="74">
        <f t="shared" si="7"/>
        <v>4.4200000000000003E-2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0.57369999999999999</v>
      </c>
      <c r="F108" s="92">
        <v>3.3400000000000001E-3</v>
      </c>
      <c r="G108" s="88">
        <f t="shared" si="8"/>
        <v>0.57704</v>
      </c>
      <c r="H108" s="89">
        <v>2257</v>
      </c>
      <c r="I108" s="90" t="s">
        <v>64</v>
      </c>
      <c r="J108" s="74">
        <f t="shared" si="9"/>
        <v>0.22570000000000001</v>
      </c>
      <c r="K108" s="89">
        <v>399</v>
      </c>
      <c r="L108" s="90" t="s">
        <v>64</v>
      </c>
      <c r="M108" s="74">
        <f t="shared" si="6"/>
        <v>3.9900000000000005E-2</v>
      </c>
      <c r="N108" s="89">
        <v>460</v>
      </c>
      <c r="O108" s="90" t="s">
        <v>64</v>
      </c>
      <c r="P108" s="74">
        <f t="shared" si="7"/>
        <v>4.5999999999999999E-2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0.59430000000000005</v>
      </c>
      <c r="F109" s="92">
        <v>3.0890000000000002E-3</v>
      </c>
      <c r="G109" s="88">
        <f t="shared" si="8"/>
        <v>0.59738900000000006</v>
      </c>
      <c r="H109" s="89">
        <v>2437</v>
      </c>
      <c r="I109" s="90" t="s">
        <v>64</v>
      </c>
      <c r="J109" s="74">
        <f t="shared" si="9"/>
        <v>0.24369999999999997</v>
      </c>
      <c r="K109" s="89">
        <v>408</v>
      </c>
      <c r="L109" s="90" t="s">
        <v>64</v>
      </c>
      <c r="M109" s="74">
        <f t="shared" si="6"/>
        <v>4.0799999999999996E-2</v>
      </c>
      <c r="N109" s="89">
        <v>476</v>
      </c>
      <c r="O109" s="90" t="s">
        <v>64</v>
      </c>
      <c r="P109" s="74">
        <f t="shared" si="7"/>
        <v>4.7599999999999996E-2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0.61260000000000003</v>
      </c>
      <c r="F110" s="92">
        <v>2.8770000000000002E-3</v>
      </c>
      <c r="G110" s="88">
        <f t="shared" si="8"/>
        <v>0.61547700000000005</v>
      </c>
      <c r="H110" s="89">
        <v>2613</v>
      </c>
      <c r="I110" s="90" t="s">
        <v>64</v>
      </c>
      <c r="J110" s="76">
        <f t="shared" si="9"/>
        <v>0.26129999999999998</v>
      </c>
      <c r="K110" s="89">
        <v>416</v>
      </c>
      <c r="L110" s="90" t="s">
        <v>64</v>
      </c>
      <c r="M110" s="74">
        <f t="shared" si="6"/>
        <v>4.1599999999999998E-2</v>
      </c>
      <c r="N110" s="89">
        <v>492</v>
      </c>
      <c r="O110" s="90" t="s">
        <v>64</v>
      </c>
      <c r="P110" s="74">
        <f t="shared" si="7"/>
        <v>4.9200000000000001E-2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0.62880000000000003</v>
      </c>
      <c r="F111" s="92">
        <v>2.6949999999999999E-3</v>
      </c>
      <c r="G111" s="88">
        <f t="shared" si="8"/>
        <v>0.63149500000000003</v>
      </c>
      <c r="H111" s="89">
        <v>2785</v>
      </c>
      <c r="I111" s="90" t="s">
        <v>64</v>
      </c>
      <c r="J111" s="76">
        <f t="shared" si="9"/>
        <v>0.27850000000000003</v>
      </c>
      <c r="K111" s="89">
        <v>423</v>
      </c>
      <c r="L111" s="90" t="s">
        <v>64</v>
      </c>
      <c r="M111" s="74">
        <f t="shared" si="6"/>
        <v>4.2299999999999997E-2</v>
      </c>
      <c r="N111" s="89">
        <v>506</v>
      </c>
      <c r="O111" s="90" t="s">
        <v>64</v>
      </c>
      <c r="P111" s="74">
        <f t="shared" si="7"/>
        <v>5.0599999999999999E-2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0.64329999999999998</v>
      </c>
      <c r="F112" s="92">
        <v>2.5370000000000002E-3</v>
      </c>
      <c r="G112" s="88">
        <f t="shared" si="8"/>
        <v>0.64583699999999999</v>
      </c>
      <c r="H112" s="89">
        <v>2953</v>
      </c>
      <c r="I112" s="90" t="s">
        <v>64</v>
      </c>
      <c r="J112" s="76">
        <f t="shared" si="9"/>
        <v>0.29530000000000001</v>
      </c>
      <c r="K112" s="89">
        <v>430</v>
      </c>
      <c r="L112" s="90" t="s">
        <v>64</v>
      </c>
      <c r="M112" s="74">
        <f t="shared" si="6"/>
        <v>4.2999999999999997E-2</v>
      </c>
      <c r="N112" s="89">
        <v>519</v>
      </c>
      <c r="O112" s="90" t="s">
        <v>64</v>
      </c>
      <c r="P112" s="74">
        <f t="shared" si="7"/>
        <v>5.1900000000000002E-2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0.65629999999999999</v>
      </c>
      <c r="F113" s="92">
        <v>2.3969999999999998E-3</v>
      </c>
      <c r="G113" s="88">
        <f t="shared" si="8"/>
        <v>0.65869699999999998</v>
      </c>
      <c r="H113" s="89">
        <v>3118</v>
      </c>
      <c r="I113" s="90" t="s">
        <v>64</v>
      </c>
      <c r="J113" s="76">
        <f t="shared" si="9"/>
        <v>0.31179999999999997</v>
      </c>
      <c r="K113" s="89">
        <v>436</v>
      </c>
      <c r="L113" s="90" t="s">
        <v>64</v>
      </c>
      <c r="M113" s="74">
        <f t="shared" si="6"/>
        <v>4.36E-2</v>
      </c>
      <c r="N113" s="89">
        <v>531</v>
      </c>
      <c r="O113" s="90" t="s">
        <v>64</v>
      </c>
      <c r="P113" s="74">
        <f t="shared" si="7"/>
        <v>5.3100000000000001E-2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0.66800000000000004</v>
      </c>
      <c r="F114" s="92">
        <v>2.274E-3</v>
      </c>
      <c r="G114" s="88">
        <f t="shared" si="8"/>
        <v>0.67027400000000004</v>
      </c>
      <c r="H114" s="89">
        <v>3281</v>
      </c>
      <c r="I114" s="90" t="s">
        <v>64</v>
      </c>
      <c r="J114" s="76">
        <f t="shared" si="9"/>
        <v>0.3281</v>
      </c>
      <c r="K114" s="89">
        <v>442</v>
      </c>
      <c r="L114" s="90" t="s">
        <v>64</v>
      </c>
      <c r="M114" s="74">
        <f t="shared" si="6"/>
        <v>4.4200000000000003E-2</v>
      </c>
      <c r="N114" s="89">
        <v>543</v>
      </c>
      <c r="O114" s="90" t="s">
        <v>64</v>
      </c>
      <c r="P114" s="74">
        <f t="shared" si="7"/>
        <v>5.4300000000000001E-2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0.67859999999999998</v>
      </c>
      <c r="F115" s="92">
        <v>2.1640000000000001E-3</v>
      </c>
      <c r="G115" s="88">
        <f t="shared" si="8"/>
        <v>0.68076400000000004</v>
      </c>
      <c r="H115" s="89">
        <v>3441</v>
      </c>
      <c r="I115" s="90" t="s">
        <v>64</v>
      </c>
      <c r="J115" s="76">
        <f t="shared" si="9"/>
        <v>0.34409999999999996</v>
      </c>
      <c r="K115" s="89">
        <v>448</v>
      </c>
      <c r="L115" s="90" t="s">
        <v>64</v>
      </c>
      <c r="M115" s="74">
        <f t="shared" si="6"/>
        <v>4.48E-2</v>
      </c>
      <c r="N115" s="89">
        <v>554</v>
      </c>
      <c r="O115" s="90" t="s">
        <v>64</v>
      </c>
      <c r="P115" s="74">
        <f t="shared" si="7"/>
        <v>5.5400000000000005E-2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0.69669999999999999</v>
      </c>
      <c r="F116" s="92">
        <v>1.9759999999999999E-3</v>
      </c>
      <c r="G116" s="88">
        <f t="shared" si="8"/>
        <v>0.69867599999999996</v>
      </c>
      <c r="H116" s="89">
        <v>3755</v>
      </c>
      <c r="I116" s="90" t="s">
        <v>64</v>
      </c>
      <c r="J116" s="76">
        <f t="shared" si="9"/>
        <v>0.3755</v>
      </c>
      <c r="K116" s="89">
        <v>458</v>
      </c>
      <c r="L116" s="90" t="s">
        <v>64</v>
      </c>
      <c r="M116" s="74">
        <f t="shared" si="6"/>
        <v>4.58E-2</v>
      </c>
      <c r="N116" s="89">
        <v>574</v>
      </c>
      <c r="O116" s="90" t="s">
        <v>64</v>
      </c>
      <c r="P116" s="74">
        <f t="shared" si="7"/>
        <v>5.7399999999999993E-2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0.71130000000000004</v>
      </c>
      <c r="F117" s="92">
        <v>1.82E-3</v>
      </c>
      <c r="G117" s="88">
        <f t="shared" si="8"/>
        <v>0.71312000000000009</v>
      </c>
      <c r="H117" s="89">
        <v>4062</v>
      </c>
      <c r="I117" s="90" t="s">
        <v>64</v>
      </c>
      <c r="J117" s="76">
        <f t="shared" si="9"/>
        <v>0.40620000000000001</v>
      </c>
      <c r="K117" s="89">
        <v>468</v>
      </c>
      <c r="L117" s="90" t="s">
        <v>64</v>
      </c>
      <c r="M117" s="74">
        <f t="shared" si="6"/>
        <v>4.6800000000000001E-2</v>
      </c>
      <c r="N117" s="89">
        <v>593</v>
      </c>
      <c r="O117" s="90" t="s">
        <v>64</v>
      </c>
      <c r="P117" s="74">
        <f t="shared" si="7"/>
        <v>5.9299999999999999E-2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0.72289999999999999</v>
      </c>
      <c r="F118" s="92">
        <v>1.689E-3</v>
      </c>
      <c r="G118" s="88">
        <f t="shared" si="8"/>
        <v>0.72458900000000004</v>
      </c>
      <c r="H118" s="89">
        <v>4365</v>
      </c>
      <c r="I118" s="90" t="s">
        <v>64</v>
      </c>
      <c r="J118" s="76">
        <f t="shared" si="9"/>
        <v>0.4365</v>
      </c>
      <c r="K118" s="89">
        <v>477</v>
      </c>
      <c r="L118" s="90" t="s">
        <v>64</v>
      </c>
      <c r="M118" s="74">
        <f t="shared" si="6"/>
        <v>4.7699999999999999E-2</v>
      </c>
      <c r="N118" s="89">
        <v>611</v>
      </c>
      <c r="O118" s="90" t="s">
        <v>64</v>
      </c>
      <c r="P118" s="74">
        <f t="shared" si="7"/>
        <v>6.1100000000000002E-2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0.73170000000000002</v>
      </c>
      <c r="F119" s="92">
        <v>1.5770000000000001E-3</v>
      </c>
      <c r="G119" s="88">
        <f t="shared" si="8"/>
        <v>0.73327700000000007</v>
      </c>
      <c r="H119" s="89">
        <v>4664</v>
      </c>
      <c r="I119" s="90" t="s">
        <v>64</v>
      </c>
      <c r="J119" s="76">
        <f t="shared" si="9"/>
        <v>0.46639999999999998</v>
      </c>
      <c r="K119" s="89">
        <v>486</v>
      </c>
      <c r="L119" s="90" t="s">
        <v>64</v>
      </c>
      <c r="M119" s="74">
        <f t="shared" si="6"/>
        <v>4.8599999999999997E-2</v>
      </c>
      <c r="N119" s="89">
        <v>627</v>
      </c>
      <c r="O119" s="90" t="s">
        <v>64</v>
      </c>
      <c r="P119" s="74">
        <f t="shared" si="7"/>
        <v>6.2700000000000006E-2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0.73809999999999998</v>
      </c>
      <c r="F120" s="92">
        <v>1.4809999999999999E-3</v>
      </c>
      <c r="G120" s="88">
        <f t="shared" si="8"/>
        <v>0.73958099999999993</v>
      </c>
      <c r="H120" s="89">
        <v>4961</v>
      </c>
      <c r="I120" s="90" t="s">
        <v>64</v>
      </c>
      <c r="J120" s="76">
        <f t="shared" si="9"/>
        <v>0.49610000000000004</v>
      </c>
      <c r="K120" s="89">
        <v>494</v>
      </c>
      <c r="L120" s="90" t="s">
        <v>64</v>
      </c>
      <c r="M120" s="74">
        <f t="shared" si="6"/>
        <v>4.9399999999999999E-2</v>
      </c>
      <c r="N120" s="89">
        <v>643</v>
      </c>
      <c r="O120" s="90" t="s">
        <v>64</v>
      </c>
      <c r="P120" s="74">
        <f t="shared" si="7"/>
        <v>6.4299999999999996E-2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0.74229999999999996</v>
      </c>
      <c r="F121" s="92">
        <v>1.3960000000000001E-3</v>
      </c>
      <c r="G121" s="88">
        <f t="shared" si="8"/>
        <v>0.74369599999999991</v>
      </c>
      <c r="H121" s="89">
        <v>5256</v>
      </c>
      <c r="I121" s="90" t="s">
        <v>64</v>
      </c>
      <c r="J121" s="76">
        <f t="shared" si="9"/>
        <v>0.52560000000000007</v>
      </c>
      <c r="K121" s="89">
        <v>501</v>
      </c>
      <c r="L121" s="90" t="s">
        <v>64</v>
      </c>
      <c r="M121" s="74">
        <f t="shared" si="6"/>
        <v>5.0099999999999999E-2</v>
      </c>
      <c r="N121" s="89">
        <v>658</v>
      </c>
      <c r="O121" s="90" t="s">
        <v>64</v>
      </c>
      <c r="P121" s="74">
        <f t="shared" si="7"/>
        <v>6.5799999999999997E-2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0.74490000000000001</v>
      </c>
      <c r="F122" s="92">
        <v>1.255E-3</v>
      </c>
      <c r="G122" s="88">
        <f t="shared" si="8"/>
        <v>0.74615500000000001</v>
      </c>
      <c r="H122" s="89">
        <v>5844</v>
      </c>
      <c r="I122" s="90" t="s">
        <v>64</v>
      </c>
      <c r="J122" s="76">
        <f t="shared" si="9"/>
        <v>0.58440000000000003</v>
      </c>
      <c r="K122" s="89">
        <v>519</v>
      </c>
      <c r="L122" s="90" t="s">
        <v>64</v>
      </c>
      <c r="M122" s="74">
        <f t="shared" si="6"/>
        <v>5.1900000000000002E-2</v>
      </c>
      <c r="N122" s="89">
        <v>686</v>
      </c>
      <c r="O122" s="90" t="s">
        <v>64</v>
      </c>
      <c r="P122" s="74">
        <f t="shared" si="7"/>
        <v>6.8600000000000008E-2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0.74139999999999995</v>
      </c>
      <c r="F123" s="92">
        <v>1.142E-3</v>
      </c>
      <c r="G123" s="88">
        <f t="shared" si="8"/>
        <v>0.74254199999999992</v>
      </c>
      <c r="H123" s="89">
        <v>6433</v>
      </c>
      <c r="I123" s="90" t="s">
        <v>64</v>
      </c>
      <c r="J123" s="76">
        <f t="shared" si="9"/>
        <v>0.64329999999999998</v>
      </c>
      <c r="K123" s="89">
        <v>535</v>
      </c>
      <c r="L123" s="90" t="s">
        <v>64</v>
      </c>
      <c r="M123" s="74">
        <f t="shared" si="6"/>
        <v>5.3500000000000006E-2</v>
      </c>
      <c r="N123" s="89">
        <v>713</v>
      </c>
      <c r="O123" s="90" t="s">
        <v>64</v>
      </c>
      <c r="P123" s="74">
        <f t="shared" si="7"/>
        <v>7.1300000000000002E-2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0.73319999999999996</v>
      </c>
      <c r="F124" s="92">
        <v>1.0480000000000001E-3</v>
      </c>
      <c r="G124" s="88">
        <f t="shared" si="8"/>
        <v>0.73424800000000001</v>
      </c>
      <c r="H124" s="89">
        <v>7028</v>
      </c>
      <c r="I124" s="90" t="s">
        <v>64</v>
      </c>
      <c r="J124" s="76">
        <f t="shared" si="9"/>
        <v>0.70279999999999998</v>
      </c>
      <c r="K124" s="89">
        <v>551</v>
      </c>
      <c r="L124" s="90" t="s">
        <v>64</v>
      </c>
      <c r="M124" s="74">
        <f t="shared" si="6"/>
        <v>5.5100000000000003E-2</v>
      </c>
      <c r="N124" s="89">
        <v>738</v>
      </c>
      <c r="O124" s="90" t="s">
        <v>64</v>
      </c>
      <c r="P124" s="74">
        <f t="shared" si="7"/>
        <v>7.3800000000000004E-2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0.7218</v>
      </c>
      <c r="F125" s="92">
        <v>9.7039999999999995E-4</v>
      </c>
      <c r="G125" s="88">
        <f t="shared" si="8"/>
        <v>0.72277040000000004</v>
      </c>
      <c r="H125" s="89">
        <v>7632</v>
      </c>
      <c r="I125" s="90" t="s">
        <v>64</v>
      </c>
      <c r="J125" s="76">
        <f t="shared" si="9"/>
        <v>0.76319999999999999</v>
      </c>
      <c r="K125" s="89">
        <v>566</v>
      </c>
      <c r="L125" s="90" t="s">
        <v>64</v>
      </c>
      <c r="M125" s="74">
        <f t="shared" si="6"/>
        <v>5.6599999999999998E-2</v>
      </c>
      <c r="N125" s="89">
        <v>763</v>
      </c>
      <c r="O125" s="90" t="s">
        <v>64</v>
      </c>
      <c r="P125" s="74">
        <f t="shared" si="7"/>
        <v>7.6300000000000007E-2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0.70830000000000004</v>
      </c>
      <c r="F126" s="92">
        <v>9.0399999999999996E-4</v>
      </c>
      <c r="G126" s="88">
        <f t="shared" si="8"/>
        <v>0.70920400000000006</v>
      </c>
      <c r="H126" s="77">
        <v>8247</v>
      </c>
      <c r="I126" s="79" t="s">
        <v>64</v>
      </c>
      <c r="J126" s="76">
        <f t="shared" si="9"/>
        <v>0.82469999999999999</v>
      </c>
      <c r="K126" s="77">
        <v>581</v>
      </c>
      <c r="L126" s="79" t="s">
        <v>64</v>
      </c>
      <c r="M126" s="74">
        <f t="shared" si="6"/>
        <v>5.8099999999999999E-2</v>
      </c>
      <c r="N126" s="77">
        <v>787</v>
      </c>
      <c r="O126" s="79" t="s">
        <v>64</v>
      </c>
      <c r="P126" s="74">
        <f t="shared" si="7"/>
        <v>7.8700000000000006E-2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0.69350000000000001</v>
      </c>
      <c r="F127" s="92">
        <v>8.4679999999999998E-4</v>
      </c>
      <c r="G127" s="88">
        <f t="shared" si="8"/>
        <v>0.69434680000000004</v>
      </c>
      <c r="H127" s="77">
        <v>8874</v>
      </c>
      <c r="I127" s="79" t="s">
        <v>64</v>
      </c>
      <c r="J127" s="76">
        <f t="shared" si="9"/>
        <v>0.88740000000000008</v>
      </c>
      <c r="K127" s="77">
        <v>596</v>
      </c>
      <c r="L127" s="79" t="s">
        <v>64</v>
      </c>
      <c r="M127" s="74">
        <f t="shared" si="6"/>
        <v>5.96E-2</v>
      </c>
      <c r="N127" s="77">
        <v>811</v>
      </c>
      <c r="O127" s="79" t="s">
        <v>64</v>
      </c>
      <c r="P127" s="74">
        <f t="shared" si="7"/>
        <v>8.1100000000000005E-2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0.67789999999999995</v>
      </c>
      <c r="F128" s="92">
        <v>7.9679999999999996E-4</v>
      </c>
      <c r="G128" s="88">
        <f t="shared" si="8"/>
        <v>0.67869679999999999</v>
      </c>
      <c r="H128" s="89">
        <v>9516</v>
      </c>
      <c r="I128" s="90" t="s">
        <v>64</v>
      </c>
      <c r="J128" s="76">
        <f t="shared" si="9"/>
        <v>0.9516</v>
      </c>
      <c r="K128" s="77">
        <v>610</v>
      </c>
      <c r="L128" s="79" t="s">
        <v>64</v>
      </c>
      <c r="M128" s="74">
        <f t="shared" si="6"/>
        <v>6.0999999999999999E-2</v>
      </c>
      <c r="N128" s="77">
        <v>835</v>
      </c>
      <c r="O128" s="79" t="s">
        <v>64</v>
      </c>
      <c r="P128" s="74">
        <f t="shared" si="7"/>
        <v>8.3499999999999991E-2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0.66210000000000002</v>
      </c>
      <c r="F129" s="92">
        <v>7.5290000000000003E-4</v>
      </c>
      <c r="G129" s="88">
        <f t="shared" si="8"/>
        <v>0.66285289999999997</v>
      </c>
      <c r="H129" s="89">
        <v>1.02</v>
      </c>
      <c r="I129" s="93" t="s">
        <v>66</v>
      </c>
      <c r="J129" s="76">
        <f t="shared" ref="J129:J173" si="10">H129</f>
        <v>1.02</v>
      </c>
      <c r="K129" s="77">
        <v>625</v>
      </c>
      <c r="L129" s="79" t="s">
        <v>64</v>
      </c>
      <c r="M129" s="74">
        <f t="shared" si="6"/>
        <v>6.25E-2</v>
      </c>
      <c r="N129" s="77">
        <v>859</v>
      </c>
      <c r="O129" s="79" t="s">
        <v>64</v>
      </c>
      <c r="P129" s="74">
        <f t="shared" si="7"/>
        <v>8.5900000000000004E-2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0.64639999999999997</v>
      </c>
      <c r="F130" s="92">
        <v>7.1389999999999995E-4</v>
      </c>
      <c r="G130" s="88">
        <f t="shared" si="8"/>
        <v>0.64711390000000002</v>
      </c>
      <c r="H130" s="89">
        <v>1.08</v>
      </c>
      <c r="I130" s="90" t="s">
        <v>66</v>
      </c>
      <c r="J130" s="76">
        <f t="shared" si="10"/>
        <v>1.08</v>
      </c>
      <c r="K130" s="77">
        <v>641</v>
      </c>
      <c r="L130" s="79" t="s">
        <v>64</v>
      </c>
      <c r="M130" s="74">
        <f t="shared" si="6"/>
        <v>6.4100000000000004E-2</v>
      </c>
      <c r="N130" s="77">
        <v>884</v>
      </c>
      <c r="O130" s="79" t="s">
        <v>64</v>
      </c>
      <c r="P130" s="74">
        <f t="shared" si="7"/>
        <v>8.8400000000000006E-2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0.63100000000000001</v>
      </c>
      <c r="F131" s="92">
        <v>6.7900000000000002E-4</v>
      </c>
      <c r="G131" s="88">
        <f t="shared" si="8"/>
        <v>0.63167899999999999</v>
      </c>
      <c r="H131" s="89">
        <v>1.1499999999999999</v>
      </c>
      <c r="I131" s="90" t="s">
        <v>66</v>
      </c>
      <c r="J131" s="76">
        <f t="shared" si="10"/>
        <v>1.1499999999999999</v>
      </c>
      <c r="K131" s="77">
        <v>656</v>
      </c>
      <c r="L131" s="79" t="s">
        <v>64</v>
      </c>
      <c r="M131" s="74">
        <f t="shared" si="6"/>
        <v>6.5600000000000006E-2</v>
      </c>
      <c r="N131" s="77">
        <v>908</v>
      </c>
      <c r="O131" s="79" t="s">
        <v>64</v>
      </c>
      <c r="P131" s="74">
        <f t="shared" si="7"/>
        <v>9.0800000000000006E-2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0.6159</v>
      </c>
      <c r="F132" s="92">
        <v>6.4760000000000002E-4</v>
      </c>
      <c r="G132" s="88">
        <f t="shared" si="8"/>
        <v>0.61654759999999997</v>
      </c>
      <c r="H132" s="89">
        <v>1.22</v>
      </c>
      <c r="I132" s="90" t="s">
        <v>66</v>
      </c>
      <c r="J132" s="76">
        <f t="shared" si="10"/>
        <v>1.22</v>
      </c>
      <c r="K132" s="77">
        <v>672</v>
      </c>
      <c r="L132" s="79" t="s">
        <v>64</v>
      </c>
      <c r="M132" s="74">
        <f t="shared" si="6"/>
        <v>6.720000000000001E-2</v>
      </c>
      <c r="N132" s="77">
        <v>933</v>
      </c>
      <c r="O132" s="79" t="s">
        <v>64</v>
      </c>
      <c r="P132" s="74">
        <f t="shared" si="7"/>
        <v>9.3300000000000008E-2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0.58740000000000003</v>
      </c>
      <c r="F133" s="92">
        <v>5.9329999999999995E-4</v>
      </c>
      <c r="G133" s="88">
        <f t="shared" si="8"/>
        <v>0.58799330000000005</v>
      </c>
      <c r="H133" s="89">
        <v>1.37</v>
      </c>
      <c r="I133" s="90" t="s">
        <v>66</v>
      </c>
      <c r="J133" s="76">
        <f t="shared" si="10"/>
        <v>1.37</v>
      </c>
      <c r="K133" s="77">
        <v>719</v>
      </c>
      <c r="L133" s="79" t="s">
        <v>64</v>
      </c>
      <c r="M133" s="74">
        <f t="shared" si="6"/>
        <v>7.1899999999999992E-2</v>
      </c>
      <c r="N133" s="77">
        <v>983</v>
      </c>
      <c r="O133" s="79" t="s">
        <v>64</v>
      </c>
      <c r="P133" s="74">
        <f t="shared" si="7"/>
        <v>9.8299999999999998E-2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0.55479999999999996</v>
      </c>
      <c r="F134" s="92">
        <v>5.3790000000000001E-4</v>
      </c>
      <c r="G134" s="88">
        <f t="shared" si="8"/>
        <v>0.55533789999999994</v>
      </c>
      <c r="H134" s="89">
        <v>1.56</v>
      </c>
      <c r="I134" s="90" t="s">
        <v>66</v>
      </c>
      <c r="J134" s="76">
        <f t="shared" si="10"/>
        <v>1.56</v>
      </c>
      <c r="K134" s="77">
        <v>788</v>
      </c>
      <c r="L134" s="79" t="s">
        <v>64</v>
      </c>
      <c r="M134" s="74">
        <f t="shared" si="6"/>
        <v>7.8800000000000009E-2</v>
      </c>
      <c r="N134" s="77">
        <v>1048</v>
      </c>
      <c r="O134" s="79" t="s">
        <v>64</v>
      </c>
      <c r="P134" s="74">
        <f t="shared" si="7"/>
        <v>0.1048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0.52569999999999995</v>
      </c>
      <c r="F135" s="92">
        <v>4.9249999999999999E-4</v>
      </c>
      <c r="G135" s="88">
        <f t="shared" si="8"/>
        <v>0.52619249999999995</v>
      </c>
      <c r="H135" s="89">
        <v>1.77</v>
      </c>
      <c r="I135" s="90" t="s">
        <v>66</v>
      </c>
      <c r="J135" s="76">
        <f t="shared" si="10"/>
        <v>1.77</v>
      </c>
      <c r="K135" s="77">
        <v>859</v>
      </c>
      <c r="L135" s="79" t="s">
        <v>64</v>
      </c>
      <c r="M135" s="74">
        <f t="shared" si="6"/>
        <v>8.5900000000000004E-2</v>
      </c>
      <c r="N135" s="77">
        <v>1117</v>
      </c>
      <c r="O135" s="79" t="s">
        <v>64</v>
      </c>
      <c r="P135" s="74">
        <f t="shared" si="7"/>
        <v>0.11169999999999999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0.49959999999999999</v>
      </c>
      <c r="F136" s="92">
        <v>4.5459999999999999E-4</v>
      </c>
      <c r="G136" s="88">
        <f t="shared" si="8"/>
        <v>0.50005460000000002</v>
      </c>
      <c r="H136" s="89">
        <v>1.98</v>
      </c>
      <c r="I136" s="90" t="s">
        <v>66</v>
      </c>
      <c r="J136" s="76">
        <f t="shared" si="10"/>
        <v>1.98</v>
      </c>
      <c r="K136" s="77">
        <v>931</v>
      </c>
      <c r="L136" s="79" t="s">
        <v>64</v>
      </c>
      <c r="M136" s="74">
        <f t="shared" si="6"/>
        <v>9.3100000000000002E-2</v>
      </c>
      <c r="N136" s="77">
        <v>1188</v>
      </c>
      <c r="O136" s="79" t="s">
        <v>64</v>
      </c>
      <c r="P136" s="74">
        <f t="shared" si="7"/>
        <v>0.11879999999999999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0.4763</v>
      </c>
      <c r="F137" s="92">
        <v>4.2250000000000002E-4</v>
      </c>
      <c r="G137" s="88">
        <f t="shared" si="8"/>
        <v>0.47672249999999999</v>
      </c>
      <c r="H137" s="89">
        <v>2.21</v>
      </c>
      <c r="I137" s="90" t="s">
        <v>66</v>
      </c>
      <c r="J137" s="76">
        <f t="shared" si="10"/>
        <v>2.21</v>
      </c>
      <c r="K137" s="77">
        <v>1004</v>
      </c>
      <c r="L137" s="79" t="s">
        <v>64</v>
      </c>
      <c r="M137" s="74">
        <f t="shared" si="6"/>
        <v>0.1004</v>
      </c>
      <c r="N137" s="77">
        <v>1262</v>
      </c>
      <c r="O137" s="79" t="s">
        <v>64</v>
      </c>
      <c r="P137" s="74">
        <f t="shared" si="7"/>
        <v>0.12620000000000001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0.45540000000000003</v>
      </c>
      <c r="F138" s="92">
        <v>3.949E-4</v>
      </c>
      <c r="G138" s="88">
        <f t="shared" si="8"/>
        <v>0.4557949</v>
      </c>
      <c r="H138" s="89">
        <v>2.4500000000000002</v>
      </c>
      <c r="I138" s="90" t="s">
        <v>66</v>
      </c>
      <c r="J138" s="76">
        <f t="shared" si="10"/>
        <v>2.4500000000000002</v>
      </c>
      <c r="K138" s="77">
        <v>1079</v>
      </c>
      <c r="L138" s="79" t="s">
        <v>64</v>
      </c>
      <c r="M138" s="74">
        <f t="shared" si="6"/>
        <v>0.1079</v>
      </c>
      <c r="N138" s="77">
        <v>1340</v>
      </c>
      <c r="O138" s="79" t="s">
        <v>64</v>
      </c>
      <c r="P138" s="74">
        <f t="shared" si="7"/>
        <v>0.13400000000000001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0.4365</v>
      </c>
      <c r="F139" s="92">
        <v>3.7090000000000002E-4</v>
      </c>
      <c r="G139" s="88">
        <f t="shared" si="8"/>
        <v>0.43687090000000001</v>
      </c>
      <c r="H139" s="89">
        <v>2.7</v>
      </c>
      <c r="I139" s="90" t="s">
        <v>66</v>
      </c>
      <c r="J139" s="76">
        <f t="shared" si="10"/>
        <v>2.7</v>
      </c>
      <c r="K139" s="77">
        <v>1155</v>
      </c>
      <c r="L139" s="79" t="s">
        <v>64</v>
      </c>
      <c r="M139" s="74">
        <f t="shared" si="6"/>
        <v>0.11550000000000001</v>
      </c>
      <c r="N139" s="77">
        <v>1421</v>
      </c>
      <c r="O139" s="79" t="s">
        <v>64</v>
      </c>
      <c r="P139" s="74">
        <f t="shared" si="7"/>
        <v>0.1421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0.4194</v>
      </c>
      <c r="F140" s="92">
        <v>3.4979999999999999E-4</v>
      </c>
      <c r="G140" s="88">
        <f t="shared" si="8"/>
        <v>0.41974980000000001</v>
      </c>
      <c r="H140" s="89">
        <v>2.95</v>
      </c>
      <c r="I140" s="90" t="s">
        <v>66</v>
      </c>
      <c r="J140" s="76">
        <f t="shared" si="10"/>
        <v>2.95</v>
      </c>
      <c r="K140" s="77">
        <v>1233</v>
      </c>
      <c r="L140" s="79" t="s">
        <v>64</v>
      </c>
      <c r="M140" s="74">
        <f t="shared" si="6"/>
        <v>0.12330000000000001</v>
      </c>
      <c r="N140" s="77">
        <v>1505</v>
      </c>
      <c r="O140" s="79" t="s">
        <v>64</v>
      </c>
      <c r="P140" s="74">
        <f t="shared" si="7"/>
        <v>0.15049999999999999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0.40379999999999999</v>
      </c>
      <c r="F141" s="92">
        <v>3.3119999999999997E-4</v>
      </c>
      <c r="G141" s="88">
        <f t="shared" si="8"/>
        <v>0.40413119999999997</v>
      </c>
      <c r="H141" s="77">
        <v>3.22</v>
      </c>
      <c r="I141" s="79" t="s">
        <v>66</v>
      </c>
      <c r="J141" s="76">
        <f t="shared" si="10"/>
        <v>3.22</v>
      </c>
      <c r="K141" s="77">
        <v>1312</v>
      </c>
      <c r="L141" s="79" t="s">
        <v>64</v>
      </c>
      <c r="M141" s="74">
        <f t="shared" si="6"/>
        <v>0.13120000000000001</v>
      </c>
      <c r="N141" s="77">
        <v>1593</v>
      </c>
      <c r="O141" s="79" t="s">
        <v>64</v>
      </c>
      <c r="P141" s="74">
        <f t="shared" si="7"/>
        <v>0.1593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0.3765</v>
      </c>
      <c r="F142" s="92">
        <v>2.9960000000000002E-4</v>
      </c>
      <c r="G142" s="88">
        <f t="shared" si="8"/>
        <v>0.37679960000000001</v>
      </c>
      <c r="H142" s="77">
        <v>3.79</v>
      </c>
      <c r="I142" s="79" t="s">
        <v>66</v>
      </c>
      <c r="J142" s="76">
        <f t="shared" si="10"/>
        <v>3.79</v>
      </c>
      <c r="K142" s="77">
        <v>1578</v>
      </c>
      <c r="L142" s="79" t="s">
        <v>64</v>
      </c>
      <c r="M142" s="74">
        <f t="shared" si="6"/>
        <v>0.1578</v>
      </c>
      <c r="N142" s="77">
        <v>1777</v>
      </c>
      <c r="O142" s="79" t="s">
        <v>64</v>
      </c>
      <c r="P142" s="74">
        <f t="shared" si="7"/>
        <v>0.1777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0.35339999999999999</v>
      </c>
      <c r="F143" s="92">
        <v>2.7379999999999999E-4</v>
      </c>
      <c r="G143" s="88">
        <f t="shared" si="8"/>
        <v>0.35367379999999998</v>
      </c>
      <c r="H143" s="77">
        <v>4.4000000000000004</v>
      </c>
      <c r="I143" s="79" t="s">
        <v>66</v>
      </c>
      <c r="J143" s="76">
        <f t="shared" si="10"/>
        <v>4.4000000000000004</v>
      </c>
      <c r="K143" s="77">
        <v>1837</v>
      </c>
      <c r="L143" s="79" t="s">
        <v>64</v>
      </c>
      <c r="M143" s="74">
        <f t="shared" si="6"/>
        <v>0.1837</v>
      </c>
      <c r="N143" s="77">
        <v>1974</v>
      </c>
      <c r="O143" s="79" t="s">
        <v>64</v>
      </c>
      <c r="P143" s="74">
        <f t="shared" si="7"/>
        <v>0.19739999999999999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0.33339999999999997</v>
      </c>
      <c r="F144" s="92">
        <v>2.5240000000000001E-4</v>
      </c>
      <c r="G144" s="88">
        <f t="shared" si="8"/>
        <v>0.33365239999999996</v>
      </c>
      <c r="H144" s="77">
        <v>5.04</v>
      </c>
      <c r="I144" s="79" t="s">
        <v>66</v>
      </c>
      <c r="J144" s="76">
        <f t="shared" si="10"/>
        <v>5.04</v>
      </c>
      <c r="K144" s="77">
        <v>2092</v>
      </c>
      <c r="L144" s="79" t="s">
        <v>64</v>
      </c>
      <c r="M144" s="74">
        <f t="shared" si="6"/>
        <v>0.2092</v>
      </c>
      <c r="N144" s="77">
        <v>2182</v>
      </c>
      <c r="O144" s="79" t="s">
        <v>64</v>
      </c>
      <c r="P144" s="74">
        <f t="shared" si="7"/>
        <v>0.21820000000000001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0.316</v>
      </c>
      <c r="F145" s="92">
        <v>2.342E-4</v>
      </c>
      <c r="G145" s="88">
        <f t="shared" si="8"/>
        <v>0.31623420000000002</v>
      </c>
      <c r="H145" s="77">
        <v>5.72</v>
      </c>
      <c r="I145" s="79" t="s">
        <v>66</v>
      </c>
      <c r="J145" s="76">
        <f t="shared" si="10"/>
        <v>5.72</v>
      </c>
      <c r="K145" s="77">
        <v>2347</v>
      </c>
      <c r="L145" s="79" t="s">
        <v>64</v>
      </c>
      <c r="M145" s="74">
        <f t="shared" si="6"/>
        <v>0.23469999999999999</v>
      </c>
      <c r="N145" s="77">
        <v>2402</v>
      </c>
      <c r="O145" s="79" t="s">
        <v>64</v>
      </c>
      <c r="P145" s="74">
        <f t="shared" si="7"/>
        <v>0.24020000000000002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0.30070000000000002</v>
      </c>
      <c r="F146" s="92">
        <v>2.186E-4</v>
      </c>
      <c r="G146" s="88">
        <f t="shared" si="8"/>
        <v>0.30091860000000004</v>
      </c>
      <c r="H146" s="77">
        <v>6.44</v>
      </c>
      <c r="I146" s="79" t="s">
        <v>66</v>
      </c>
      <c r="J146" s="76">
        <f t="shared" si="10"/>
        <v>6.44</v>
      </c>
      <c r="K146" s="77">
        <v>2601</v>
      </c>
      <c r="L146" s="79" t="s">
        <v>64</v>
      </c>
      <c r="M146" s="74">
        <f t="shared" si="6"/>
        <v>0.2601</v>
      </c>
      <c r="N146" s="77">
        <v>2632</v>
      </c>
      <c r="O146" s="79" t="s">
        <v>64</v>
      </c>
      <c r="P146" s="74">
        <f t="shared" si="7"/>
        <v>0.26319999999999999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0.28720000000000001</v>
      </c>
      <c r="F147" s="92">
        <v>2.051E-4</v>
      </c>
      <c r="G147" s="88">
        <f t="shared" si="8"/>
        <v>0.28740510000000002</v>
      </c>
      <c r="H147" s="77">
        <v>7.19</v>
      </c>
      <c r="I147" s="79" t="s">
        <v>66</v>
      </c>
      <c r="J147" s="76">
        <f t="shared" si="10"/>
        <v>7.19</v>
      </c>
      <c r="K147" s="77">
        <v>2856</v>
      </c>
      <c r="L147" s="79" t="s">
        <v>64</v>
      </c>
      <c r="M147" s="74">
        <f t="shared" si="6"/>
        <v>0.28559999999999997</v>
      </c>
      <c r="N147" s="77">
        <v>2873</v>
      </c>
      <c r="O147" s="79" t="s">
        <v>64</v>
      </c>
      <c r="P147" s="74">
        <f t="shared" si="7"/>
        <v>0.2873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0.26400000000000001</v>
      </c>
      <c r="F148" s="92">
        <v>1.828E-4</v>
      </c>
      <c r="G148" s="88">
        <f t="shared" si="8"/>
        <v>0.2641828</v>
      </c>
      <c r="H148" s="77">
        <v>8.8000000000000007</v>
      </c>
      <c r="I148" s="79" t="s">
        <v>66</v>
      </c>
      <c r="J148" s="76">
        <f t="shared" si="10"/>
        <v>8.8000000000000007</v>
      </c>
      <c r="K148" s="77">
        <v>3732</v>
      </c>
      <c r="L148" s="79" t="s">
        <v>64</v>
      </c>
      <c r="M148" s="74">
        <f t="shared" ref="M148:M155" si="12">K148/1000/10</f>
        <v>0.37320000000000003</v>
      </c>
      <c r="N148" s="77">
        <v>3385</v>
      </c>
      <c r="O148" s="79" t="s">
        <v>64</v>
      </c>
      <c r="P148" s="74">
        <f t="shared" ref="P148:P157" si="13">N148/1000/10</f>
        <v>0.33849999999999997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0.245</v>
      </c>
      <c r="F149" s="92">
        <v>1.651E-4</v>
      </c>
      <c r="G149" s="88">
        <f t="shared" ref="G149:G212" si="14">E149+F149</f>
        <v>0.2451651</v>
      </c>
      <c r="H149" s="77">
        <v>10.54</v>
      </c>
      <c r="I149" s="79" t="s">
        <v>66</v>
      </c>
      <c r="J149" s="76">
        <f t="shared" si="10"/>
        <v>10.54</v>
      </c>
      <c r="K149" s="77">
        <v>4553</v>
      </c>
      <c r="L149" s="79" t="s">
        <v>64</v>
      </c>
      <c r="M149" s="74">
        <f t="shared" si="12"/>
        <v>0.45529999999999998</v>
      </c>
      <c r="N149" s="77">
        <v>3934</v>
      </c>
      <c r="O149" s="79" t="s">
        <v>64</v>
      </c>
      <c r="P149" s="74">
        <f t="shared" si="13"/>
        <v>0.39340000000000003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0.2291</v>
      </c>
      <c r="F150" s="92">
        <v>1.507E-4</v>
      </c>
      <c r="G150" s="88">
        <f t="shared" si="14"/>
        <v>0.2292507</v>
      </c>
      <c r="H150" s="77">
        <v>12.41</v>
      </c>
      <c r="I150" s="79" t="s">
        <v>66</v>
      </c>
      <c r="J150" s="76">
        <f t="shared" si="10"/>
        <v>12.41</v>
      </c>
      <c r="K150" s="77">
        <v>5350</v>
      </c>
      <c r="L150" s="79" t="s">
        <v>64</v>
      </c>
      <c r="M150" s="74">
        <f t="shared" si="12"/>
        <v>0.53499999999999992</v>
      </c>
      <c r="N150" s="77">
        <v>4520</v>
      </c>
      <c r="O150" s="79" t="s">
        <v>64</v>
      </c>
      <c r="P150" s="74">
        <f t="shared" si="13"/>
        <v>0.45199999999999996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0.21629999999999999</v>
      </c>
      <c r="F151" s="92">
        <v>1.3870000000000001E-4</v>
      </c>
      <c r="G151" s="88">
        <f t="shared" si="14"/>
        <v>0.21643869999999998</v>
      </c>
      <c r="H151" s="77">
        <v>14.4</v>
      </c>
      <c r="I151" s="79" t="s">
        <v>66</v>
      </c>
      <c r="J151" s="76">
        <f t="shared" si="10"/>
        <v>14.4</v>
      </c>
      <c r="K151" s="77">
        <v>6134</v>
      </c>
      <c r="L151" s="79" t="s">
        <v>64</v>
      </c>
      <c r="M151" s="74">
        <f t="shared" si="12"/>
        <v>0.61340000000000006</v>
      </c>
      <c r="N151" s="77">
        <v>5138</v>
      </c>
      <c r="O151" s="79" t="s">
        <v>64</v>
      </c>
      <c r="P151" s="74">
        <f t="shared" si="13"/>
        <v>0.51380000000000003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0.20349999999999999</v>
      </c>
      <c r="F152" s="92">
        <v>1.2860000000000001E-4</v>
      </c>
      <c r="G152" s="88">
        <f t="shared" si="14"/>
        <v>0.20362859999999999</v>
      </c>
      <c r="H152" s="77">
        <v>16.510000000000002</v>
      </c>
      <c r="I152" s="79" t="s">
        <v>66</v>
      </c>
      <c r="J152" s="76">
        <f t="shared" si="10"/>
        <v>16.510000000000002</v>
      </c>
      <c r="K152" s="77">
        <v>6915</v>
      </c>
      <c r="L152" s="79" t="s">
        <v>64</v>
      </c>
      <c r="M152" s="74">
        <f t="shared" si="12"/>
        <v>0.6915</v>
      </c>
      <c r="N152" s="77">
        <v>5788</v>
      </c>
      <c r="O152" s="79" t="s">
        <v>64</v>
      </c>
      <c r="P152" s="74">
        <f t="shared" si="13"/>
        <v>0.57879999999999998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0.1923</v>
      </c>
      <c r="F153" s="92">
        <v>1.199E-4</v>
      </c>
      <c r="G153" s="88">
        <f t="shared" si="14"/>
        <v>0.1924199</v>
      </c>
      <c r="H153" s="77">
        <v>18.739999999999998</v>
      </c>
      <c r="I153" s="79" t="s">
        <v>66</v>
      </c>
      <c r="J153" s="76">
        <f t="shared" si="10"/>
        <v>18.739999999999998</v>
      </c>
      <c r="K153" s="77">
        <v>7703</v>
      </c>
      <c r="L153" s="79" t="s">
        <v>64</v>
      </c>
      <c r="M153" s="74">
        <f t="shared" si="12"/>
        <v>0.77029999999999998</v>
      </c>
      <c r="N153" s="77">
        <v>6473</v>
      </c>
      <c r="O153" s="79" t="s">
        <v>64</v>
      </c>
      <c r="P153" s="74">
        <f t="shared" si="13"/>
        <v>0.64729999999999999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0.1825</v>
      </c>
      <c r="F154" s="92">
        <v>1.1239999999999999E-4</v>
      </c>
      <c r="G154" s="88">
        <f t="shared" si="14"/>
        <v>0.18261240000000001</v>
      </c>
      <c r="H154" s="77">
        <v>21.11</v>
      </c>
      <c r="I154" s="79" t="s">
        <v>66</v>
      </c>
      <c r="J154" s="76">
        <f t="shared" si="10"/>
        <v>21.11</v>
      </c>
      <c r="K154" s="77">
        <v>8501</v>
      </c>
      <c r="L154" s="79" t="s">
        <v>64</v>
      </c>
      <c r="M154" s="74">
        <f t="shared" si="12"/>
        <v>0.85009999999999997</v>
      </c>
      <c r="N154" s="77">
        <v>7191</v>
      </c>
      <c r="O154" s="79" t="s">
        <v>64</v>
      </c>
      <c r="P154" s="74">
        <f t="shared" si="13"/>
        <v>0.71909999999999996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0.17369999999999999</v>
      </c>
      <c r="F155" s="92">
        <v>1.058E-4</v>
      </c>
      <c r="G155" s="88">
        <f t="shared" si="14"/>
        <v>0.17380579999999998</v>
      </c>
      <c r="H155" s="77">
        <v>23.59</v>
      </c>
      <c r="I155" s="79" t="s">
        <v>66</v>
      </c>
      <c r="J155" s="76">
        <f t="shared" si="10"/>
        <v>23.59</v>
      </c>
      <c r="K155" s="77">
        <v>9309</v>
      </c>
      <c r="L155" s="79" t="s">
        <v>64</v>
      </c>
      <c r="M155" s="74">
        <f t="shared" si="12"/>
        <v>0.93089999999999995</v>
      </c>
      <c r="N155" s="77">
        <v>7943</v>
      </c>
      <c r="O155" s="79" t="s">
        <v>64</v>
      </c>
      <c r="P155" s="74">
        <f t="shared" si="13"/>
        <v>0.79430000000000001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0.16589999999999999</v>
      </c>
      <c r="F156" s="92">
        <v>9.9980000000000002E-5</v>
      </c>
      <c r="G156" s="88">
        <f t="shared" si="14"/>
        <v>0.16599997999999999</v>
      </c>
      <c r="H156" s="77">
        <v>26.2</v>
      </c>
      <c r="I156" s="79" t="s">
        <v>66</v>
      </c>
      <c r="J156" s="76">
        <f t="shared" si="10"/>
        <v>26.2</v>
      </c>
      <c r="K156" s="77">
        <v>1.01</v>
      </c>
      <c r="L156" s="78" t="s">
        <v>66</v>
      </c>
      <c r="M156" s="74">
        <f t="shared" ref="M156:M162" si="16">K156</f>
        <v>1.01</v>
      </c>
      <c r="N156" s="77">
        <v>8727</v>
      </c>
      <c r="O156" s="79" t="s">
        <v>64</v>
      </c>
      <c r="P156" s="74">
        <f t="shared" si="13"/>
        <v>0.87270000000000003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0.1588</v>
      </c>
      <c r="F157" s="92">
        <v>9.4809999999999995E-5</v>
      </c>
      <c r="G157" s="88">
        <f t="shared" si="14"/>
        <v>0.15889481</v>
      </c>
      <c r="H157" s="77">
        <v>28.93</v>
      </c>
      <c r="I157" s="79" t="s">
        <v>66</v>
      </c>
      <c r="J157" s="76">
        <f t="shared" si="10"/>
        <v>28.93</v>
      </c>
      <c r="K157" s="77">
        <v>1.1000000000000001</v>
      </c>
      <c r="L157" s="79" t="s">
        <v>66</v>
      </c>
      <c r="M157" s="74">
        <f t="shared" si="16"/>
        <v>1.1000000000000001</v>
      </c>
      <c r="N157" s="77">
        <v>9543</v>
      </c>
      <c r="O157" s="79" t="s">
        <v>64</v>
      </c>
      <c r="P157" s="74">
        <f t="shared" si="13"/>
        <v>0.95429999999999993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0.15240000000000001</v>
      </c>
      <c r="F158" s="92">
        <v>9.0169999999999999E-5</v>
      </c>
      <c r="G158" s="88">
        <f t="shared" si="14"/>
        <v>0.15249017000000001</v>
      </c>
      <c r="H158" s="77">
        <v>31.77</v>
      </c>
      <c r="I158" s="79" t="s">
        <v>66</v>
      </c>
      <c r="J158" s="76">
        <f t="shared" si="10"/>
        <v>31.77</v>
      </c>
      <c r="K158" s="77">
        <v>1.18</v>
      </c>
      <c r="L158" s="79" t="s">
        <v>66</v>
      </c>
      <c r="M158" s="74">
        <f t="shared" si="16"/>
        <v>1.18</v>
      </c>
      <c r="N158" s="77">
        <v>1.04</v>
      </c>
      <c r="O158" s="78" t="s">
        <v>66</v>
      </c>
      <c r="P158" s="74">
        <f t="shared" ref="P158:P172" si="17">N158</f>
        <v>1.04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0.14119999999999999</v>
      </c>
      <c r="F159" s="92">
        <v>8.2189999999999997E-5</v>
      </c>
      <c r="G159" s="88">
        <f t="shared" si="14"/>
        <v>0.14128219</v>
      </c>
      <c r="H159" s="77">
        <v>37.81</v>
      </c>
      <c r="I159" s="79" t="s">
        <v>66</v>
      </c>
      <c r="J159" s="76">
        <f t="shared" si="10"/>
        <v>37.81</v>
      </c>
      <c r="K159" s="77">
        <v>1.48</v>
      </c>
      <c r="L159" s="79" t="s">
        <v>66</v>
      </c>
      <c r="M159" s="74">
        <f t="shared" si="16"/>
        <v>1.48</v>
      </c>
      <c r="N159" s="77">
        <v>1.22</v>
      </c>
      <c r="O159" s="79" t="s">
        <v>66</v>
      </c>
      <c r="P159" s="74">
        <f t="shared" si="17"/>
        <v>1.22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0.1295</v>
      </c>
      <c r="F160" s="92">
        <v>7.4090000000000004E-5</v>
      </c>
      <c r="G160" s="88">
        <f t="shared" si="14"/>
        <v>0.12957409</v>
      </c>
      <c r="H160" s="77">
        <v>46</v>
      </c>
      <c r="I160" s="79" t="s">
        <v>66</v>
      </c>
      <c r="J160" s="76">
        <f t="shared" si="10"/>
        <v>46</v>
      </c>
      <c r="K160" s="77">
        <v>1.91</v>
      </c>
      <c r="L160" s="79" t="s">
        <v>66</v>
      </c>
      <c r="M160" s="74">
        <f t="shared" si="16"/>
        <v>1.91</v>
      </c>
      <c r="N160" s="77">
        <v>1.46</v>
      </c>
      <c r="O160" s="79" t="s">
        <v>66</v>
      </c>
      <c r="P160" s="74">
        <f t="shared" si="17"/>
        <v>1.46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0.1198</v>
      </c>
      <c r="F161" s="92">
        <v>6.7520000000000004E-5</v>
      </c>
      <c r="G161" s="88">
        <f t="shared" si="14"/>
        <v>0.11986752000000001</v>
      </c>
      <c r="H161" s="77">
        <v>54.89</v>
      </c>
      <c r="I161" s="79" t="s">
        <v>66</v>
      </c>
      <c r="J161" s="76">
        <f t="shared" si="10"/>
        <v>54.89</v>
      </c>
      <c r="K161" s="77">
        <v>2.31</v>
      </c>
      <c r="L161" s="79" t="s">
        <v>66</v>
      </c>
      <c r="M161" s="74">
        <f t="shared" si="16"/>
        <v>2.31</v>
      </c>
      <c r="N161" s="77">
        <v>1.72</v>
      </c>
      <c r="O161" s="79" t="s">
        <v>66</v>
      </c>
      <c r="P161" s="74">
        <f t="shared" si="17"/>
        <v>1.72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0.1116</v>
      </c>
      <c r="F162" s="92">
        <v>6.2069999999999994E-5</v>
      </c>
      <c r="G162" s="88">
        <f t="shared" si="14"/>
        <v>0.11166207</v>
      </c>
      <c r="H162" s="77">
        <v>64.47</v>
      </c>
      <c r="I162" s="79" t="s">
        <v>66</v>
      </c>
      <c r="J162" s="76">
        <f t="shared" si="10"/>
        <v>64.47</v>
      </c>
      <c r="K162" s="77">
        <v>2.71</v>
      </c>
      <c r="L162" s="79" t="s">
        <v>66</v>
      </c>
      <c r="M162" s="74">
        <f t="shared" si="16"/>
        <v>2.71</v>
      </c>
      <c r="N162" s="77">
        <v>2</v>
      </c>
      <c r="O162" s="79" t="s">
        <v>66</v>
      </c>
      <c r="P162" s="74">
        <f t="shared" si="17"/>
        <v>2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0.1045</v>
      </c>
      <c r="F163" s="92">
        <v>5.7469999999999997E-5</v>
      </c>
      <c r="G163" s="88">
        <f t="shared" si="14"/>
        <v>0.10455747</v>
      </c>
      <c r="H163" s="77">
        <v>74.73</v>
      </c>
      <c r="I163" s="79" t="s">
        <v>66</v>
      </c>
      <c r="J163" s="76">
        <f t="shared" si="10"/>
        <v>74.73</v>
      </c>
      <c r="K163" s="77">
        <v>3.11</v>
      </c>
      <c r="L163" s="79" t="s">
        <v>66</v>
      </c>
      <c r="M163" s="74">
        <f t="shared" ref="M163:M199" si="18">K163</f>
        <v>3.11</v>
      </c>
      <c r="N163" s="77">
        <v>2.29</v>
      </c>
      <c r="O163" s="79" t="s">
        <v>66</v>
      </c>
      <c r="P163" s="74">
        <f t="shared" si="17"/>
        <v>2.29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9.8390000000000005E-2</v>
      </c>
      <c r="F164" s="92">
        <v>5.3529999999999997E-5</v>
      </c>
      <c r="G164" s="88">
        <f t="shared" si="14"/>
        <v>9.8443530000000001E-2</v>
      </c>
      <c r="H164" s="77">
        <v>85.65</v>
      </c>
      <c r="I164" s="79" t="s">
        <v>66</v>
      </c>
      <c r="J164" s="76">
        <f t="shared" si="10"/>
        <v>85.65</v>
      </c>
      <c r="K164" s="77">
        <v>3.51</v>
      </c>
      <c r="L164" s="79" t="s">
        <v>66</v>
      </c>
      <c r="M164" s="76">
        <f t="shared" si="18"/>
        <v>3.51</v>
      </c>
      <c r="N164" s="77">
        <v>2.6</v>
      </c>
      <c r="O164" s="79" t="s">
        <v>66</v>
      </c>
      <c r="P164" s="74">
        <f t="shared" si="17"/>
        <v>2.6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9.3009999999999995E-2</v>
      </c>
      <c r="F165" s="92">
        <v>5.0130000000000003E-5</v>
      </c>
      <c r="G165" s="88">
        <f t="shared" si="14"/>
        <v>9.3060129999999991E-2</v>
      </c>
      <c r="H165" s="77">
        <v>97.22</v>
      </c>
      <c r="I165" s="79" t="s">
        <v>66</v>
      </c>
      <c r="J165" s="76">
        <f t="shared" si="10"/>
        <v>97.22</v>
      </c>
      <c r="K165" s="77">
        <v>3.91</v>
      </c>
      <c r="L165" s="79" t="s">
        <v>66</v>
      </c>
      <c r="M165" s="76">
        <f t="shared" si="18"/>
        <v>3.91</v>
      </c>
      <c r="N165" s="77">
        <v>2.93</v>
      </c>
      <c r="O165" s="79" t="s">
        <v>66</v>
      </c>
      <c r="P165" s="74">
        <f t="shared" si="17"/>
        <v>2.93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8.8230000000000003E-2</v>
      </c>
      <c r="F166" s="92">
        <v>4.7150000000000001E-5</v>
      </c>
      <c r="G166" s="88">
        <f t="shared" si="14"/>
        <v>8.8277149999999999E-2</v>
      </c>
      <c r="H166" s="77">
        <v>109.45</v>
      </c>
      <c r="I166" s="79" t="s">
        <v>66</v>
      </c>
      <c r="J166" s="76">
        <f t="shared" si="10"/>
        <v>109.45</v>
      </c>
      <c r="K166" s="77">
        <v>4.3099999999999996</v>
      </c>
      <c r="L166" s="79" t="s">
        <v>66</v>
      </c>
      <c r="M166" s="76">
        <f t="shared" si="18"/>
        <v>4.3099999999999996</v>
      </c>
      <c r="N166" s="77">
        <v>3.28</v>
      </c>
      <c r="O166" s="79" t="s">
        <v>66</v>
      </c>
      <c r="P166" s="74">
        <f t="shared" si="17"/>
        <v>3.28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8.3970000000000003E-2</v>
      </c>
      <c r="F167" s="92">
        <v>4.4520000000000001E-5</v>
      </c>
      <c r="G167" s="88">
        <f t="shared" si="14"/>
        <v>8.4014520000000009E-2</v>
      </c>
      <c r="H167" s="77">
        <v>122.31</v>
      </c>
      <c r="I167" s="79" t="s">
        <v>66</v>
      </c>
      <c r="J167" s="76">
        <f t="shared" si="10"/>
        <v>122.31</v>
      </c>
      <c r="K167" s="77">
        <v>4.72</v>
      </c>
      <c r="L167" s="79" t="s">
        <v>66</v>
      </c>
      <c r="M167" s="76">
        <f t="shared" si="18"/>
        <v>4.72</v>
      </c>
      <c r="N167" s="77">
        <v>3.64</v>
      </c>
      <c r="O167" s="79" t="s">
        <v>66</v>
      </c>
      <c r="P167" s="74">
        <f t="shared" si="17"/>
        <v>3.64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7.6679999999999998E-2</v>
      </c>
      <c r="F168" s="92">
        <v>4.0089999999999997E-5</v>
      </c>
      <c r="G168" s="88">
        <f t="shared" si="14"/>
        <v>7.6720090000000005E-2</v>
      </c>
      <c r="H168" s="77">
        <v>149.91999999999999</v>
      </c>
      <c r="I168" s="79" t="s">
        <v>66</v>
      </c>
      <c r="J168" s="76">
        <f t="shared" si="10"/>
        <v>149.91999999999999</v>
      </c>
      <c r="K168" s="77">
        <v>6.21</v>
      </c>
      <c r="L168" s="79" t="s">
        <v>66</v>
      </c>
      <c r="M168" s="76">
        <f t="shared" si="18"/>
        <v>6.21</v>
      </c>
      <c r="N168" s="77">
        <v>4.41</v>
      </c>
      <c r="O168" s="79" t="s">
        <v>66</v>
      </c>
      <c r="P168" s="74">
        <f t="shared" si="17"/>
        <v>4.41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7.0650000000000004E-2</v>
      </c>
      <c r="F169" s="92">
        <v>3.65E-5</v>
      </c>
      <c r="G169" s="88">
        <f t="shared" si="14"/>
        <v>7.0686499999999999E-2</v>
      </c>
      <c r="H169" s="77">
        <v>180.02</v>
      </c>
      <c r="I169" s="79" t="s">
        <v>66</v>
      </c>
      <c r="J169" s="76">
        <f t="shared" si="10"/>
        <v>180.02</v>
      </c>
      <c r="K169" s="77">
        <v>7.61</v>
      </c>
      <c r="L169" s="79" t="s">
        <v>66</v>
      </c>
      <c r="M169" s="76">
        <f t="shared" si="18"/>
        <v>7.61</v>
      </c>
      <c r="N169" s="77">
        <v>5.25</v>
      </c>
      <c r="O169" s="79" t="s">
        <v>66</v>
      </c>
      <c r="P169" s="74">
        <f t="shared" si="17"/>
        <v>5.25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6.5579999999999999E-2</v>
      </c>
      <c r="F170" s="92">
        <v>3.3519999999999998E-5</v>
      </c>
      <c r="G170" s="88">
        <f t="shared" si="14"/>
        <v>6.5613519999999995E-2</v>
      </c>
      <c r="H170" s="77">
        <v>212.57</v>
      </c>
      <c r="I170" s="79" t="s">
        <v>66</v>
      </c>
      <c r="J170" s="76">
        <f t="shared" si="10"/>
        <v>212.57</v>
      </c>
      <c r="K170" s="77">
        <v>8.98</v>
      </c>
      <c r="L170" s="79" t="s">
        <v>66</v>
      </c>
      <c r="M170" s="76">
        <f t="shared" si="18"/>
        <v>8.98</v>
      </c>
      <c r="N170" s="77">
        <v>6.16</v>
      </c>
      <c r="O170" s="79" t="s">
        <v>66</v>
      </c>
      <c r="P170" s="74">
        <f t="shared" si="17"/>
        <v>6.16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6.1240000000000003E-2</v>
      </c>
      <c r="F171" s="92">
        <v>3.1010000000000003E-5</v>
      </c>
      <c r="G171" s="88">
        <f t="shared" si="14"/>
        <v>6.1271010000000001E-2</v>
      </c>
      <c r="H171" s="77">
        <v>247.53</v>
      </c>
      <c r="I171" s="79" t="s">
        <v>66</v>
      </c>
      <c r="J171" s="76">
        <f t="shared" si="10"/>
        <v>247.53</v>
      </c>
      <c r="K171" s="77">
        <v>10.34</v>
      </c>
      <c r="L171" s="79" t="s">
        <v>66</v>
      </c>
      <c r="M171" s="76">
        <f t="shared" si="18"/>
        <v>10.34</v>
      </c>
      <c r="N171" s="77">
        <v>7.12</v>
      </c>
      <c r="O171" s="79" t="s">
        <v>66</v>
      </c>
      <c r="P171" s="74">
        <f t="shared" si="17"/>
        <v>7.12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5.7500000000000002E-2</v>
      </c>
      <c r="F172" s="92">
        <v>2.887E-5</v>
      </c>
      <c r="G172" s="88">
        <f t="shared" si="14"/>
        <v>5.7528870000000003E-2</v>
      </c>
      <c r="H172" s="77">
        <v>284.86</v>
      </c>
      <c r="I172" s="79" t="s">
        <v>66</v>
      </c>
      <c r="J172" s="76">
        <f t="shared" si="10"/>
        <v>284.86</v>
      </c>
      <c r="K172" s="77">
        <v>11.71</v>
      </c>
      <c r="L172" s="79" t="s">
        <v>66</v>
      </c>
      <c r="M172" s="76">
        <f t="shared" si="18"/>
        <v>11.71</v>
      </c>
      <c r="N172" s="77">
        <v>8.14</v>
      </c>
      <c r="O172" s="79" t="s">
        <v>66</v>
      </c>
      <c r="P172" s="74">
        <f t="shared" si="17"/>
        <v>8.14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5.4219999999999997E-2</v>
      </c>
      <c r="F173" s="92">
        <v>2.7019999999999999E-5</v>
      </c>
      <c r="G173" s="88">
        <f t="shared" si="14"/>
        <v>5.424702E-2</v>
      </c>
      <c r="H173" s="77">
        <v>324.54000000000002</v>
      </c>
      <c r="I173" s="79" t="s">
        <v>66</v>
      </c>
      <c r="J173" s="76">
        <f t="shared" si="10"/>
        <v>324.54000000000002</v>
      </c>
      <c r="K173" s="77">
        <v>13.1</v>
      </c>
      <c r="L173" s="79" t="s">
        <v>66</v>
      </c>
      <c r="M173" s="76">
        <f t="shared" si="18"/>
        <v>13.1</v>
      </c>
      <c r="N173" s="77">
        <v>9.2200000000000006</v>
      </c>
      <c r="O173" s="79" t="s">
        <v>66</v>
      </c>
      <c r="P173" s="74">
        <f t="shared" ref="P173:P176" si="19">N173</f>
        <v>9.2200000000000006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4.8759999999999998E-2</v>
      </c>
      <c r="F174" s="92">
        <v>2.3969999999999999E-5</v>
      </c>
      <c r="G174" s="88">
        <f t="shared" si="14"/>
        <v>4.8783969999999996E-2</v>
      </c>
      <c r="H174" s="77">
        <v>410.73</v>
      </c>
      <c r="I174" s="79" t="s">
        <v>66</v>
      </c>
      <c r="J174" s="76">
        <f t="shared" ref="J174:J179" si="20">H174</f>
        <v>410.73</v>
      </c>
      <c r="K174" s="77">
        <v>18.09</v>
      </c>
      <c r="L174" s="79" t="s">
        <v>66</v>
      </c>
      <c r="M174" s="76">
        <f t="shared" si="18"/>
        <v>18.09</v>
      </c>
      <c r="N174" s="77">
        <v>11.57</v>
      </c>
      <c r="O174" s="79" t="s">
        <v>66</v>
      </c>
      <c r="P174" s="74">
        <f t="shared" si="19"/>
        <v>11.57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4.4380000000000003E-2</v>
      </c>
      <c r="F175" s="92">
        <v>2.156E-5</v>
      </c>
      <c r="G175" s="88">
        <f t="shared" si="14"/>
        <v>4.440156E-2</v>
      </c>
      <c r="H175" s="77">
        <v>506.01</v>
      </c>
      <c r="I175" s="79" t="s">
        <v>66</v>
      </c>
      <c r="J175" s="76">
        <f t="shared" si="20"/>
        <v>506.01</v>
      </c>
      <c r="K175" s="77">
        <v>22.76</v>
      </c>
      <c r="L175" s="79" t="s">
        <v>66</v>
      </c>
      <c r="M175" s="76">
        <f t="shared" si="18"/>
        <v>22.76</v>
      </c>
      <c r="N175" s="77">
        <v>14.14</v>
      </c>
      <c r="O175" s="79" t="s">
        <v>66</v>
      </c>
      <c r="P175" s="76">
        <f t="shared" si="19"/>
        <v>14.14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4.0779999999999997E-2</v>
      </c>
      <c r="F176" s="92">
        <v>1.961E-5</v>
      </c>
      <c r="G176" s="88">
        <f t="shared" si="14"/>
        <v>4.079961E-2</v>
      </c>
      <c r="H176" s="77">
        <v>610.19000000000005</v>
      </c>
      <c r="I176" s="79" t="s">
        <v>66</v>
      </c>
      <c r="J176" s="76">
        <f t="shared" si="20"/>
        <v>610.19000000000005</v>
      </c>
      <c r="K176" s="77">
        <v>27.34</v>
      </c>
      <c r="L176" s="79" t="s">
        <v>66</v>
      </c>
      <c r="M176" s="76">
        <f t="shared" si="18"/>
        <v>27.34</v>
      </c>
      <c r="N176" s="77">
        <v>16.93</v>
      </c>
      <c r="O176" s="79" t="s">
        <v>66</v>
      </c>
      <c r="P176" s="76">
        <f t="shared" si="19"/>
        <v>16.93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3.7769999999999998E-2</v>
      </c>
      <c r="F177" s="92">
        <v>1.8E-5</v>
      </c>
      <c r="G177" s="88">
        <f t="shared" si="14"/>
        <v>3.7787999999999995E-2</v>
      </c>
      <c r="H177" s="77">
        <v>723.11</v>
      </c>
      <c r="I177" s="79" t="s">
        <v>66</v>
      </c>
      <c r="J177" s="76">
        <f t="shared" si="20"/>
        <v>723.11</v>
      </c>
      <c r="K177" s="77">
        <v>31.91</v>
      </c>
      <c r="L177" s="79" t="s">
        <v>66</v>
      </c>
      <c r="M177" s="76">
        <f t="shared" si="18"/>
        <v>31.91</v>
      </c>
      <c r="N177" s="77">
        <v>19.95</v>
      </c>
      <c r="O177" s="79" t="s">
        <v>66</v>
      </c>
      <c r="P177" s="76">
        <f t="shared" ref="P177:P179" si="21">N177</f>
        <v>19.95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3.5209999999999998E-2</v>
      </c>
      <c r="F178" s="92">
        <v>1.664E-5</v>
      </c>
      <c r="G178" s="88">
        <f t="shared" si="14"/>
        <v>3.5226639999999997E-2</v>
      </c>
      <c r="H178" s="77">
        <v>844.65</v>
      </c>
      <c r="I178" s="79" t="s">
        <v>66</v>
      </c>
      <c r="J178" s="76">
        <f t="shared" si="20"/>
        <v>844.65</v>
      </c>
      <c r="K178" s="77">
        <v>36.51</v>
      </c>
      <c r="L178" s="79" t="s">
        <v>66</v>
      </c>
      <c r="M178" s="76">
        <f t="shared" si="18"/>
        <v>36.51</v>
      </c>
      <c r="N178" s="77">
        <v>23.18</v>
      </c>
      <c r="O178" s="79" t="s">
        <v>66</v>
      </c>
      <c r="P178" s="76">
        <f t="shared" si="21"/>
        <v>23.18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3.3000000000000002E-2</v>
      </c>
      <c r="F179" s="92">
        <v>1.5480000000000001E-5</v>
      </c>
      <c r="G179" s="88">
        <f t="shared" si="14"/>
        <v>3.301548E-2</v>
      </c>
      <c r="H179" s="77">
        <v>974.67</v>
      </c>
      <c r="I179" s="79" t="s">
        <v>66</v>
      </c>
      <c r="J179" s="76">
        <f t="shared" si="20"/>
        <v>974.67</v>
      </c>
      <c r="K179" s="77">
        <v>41.17</v>
      </c>
      <c r="L179" s="79" t="s">
        <v>66</v>
      </c>
      <c r="M179" s="76">
        <f t="shared" si="18"/>
        <v>41.17</v>
      </c>
      <c r="N179" s="77">
        <v>26.62</v>
      </c>
      <c r="O179" s="79" t="s">
        <v>66</v>
      </c>
      <c r="P179" s="76">
        <f t="shared" si="21"/>
        <v>26.62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3.108E-2</v>
      </c>
      <c r="F180" s="92">
        <v>1.448E-5</v>
      </c>
      <c r="G180" s="88">
        <f t="shared" si="14"/>
        <v>3.1094480000000001E-2</v>
      </c>
      <c r="H180" s="77">
        <v>1.1100000000000001</v>
      </c>
      <c r="I180" s="78" t="s">
        <v>12</v>
      </c>
      <c r="J180" s="76">
        <f t="shared" ref="J180:J186" si="22">H180*1000</f>
        <v>1110</v>
      </c>
      <c r="K180" s="77">
        <v>45.9</v>
      </c>
      <c r="L180" s="79" t="s">
        <v>66</v>
      </c>
      <c r="M180" s="76">
        <f t="shared" si="18"/>
        <v>45.9</v>
      </c>
      <c r="N180" s="77">
        <v>30.27</v>
      </c>
      <c r="O180" s="79" t="s">
        <v>66</v>
      </c>
      <c r="P180" s="76">
        <f t="shared" ref="P180:P202" si="23">N180</f>
        <v>30.27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2.9389999999999999E-2</v>
      </c>
      <c r="F181" s="92">
        <v>1.361E-5</v>
      </c>
      <c r="G181" s="88">
        <f t="shared" si="14"/>
        <v>2.940361E-2</v>
      </c>
      <c r="H181" s="77">
        <v>1.26</v>
      </c>
      <c r="I181" s="79" t="s">
        <v>12</v>
      </c>
      <c r="J181" s="76">
        <f t="shared" si="22"/>
        <v>1260</v>
      </c>
      <c r="K181" s="77">
        <v>50.71</v>
      </c>
      <c r="L181" s="79" t="s">
        <v>66</v>
      </c>
      <c r="M181" s="76">
        <f t="shared" si="18"/>
        <v>50.71</v>
      </c>
      <c r="N181" s="77">
        <v>34.119999999999997</v>
      </c>
      <c r="O181" s="79" t="s">
        <v>66</v>
      </c>
      <c r="P181" s="76">
        <f t="shared" si="23"/>
        <v>34.119999999999997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2.7890000000000002E-2</v>
      </c>
      <c r="F182" s="92">
        <v>1.2840000000000001E-5</v>
      </c>
      <c r="G182" s="88">
        <f t="shared" si="14"/>
        <v>2.7902840000000002E-2</v>
      </c>
      <c r="H182" s="77">
        <v>1.41</v>
      </c>
      <c r="I182" s="79" t="s">
        <v>12</v>
      </c>
      <c r="J182" s="76">
        <f t="shared" si="22"/>
        <v>1410</v>
      </c>
      <c r="K182" s="77">
        <v>55.59</v>
      </c>
      <c r="L182" s="79" t="s">
        <v>66</v>
      </c>
      <c r="M182" s="76">
        <f t="shared" si="18"/>
        <v>55.59</v>
      </c>
      <c r="N182" s="77">
        <v>38.18</v>
      </c>
      <c r="O182" s="79" t="s">
        <v>66</v>
      </c>
      <c r="P182" s="76">
        <f t="shared" si="23"/>
        <v>38.18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2.6550000000000001E-2</v>
      </c>
      <c r="F183" s="92">
        <v>1.2150000000000001E-5</v>
      </c>
      <c r="G183" s="88">
        <f t="shared" si="14"/>
        <v>2.656215E-2</v>
      </c>
      <c r="H183" s="77">
        <v>1.58</v>
      </c>
      <c r="I183" s="79" t="s">
        <v>12</v>
      </c>
      <c r="J183" s="76">
        <f t="shared" si="22"/>
        <v>1580</v>
      </c>
      <c r="K183" s="77">
        <v>60.57</v>
      </c>
      <c r="L183" s="79" t="s">
        <v>66</v>
      </c>
      <c r="M183" s="76">
        <f t="shared" si="18"/>
        <v>60.57</v>
      </c>
      <c r="N183" s="77">
        <v>42.44</v>
      </c>
      <c r="O183" s="79" t="s">
        <v>66</v>
      </c>
      <c r="P183" s="76">
        <f t="shared" si="23"/>
        <v>42.44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2.5340000000000001E-2</v>
      </c>
      <c r="F184" s="92">
        <v>1.154E-5</v>
      </c>
      <c r="G184" s="88">
        <f t="shared" si="14"/>
        <v>2.5351540000000002E-2</v>
      </c>
      <c r="H184" s="77">
        <v>1.75</v>
      </c>
      <c r="I184" s="79" t="s">
        <v>12</v>
      </c>
      <c r="J184" s="76">
        <f t="shared" si="22"/>
        <v>1750</v>
      </c>
      <c r="K184" s="77">
        <v>65.62</v>
      </c>
      <c r="L184" s="79" t="s">
        <v>66</v>
      </c>
      <c r="M184" s="76">
        <f t="shared" si="18"/>
        <v>65.62</v>
      </c>
      <c r="N184" s="77">
        <v>46.89</v>
      </c>
      <c r="O184" s="79" t="s">
        <v>66</v>
      </c>
      <c r="P184" s="76">
        <f t="shared" si="23"/>
        <v>46.89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2.3259999999999999E-2</v>
      </c>
      <c r="F185" s="92">
        <v>1.049E-5</v>
      </c>
      <c r="G185" s="88">
        <f t="shared" si="14"/>
        <v>2.3270489999999998E-2</v>
      </c>
      <c r="H185" s="77">
        <v>2.11</v>
      </c>
      <c r="I185" s="79" t="s">
        <v>12</v>
      </c>
      <c r="J185" s="76">
        <f t="shared" si="22"/>
        <v>2110</v>
      </c>
      <c r="K185" s="77">
        <v>84.27</v>
      </c>
      <c r="L185" s="79" t="s">
        <v>66</v>
      </c>
      <c r="M185" s="76">
        <f t="shared" si="18"/>
        <v>84.27</v>
      </c>
      <c r="N185" s="77">
        <v>56.37</v>
      </c>
      <c r="O185" s="79" t="s">
        <v>66</v>
      </c>
      <c r="P185" s="76">
        <f t="shared" si="23"/>
        <v>56.37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2.1139999999999999E-2</v>
      </c>
      <c r="F186" s="92">
        <v>9.4259999999999992E-6</v>
      </c>
      <c r="G186" s="88">
        <f t="shared" si="14"/>
        <v>2.1149425999999999E-2</v>
      </c>
      <c r="H186" s="77">
        <v>2.61</v>
      </c>
      <c r="I186" s="79" t="s">
        <v>12</v>
      </c>
      <c r="J186" s="76">
        <f t="shared" si="22"/>
        <v>2610</v>
      </c>
      <c r="K186" s="77">
        <v>110.94</v>
      </c>
      <c r="L186" s="79" t="s">
        <v>66</v>
      </c>
      <c r="M186" s="76">
        <f t="shared" si="18"/>
        <v>110.94</v>
      </c>
      <c r="N186" s="77">
        <v>69.290000000000006</v>
      </c>
      <c r="O186" s="79" t="s">
        <v>66</v>
      </c>
      <c r="P186" s="76">
        <f t="shared" si="23"/>
        <v>69.290000000000006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1.9400000000000001E-2</v>
      </c>
      <c r="F187" s="92">
        <v>8.5669999999999995E-6</v>
      </c>
      <c r="G187" s="88">
        <f t="shared" si="14"/>
        <v>1.9408567000000002E-2</v>
      </c>
      <c r="H187" s="77">
        <v>3.16</v>
      </c>
      <c r="I187" s="79" t="s">
        <v>12</v>
      </c>
      <c r="J187" s="76">
        <f t="shared" ref="J187:J191" si="24">H187*1000</f>
        <v>3160</v>
      </c>
      <c r="K187" s="77">
        <v>136.28</v>
      </c>
      <c r="L187" s="79" t="s">
        <v>66</v>
      </c>
      <c r="M187" s="76">
        <f t="shared" si="18"/>
        <v>136.28</v>
      </c>
      <c r="N187" s="77">
        <v>83.36</v>
      </c>
      <c r="O187" s="79" t="s">
        <v>66</v>
      </c>
      <c r="P187" s="76">
        <f t="shared" si="23"/>
        <v>83.36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1.796E-2</v>
      </c>
      <c r="F188" s="92">
        <v>7.8560000000000007E-6</v>
      </c>
      <c r="G188" s="88">
        <f t="shared" si="14"/>
        <v>1.7967856000000001E-2</v>
      </c>
      <c r="H188" s="77">
        <v>3.75</v>
      </c>
      <c r="I188" s="79" t="s">
        <v>12</v>
      </c>
      <c r="J188" s="76">
        <f t="shared" si="24"/>
        <v>3750</v>
      </c>
      <c r="K188" s="77">
        <v>161.16</v>
      </c>
      <c r="L188" s="79" t="s">
        <v>66</v>
      </c>
      <c r="M188" s="76">
        <f t="shared" si="18"/>
        <v>161.16</v>
      </c>
      <c r="N188" s="77">
        <v>98.56</v>
      </c>
      <c r="O188" s="79" t="s">
        <v>66</v>
      </c>
      <c r="P188" s="76">
        <f t="shared" si="23"/>
        <v>98.56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1.6740000000000001E-2</v>
      </c>
      <c r="F189" s="92">
        <v>7.2579999999999998E-6</v>
      </c>
      <c r="G189" s="88">
        <f t="shared" si="14"/>
        <v>1.6747258000000001E-2</v>
      </c>
      <c r="H189" s="77">
        <v>4.3899999999999997</v>
      </c>
      <c r="I189" s="79" t="s">
        <v>12</v>
      </c>
      <c r="J189" s="76">
        <f t="shared" si="24"/>
        <v>4390</v>
      </c>
      <c r="K189" s="77">
        <v>185.97</v>
      </c>
      <c r="L189" s="79" t="s">
        <v>66</v>
      </c>
      <c r="M189" s="76">
        <f t="shared" si="18"/>
        <v>185.97</v>
      </c>
      <c r="N189" s="77">
        <v>114.85</v>
      </c>
      <c r="O189" s="79" t="s">
        <v>66</v>
      </c>
      <c r="P189" s="76">
        <f t="shared" si="23"/>
        <v>114.85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1.5689999999999999E-2</v>
      </c>
      <c r="F190" s="92">
        <v>6.7479999999999996E-6</v>
      </c>
      <c r="G190" s="88">
        <f t="shared" si="14"/>
        <v>1.5696748E-2</v>
      </c>
      <c r="H190" s="77">
        <v>5.08</v>
      </c>
      <c r="I190" s="79" t="s">
        <v>12</v>
      </c>
      <c r="J190" s="76">
        <f t="shared" si="24"/>
        <v>5080</v>
      </c>
      <c r="K190" s="77">
        <v>210.91</v>
      </c>
      <c r="L190" s="79" t="s">
        <v>66</v>
      </c>
      <c r="M190" s="76">
        <f t="shared" si="18"/>
        <v>210.91</v>
      </c>
      <c r="N190" s="77">
        <v>132.21</v>
      </c>
      <c r="O190" s="79" t="s">
        <v>66</v>
      </c>
      <c r="P190" s="76">
        <f t="shared" si="23"/>
        <v>132.21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1.478E-2</v>
      </c>
      <c r="F191" s="92">
        <v>6.3080000000000004E-6</v>
      </c>
      <c r="G191" s="88">
        <f t="shared" si="14"/>
        <v>1.4786308E-2</v>
      </c>
      <c r="H191" s="77">
        <v>5.8</v>
      </c>
      <c r="I191" s="79" t="s">
        <v>12</v>
      </c>
      <c r="J191" s="76">
        <f t="shared" si="24"/>
        <v>5800</v>
      </c>
      <c r="K191" s="77">
        <v>236.08</v>
      </c>
      <c r="L191" s="79" t="s">
        <v>66</v>
      </c>
      <c r="M191" s="76">
        <f t="shared" si="18"/>
        <v>236.08</v>
      </c>
      <c r="N191" s="77">
        <v>150.61000000000001</v>
      </c>
      <c r="O191" s="79" t="s">
        <v>66</v>
      </c>
      <c r="P191" s="76">
        <f t="shared" si="23"/>
        <v>150.61000000000001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1.3979999999999999E-2</v>
      </c>
      <c r="F192" s="92">
        <v>5.9240000000000004E-6</v>
      </c>
      <c r="G192" s="88">
        <f t="shared" si="14"/>
        <v>1.3985923999999999E-2</v>
      </c>
      <c r="H192" s="77">
        <v>6.58</v>
      </c>
      <c r="I192" s="79" t="s">
        <v>12</v>
      </c>
      <c r="J192" s="80">
        <f t="shared" ref="J192:J225" si="25">H192*1000</f>
        <v>6580</v>
      </c>
      <c r="K192" s="77">
        <v>261.54000000000002</v>
      </c>
      <c r="L192" s="79" t="s">
        <v>66</v>
      </c>
      <c r="M192" s="76">
        <f t="shared" si="18"/>
        <v>261.54000000000002</v>
      </c>
      <c r="N192" s="77">
        <v>170.04</v>
      </c>
      <c r="O192" s="79" t="s">
        <v>66</v>
      </c>
      <c r="P192" s="76">
        <f t="shared" si="23"/>
        <v>170.04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1.3270000000000001E-2</v>
      </c>
      <c r="F193" s="92">
        <v>5.5849999999999999E-6</v>
      </c>
      <c r="G193" s="88">
        <f t="shared" si="14"/>
        <v>1.3275585000000001E-2</v>
      </c>
      <c r="H193" s="77">
        <v>7.39</v>
      </c>
      <c r="I193" s="79" t="s">
        <v>12</v>
      </c>
      <c r="J193" s="80">
        <f t="shared" si="25"/>
        <v>7390</v>
      </c>
      <c r="K193" s="77">
        <v>287.33999999999997</v>
      </c>
      <c r="L193" s="79" t="s">
        <v>66</v>
      </c>
      <c r="M193" s="76">
        <f t="shared" si="18"/>
        <v>287.33999999999997</v>
      </c>
      <c r="N193" s="77">
        <v>190.48</v>
      </c>
      <c r="O193" s="79" t="s">
        <v>66</v>
      </c>
      <c r="P193" s="76">
        <f t="shared" si="23"/>
        <v>190.48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1.208E-2</v>
      </c>
      <c r="F194" s="92">
        <v>5.0159999999999999E-6</v>
      </c>
      <c r="G194" s="88">
        <f t="shared" si="14"/>
        <v>1.2085016000000001E-2</v>
      </c>
      <c r="H194" s="77">
        <v>9.14</v>
      </c>
      <c r="I194" s="79" t="s">
        <v>12</v>
      </c>
      <c r="J194" s="80">
        <f t="shared" si="25"/>
        <v>9140</v>
      </c>
      <c r="K194" s="77">
        <v>382.29</v>
      </c>
      <c r="L194" s="79" t="s">
        <v>66</v>
      </c>
      <c r="M194" s="76">
        <f t="shared" si="18"/>
        <v>382.29</v>
      </c>
      <c r="N194" s="77">
        <v>234.3</v>
      </c>
      <c r="O194" s="79" t="s">
        <v>66</v>
      </c>
      <c r="P194" s="76">
        <f t="shared" si="23"/>
        <v>234.3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1.11E-2</v>
      </c>
      <c r="F195" s="92">
        <v>4.5560000000000001E-6</v>
      </c>
      <c r="G195" s="88">
        <f t="shared" si="14"/>
        <v>1.1104556E-2</v>
      </c>
      <c r="H195" s="77">
        <v>11.05</v>
      </c>
      <c r="I195" s="79" t="s">
        <v>12</v>
      </c>
      <c r="J195" s="80">
        <f t="shared" si="25"/>
        <v>11050</v>
      </c>
      <c r="K195" s="77">
        <v>471.58</v>
      </c>
      <c r="L195" s="79" t="s">
        <v>66</v>
      </c>
      <c r="M195" s="76">
        <f t="shared" si="18"/>
        <v>471.58</v>
      </c>
      <c r="N195" s="77">
        <v>281.93</v>
      </c>
      <c r="O195" s="79" t="s">
        <v>66</v>
      </c>
      <c r="P195" s="76">
        <f t="shared" si="23"/>
        <v>281.93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1.03E-2</v>
      </c>
      <c r="F196" s="92">
        <v>4.1760000000000003E-6</v>
      </c>
      <c r="G196" s="88">
        <f t="shared" si="14"/>
        <v>1.0304176E-2</v>
      </c>
      <c r="H196" s="77">
        <v>13.13</v>
      </c>
      <c r="I196" s="79" t="s">
        <v>12</v>
      </c>
      <c r="J196" s="80">
        <f t="shared" si="25"/>
        <v>13130</v>
      </c>
      <c r="K196" s="77">
        <v>558.66</v>
      </c>
      <c r="L196" s="79" t="s">
        <v>66</v>
      </c>
      <c r="M196" s="76">
        <f t="shared" si="18"/>
        <v>558.66</v>
      </c>
      <c r="N196" s="77">
        <v>333.22</v>
      </c>
      <c r="O196" s="79" t="s">
        <v>66</v>
      </c>
      <c r="P196" s="76">
        <f t="shared" si="23"/>
        <v>333.22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9.6139999999999993E-3</v>
      </c>
      <c r="F197" s="92">
        <v>3.856E-6</v>
      </c>
      <c r="G197" s="88">
        <f t="shared" si="14"/>
        <v>9.6178559999999993E-3</v>
      </c>
      <c r="H197" s="77">
        <v>15.36</v>
      </c>
      <c r="I197" s="79" t="s">
        <v>12</v>
      </c>
      <c r="J197" s="80">
        <f t="shared" si="25"/>
        <v>15360</v>
      </c>
      <c r="K197" s="77">
        <v>645.01</v>
      </c>
      <c r="L197" s="79" t="s">
        <v>66</v>
      </c>
      <c r="M197" s="76">
        <f t="shared" si="18"/>
        <v>645.01</v>
      </c>
      <c r="N197" s="77">
        <v>388.06</v>
      </c>
      <c r="O197" s="79" t="s">
        <v>66</v>
      </c>
      <c r="P197" s="76">
        <f t="shared" si="23"/>
        <v>388.06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9.0310000000000008E-3</v>
      </c>
      <c r="F198" s="92">
        <v>3.5839999999999999E-6</v>
      </c>
      <c r="G198" s="88">
        <f t="shared" si="14"/>
        <v>9.034584E-3</v>
      </c>
      <c r="H198" s="77">
        <v>17.73</v>
      </c>
      <c r="I198" s="79" t="s">
        <v>12</v>
      </c>
      <c r="J198" s="80">
        <f t="shared" si="25"/>
        <v>17730</v>
      </c>
      <c r="K198" s="77">
        <v>731.4</v>
      </c>
      <c r="L198" s="79" t="s">
        <v>66</v>
      </c>
      <c r="M198" s="76">
        <f t="shared" si="18"/>
        <v>731.4</v>
      </c>
      <c r="N198" s="77">
        <v>446.34</v>
      </c>
      <c r="O198" s="79" t="s">
        <v>66</v>
      </c>
      <c r="P198" s="76">
        <f t="shared" si="23"/>
        <v>446.34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8.5249999999999996E-3</v>
      </c>
      <c r="F199" s="92">
        <v>3.348E-6</v>
      </c>
      <c r="G199" s="88">
        <f t="shared" si="14"/>
        <v>8.5283479999999998E-3</v>
      </c>
      <c r="H199" s="77">
        <v>20.260000000000002</v>
      </c>
      <c r="I199" s="79" t="s">
        <v>12</v>
      </c>
      <c r="J199" s="80">
        <f t="shared" si="25"/>
        <v>20260</v>
      </c>
      <c r="K199" s="77">
        <v>818.21</v>
      </c>
      <c r="L199" s="79" t="s">
        <v>66</v>
      </c>
      <c r="M199" s="76">
        <f t="shared" si="18"/>
        <v>818.21</v>
      </c>
      <c r="N199" s="77">
        <v>507.93</v>
      </c>
      <c r="O199" s="79" t="s">
        <v>66</v>
      </c>
      <c r="P199" s="76">
        <f t="shared" si="23"/>
        <v>507.93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7.6920000000000001E-3</v>
      </c>
      <c r="F200" s="92">
        <v>2.9629999999999998E-6</v>
      </c>
      <c r="G200" s="88">
        <f t="shared" si="14"/>
        <v>7.694963E-3</v>
      </c>
      <c r="H200" s="77">
        <v>25.74</v>
      </c>
      <c r="I200" s="79" t="s">
        <v>12</v>
      </c>
      <c r="J200" s="80">
        <f t="shared" si="25"/>
        <v>25740</v>
      </c>
      <c r="K200" s="77">
        <v>1.1299999999999999</v>
      </c>
      <c r="L200" s="78" t="s">
        <v>12</v>
      </c>
      <c r="M200" s="76">
        <f t="shared" ref="M200:M208" si="26">K200*1000</f>
        <v>1130</v>
      </c>
      <c r="N200" s="77">
        <v>640.71</v>
      </c>
      <c r="O200" s="79" t="s">
        <v>66</v>
      </c>
      <c r="P200" s="76">
        <f t="shared" si="23"/>
        <v>640.71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7.0330000000000002E-3</v>
      </c>
      <c r="F201" s="92">
        <v>2.6589999999999999E-6</v>
      </c>
      <c r="G201" s="88">
        <f t="shared" si="14"/>
        <v>7.0356590000000005E-3</v>
      </c>
      <c r="H201" s="77">
        <v>31.76</v>
      </c>
      <c r="I201" s="79" t="s">
        <v>12</v>
      </c>
      <c r="J201" s="80">
        <f t="shared" si="25"/>
        <v>31760</v>
      </c>
      <c r="K201" s="77">
        <v>1.43</v>
      </c>
      <c r="L201" s="79" t="s">
        <v>12</v>
      </c>
      <c r="M201" s="76">
        <f t="shared" si="26"/>
        <v>1430</v>
      </c>
      <c r="N201" s="77">
        <v>785.65</v>
      </c>
      <c r="O201" s="79" t="s">
        <v>66</v>
      </c>
      <c r="P201" s="76">
        <f t="shared" si="23"/>
        <v>785.65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6.4989999999999996E-3</v>
      </c>
      <c r="F202" s="92">
        <v>2.4140000000000001E-6</v>
      </c>
      <c r="G202" s="88">
        <f t="shared" si="14"/>
        <v>6.5014139999999996E-3</v>
      </c>
      <c r="H202" s="77">
        <v>38.32</v>
      </c>
      <c r="I202" s="79" t="s">
        <v>12</v>
      </c>
      <c r="J202" s="80">
        <f t="shared" si="25"/>
        <v>38320</v>
      </c>
      <c r="K202" s="77">
        <v>1.71</v>
      </c>
      <c r="L202" s="79" t="s">
        <v>12</v>
      </c>
      <c r="M202" s="76">
        <f t="shared" si="26"/>
        <v>1710</v>
      </c>
      <c r="N202" s="77">
        <v>942.08</v>
      </c>
      <c r="O202" s="79" t="s">
        <v>66</v>
      </c>
      <c r="P202" s="76">
        <f t="shared" si="23"/>
        <v>942.08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6.0569999999999999E-3</v>
      </c>
      <c r="F203" s="92">
        <v>2.2110000000000001E-6</v>
      </c>
      <c r="G203" s="88">
        <f t="shared" si="14"/>
        <v>6.0592110000000001E-3</v>
      </c>
      <c r="H203" s="77">
        <v>45.39</v>
      </c>
      <c r="I203" s="79" t="s">
        <v>12</v>
      </c>
      <c r="J203" s="80">
        <f t="shared" si="25"/>
        <v>45390</v>
      </c>
      <c r="K203" s="77">
        <v>1.99</v>
      </c>
      <c r="L203" s="79" t="s">
        <v>12</v>
      </c>
      <c r="M203" s="76">
        <f t="shared" si="26"/>
        <v>1990</v>
      </c>
      <c r="N203" s="77">
        <v>1.1100000000000001</v>
      </c>
      <c r="O203" s="78" t="s">
        <v>12</v>
      </c>
      <c r="P203" s="80">
        <f t="shared" ref="P203:P206" si="27">N203*1000</f>
        <v>1110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5.6849999999999999E-3</v>
      </c>
      <c r="F204" s="92">
        <v>2.041E-6</v>
      </c>
      <c r="G204" s="88">
        <f t="shared" si="14"/>
        <v>5.6870410000000003E-3</v>
      </c>
      <c r="H204" s="77">
        <v>52.94</v>
      </c>
      <c r="I204" s="79" t="s">
        <v>12</v>
      </c>
      <c r="J204" s="80">
        <f t="shared" si="25"/>
        <v>52940</v>
      </c>
      <c r="K204" s="77">
        <v>2.27</v>
      </c>
      <c r="L204" s="79" t="s">
        <v>12</v>
      </c>
      <c r="M204" s="76">
        <f t="shared" si="26"/>
        <v>2270</v>
      </c>
      <c r="N204" s="77">
        <v>1.29</v>
      </c>
      <c r="O204" s="79" t="s">
        <v>12</v>
      </c>
      <c r="P204" s="80">
        <f t="shared" si="27"/>
        <v>1290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5.3670000000000002E-3</v>
      </c>
      <c r="F205" s="92">
        <v>1.8959999999999999E-6</v>
      </c>
      <c r="G205" s="88">
        <f t="shared" si="14"/>
        <v>5.3688960000000006E-3</v>
      </c>
      <c r="H205" s="77">
        <v>60.97</v>
      </c>
      <c r="I205" s="79" t="s">
        <v>12</v>
      </c>
      <c r="J205" s="80">
        <f t="shared" si="25"/>
        <v>60970</v>
      </c>
      <c r="K205" s="77">
        <v>2.5499999999999998</v>
      </c>
      <c r="L205" s="79" t="s">
        <v>12</v>
      </c>
      <c r="M205" s="76">
        <f t="shared" si="26"/>
        <v>2550</v>
      </c>
      <c r="N205" s="77">
        <v>1.47</v>
      </c>
      <c r="O205" s="79" t="s">
        <v>12</v>
      </c>
      <c r="P205" s="80">
        <f t="shared" si="27"/>
        <v>1470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5.0930000000000003E-3</v>
      </c>
      <c r="F206" s="92">
        <v>1.7710000000000001E-6</v>
      </c>
      <c r="G206" s="88">
        <f t="shared" si="14"/>
        <v>5.0947710000000005E-3</v>
      </c>
      <c r="H206" s="77">
        <v>69.45</v>
      </c>
      <c r="I206" s="79" t="s">
        <v>12</v>
      </c>
      <c r="J206" s="80">
        <f t="shared" si="25"/>
        <v>69450</v>
      </c>
      <c r="K206" s="77">
        <v>2.83</v>
      </c>
      <c r="L206" s="79" t="s">
        <v>12</v>
      </c>
      <c r="M206" s="76">
        <f t="shared" si="26"/>
        <v>2830</v>
      </c>
      <c r="N206" s="77">
        <v>1.67</v>
      </c>
      <c r="O206" s="79" t="s">
        <v>12</v>
      </c>
      <c r="P206" s="80">
        <f t="shared" si="27"/>
        <v>1670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4.8529999999999997E-3</v>
      </c>
      <c r="F207" s="92">
        <v>1.6619999999999999E-6</v>
      </c>
      <c r="G207" s="88">
        <f t="shared" si="14"/>
        <v>4.854662E-3</v>
      </c>
      <c r="H207" s="77">
        <v>78.37</v>
      </c>
      <c r="I207" s="79" t="s">
        <v>12</v>
      </c>
      <c r="J207" s="80">
        <f t="shared" si="25"/>
        <v>78370</v>
      </c>
      <c r="K207" s="77">
        <v>3.11</v>
      </c>
      <c r="L207" s="79" t="s">
        <v>12</v>
      </c>
      <c r="M207" s="76">
        <f t="shared" si="26"/>
        <v>3110</v>
      </c>
      <c r="N207" s="77">
        <v>1.88</v>
      </c>
      <c r="O207" s="79" t="s">
        <v>12</v>
      </c>
      <c r="P207" s="80">
        <f t="shared" ref="P207:P219" si="28">N207*1000</f>
        <v>1880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4.6420000000000003E-3</v>
      </c>
      <c r="F208" s="92">
        <v>1.5659999999999999E-6</v>
      </c>
      <c r="G208" s="88">
        <f t="shared" si="14"/>
        <v>4.643566E-3</v>
      </c>
      <c r="H208" s="77">
        <v>87.71</v>
      </c>
      <c r="I208" s="79" t="s">
        <v>12</v>
      </c>
      <c r="J208" s="187">
        <f t="shared" si="25"/>
        <v>87710</v>
      </c>
      <c r="K208" s="77">
        <v>3.39</v>
      </c>
      <c r="L208" s="79" t="s">
        <v>12</v>
      </c>
      <c r="M208" s="76">
        <f t="shared" si="26"/>
        <v>3390</v>
      </c>
      <c r="N208" s="77">
        <v>2.09</v>
      </c>
      <c r="O208" s="79" t="s">
        <v>12</v>
      </c>
      <c r="P208" s="80">
        <f t="shared" si="28"/>
        <v>2090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4.4549999999999998E-3</v>
      </c>
      <c r="F209" s="92">
        <v>1.4810000000000001E-6</v>
      </c>
      <c r="G209" s="88">
        <f t="shared" si="14"/>
        <v>4.456481E-3</v>
      </c>
      <c r="H209" s="77">
        <v>97.45</v>
      </c>
      <c r="I209" s="79" t="s">
        <v>12</v>
      </c>
      <c r="J209" s="187">
        <f t="shared" si="25"/>
        <v>97450</v>
      </c>
      <c r="K209" s="77">
        <v>3.68</v>
      </c>
      <c r="L209" s="79" t="s">
        <v>12</v>
      </c>
      <c r="M209" s="76">
        <f t="shared" ref="M209:M216" si="29">K209*1000</f>
        <v>3680</v>
      </c>
      <c r="N209" s="77">
        <v>2.31</v>
      </c>
      <c r="O209" s="79" t="s">
        <v>12</v>
      </c>
      <c r="P209" s="80">
        <f t="shared" si="28"/>
        <v>2310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4.2880000000000001E-3</v>
      </c>
      <c r="F210" s="92">
        <v>1.4050000000000001E-6</v>
      </c>
      <c r="G210" s="88">
        <f t="shared" si="14"/>
        <v>4.2894050000000005E-3</v>
      </c>
      <c r="H210" s="77">
        <v>107.6</v>
      </c>
      <c r="I210" s="79" t="s">
        <v>12</v>
      </c>
      <c r="J210" s="187">
        <f t="shared" si="25"/>
        <v>107600</v>
      </c>
      <c r="K210" s="77">
        <v>3.96</v>
      </c>
      <c r="L210" s="79" t="s">
        <v>12</v>
      </c>
      <c r="M210" s="76">
        <f t="shared" si="29"/>
        <v>3960</v>
      </c>
      <c r="N210" s="77">
        <v>2.54</v>
      </c>
      <c r="O210" s="79" t="s">
        <v>12</v>
      </c>
      <c r="P210" s="80">
        <f t="shared" si="28"/>
        <v>2540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4.0020000000000003E-3</v>
      </c>
      <c r="F211" s="92">
        <v>1.2750000000000001E-6</v>
      </c>
      <c r="G211" s="88">
        <f t="shared" si="14"/>
        <v>4.0032750000000006E-3</v>
      </c>
      <c r="H211" s="77">
        <v>129.01</v>
      </c>
      <c r="I211" s="79" t="s">
        <v>12</v>
      </c>
      <c r="J211" s="187">
        <f t="shared" si="25"/>
        <v>129009.99999999999</v>
      </c>
      <c r="K211" s="77">
        <v>5.01</v>
      </c>
      <c r="L211" s="79" t="s">
        <v>12</v>
      </c>
      <c r="M211" s="76">
        <f t="shared" si="29"/>
        <v>5010</v>
      </c>
      <c r="N211" s="77">
        <v>3.02</v>
      </c>
      <c r="O211" s="79" t="s">
        <v>12</v>
      </c>
      <c r="P211" s="80">
        <f t="shared" si="28"/>
        <v>3020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3.7139999999999999E-3</v>
      </c>
      <c r="F212" s="92">
        <v>1.144E-6</v>
      </c>
      <c r="G212" s="88">
        <f t="shared" si="14"/>
        <v>3.7151439999999997E-3</v>
      </c>
      <c r="H212" s="77">
        <v>157.76</v>
      </c>
      <c r="I212" s="79" t="s">
        <v>12</v>
      </c>
      <c r="J212" s="187">
        <f t="shared" si="25"/>
        <v>157760</v>
      </c>
      <c r="K212" s="77">
        <v>6.49</v>
      </c>
      <c r="L212" s="79" t="s">
        <v>12</v>
      </c>
      <c r="M212" s="80">
        <f t="shared" si="29"/>
        <v>6490</v>
      </c>
      <c r="N212" s="77">
        <v>3.66</v>
      </c>
      <c r="O212" s="79" t="s">
        <v>12</v>
      </c>
      <c r="P212" s="80">
        <f t="shared" si="28"/>
        <v>3660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3.4819999999999999E-3</v>
      </c>
      <c r="F213" s="92">
        <v>1.037E-6</v>
      </c>
      <c r="G213" s="88">
        <f t="shared" ref="G213:G228" si="30">E213+F213</f>
        <v>3.483037E-3</v>
      </c>
      <c r="H213" s="77">
        <v>188.59</v>
      </c>
      <c r="I213" s="79" t="s">
        <v>12</v>
      </c>
      <c r="J213" s="187">
        <f t="shared" si="25"/>
        <v>188590</v>
      </c>
      <c r="K213" s="77">
        <v>7.85</v>
      </c>
      <c r="L213" s="79" t="s">
        <v>12</v>
      </c>
      <c r="M213" s="80">
        <f t="shared" si="29"/>
        <v>7850</v>
      </c>
      <c r="N213" s="77">
        <v>4.33</v>
      </c>
      <c r="O213" s="79" t="s">
        <v>12</v>
      </c>
      <c r="P213" s="80">
        <f t="shared" si="28"/>
        <v>4330</v>
      </c>
    </row>
    <row r="214" spans="2:16">
      <c r="B214" s="89">
        <v>275</v>
      </c>
      <c r="C214" s="90" t="s">
        <v>65</v>
      </c>
      <c r="D214" s="74">
        <f t="shared" ref="D214:D227" si="31">B214/$C$5</f>
        <v>275</v>
      </c>
      <c r="E214" s="91">
        <v>3.2910000000000001E-3</v>
      </c>
      <c r="F214" s="92">
        <v>9.5000000000000001E-7</v>
      </c>
      <c r="G214" s="88">
        <f t="shared" si="30"/>
        <v>3.2919500000000001E-3</v>
      </c>
      <c r="H214" s="77">
        <v>221.34</v>
      </c>
      <c r="I214" s="79" t="s">
        <v>12</v>
      </c>
      <c r="J214" s="187">
        <f t="shared" si="25"/>
        <v>221340</v>
      </c>
      <c r="K214" s="77">
        <v>9.15</v>
      </c>
      <c r="L214" s="79" t="s">
        <v>12</v>
      </c>
      <c r="M214" s="80">
        <f t="shared" si="29"/>
        <v>9150</v>
      </c>
      <c r="N214" s="77">
        <v>5.04</v>
      </c>
      <c r="O214" s="79" t="s">
        <v>12</v>
      </c>
      <c r="P214" s="80">
        <f t="shared" si="28"/>
        <v>5040</v>
      </c>
    </row>
    <row r="215" spans="2:16">
      <c r="B215" s="89">
        <v>300</v>
      </c>
      <c r="C215" s="90" t="s">
        <v>65</v>
      </c>
      <c r="D215" s="74">
        <f t="shared" si="31"/>
        <v>300</v>
      </c>
      <c r="E215" s="91">
        <v>3.1319999999999998E-3</v>
      </c>
      <c r="F215" s="92">
        <v>8.7649999999999999E-7</v>
      </c>
      <c r="G215" s="88">
        <f t="shared" si="30"/>
        <v>3.1328764999999999E-3</v>
      </c>
      <c r="H215" s="77">
        <v>255.87</v>
      </c>
      <c r="I215" s="79" t="s">
        <v>12</v>
      </c>
      <c r="J215" s="187">
        <f t="shared" si="25"/>
        <v>255870</v>
      </c>
      <c r="K215" s="77">
        <v>10.41</v>
      </c>
      <c r="L215" s="79" t="s">
        <v>12</v>
      </c>
      <c r="M215" s="80">
        <f t="shared" si="29"/>
        <v>10410</v>
      </c>
      <c r="N215" s="77">
        <v>5.77</v>
      </c>
      <c r="O215" s="79" t="s">
        <v>12</v>
      </c>
      <c r="P215" s="80">
        <f t="shared" si="28"/>
        <v>5770</v>
      </c>
    </row>
    <row r="216" spans="2:16">
      <c r="B216" s="89">
        <v>325</v>
      </c>
      <c r="C216" s="90" t="s">
        <v>65</v>
      </c>
      <c r="D216" s="74">
        <f t="shared" si="31"/>
        <v>325</v>
      </c>
      <c r="E216" s="91">
        <v>2.9970000000000001E-3</v>
      </c>
      <c r="F216" s="92">
        <v>8.1389999999999995E-7</v>
      </c>
      <c r="G216" s="88">
        <f t="shared" si="30"/>
        <v>2.9978139000000001E-3</v>
      </c>
      <c r="H216" s="77">
        <v>292.05</v>
      </c>
      <c r="I216" s="79" t="s">
        <v>12</v>
      </c>
      <c r="J216" s="187">
        <f t="shared" si="25"/>
        <v>292050</v>
      </c>
      <c r="K216" s="77">
        <v>11.64</v>
      </c>
      <c r="L216" s="79" t="s">
        <v>12</v>
      </c>
      <c r="M216" s="80">
        <f t="shared" si="29"/>
        <v>11640</v>
      </c>
      <c r="N216" s="77">
        <v>6.53</v>
      </c>
      <c r="O216" s="79" t="s">
        <v>12</v>
      </c>
      <c r="P216" s="80">
        <f t="shared" si="28"/>
        <v>6530</v>
      </c>
    </row>
    <row r="217" spans="2:16">
      <c r="B217" s="89">
        <v>350</v>
      </c>
      <c r="C217" s="90" t="s">
        <v>65</v>
      </c>
      <c r="D217" s="74">
        <f t="shared" si="31"/>
        <v>350</v>
      </c>
      <c r="E217" s="91">
        <v>2.8809999999999999E-3</v>
      </c>
      <c r="F217" s="92">
        <v>7.5990000000000002E-7</v>
      </c>
      <c r="G217" s="88">
        <f t="shared" si="30"/>
        <v>2.8817598999999997E-3</v>
      </c>
      <c r="H217" s="77">
        <v>329.78</v>
      </c>
      <c r="I217" s="79" t="s">
        <v>12</v>
      </c>
      <c r="J217" s="187">
        <f t="shared" si="25"/>
        <v>329780</v>
      </c>
      <c r="K217" s="77">
        <v>12.85</v>
      </c>
      <c r="L217" s="79" t="s">
        <v>12</v>
      </c>
      <c r="M217" s="80">
        <f>K217*1000</f>
        <v>12850</v>
      </c>
      <c r="N217" s="77">
        <v>7.31</v>
      </c>
      <c r="O217" s="79" t="s">
        <v>12</v>
      </c>
      <c r="P217" s="80">
        <f t="shared" si="28"/>
        <v>7310</v>
      </c>
    </row>
    <row r="218" spans="2:16">
      <c r="B218" s="89">
        <v>375</v>
      </c>
      <c r="C218" s="90" t="s">
        <v>65</v>
      </c>
      <c r="D218" s="74">
        <f t="shared" si="31"/>
        <v>375</v>
      </c>
      <c r="E218" s="91">
        <v>2.7810000000000001E-3</v>
      </c>
      <c r="F218" s="92">
        <v>7.1289999999999998E-7</v>
      </c>
      <c r="G218" s="88">
        <f t="shared" si="30"/>
        <v>2.7817128999999999E-3</v>
      </c>
      <c r="H218" s="77">
        <v>368.94</v>
      </c>
      <c r="I218" s="79" t="s">
        <v>12</v>
      </c>
      <c r="J218" s="187">
        <f t="shared" si="25"/>
        <v>368940</v>
      </c>
      <c r="K218" s="77">
        <v>14.03</v>
      </c>
      <c r="L218" s="79" t="s">
        <v>12</v>
      </c>
      <c r="M218" s="80">
        <f t="shared" ref="M218:M228" si="32">K218*1000</f>
        <v>14030</v>
      </c>
      <c r="N218" s="77">
        <v>8.11</v>
      </c>
      <c r="O218" s="79" t="s">
        <v>12</v>
      </c>
      <c r="P218" s="80">
        <f t="shared" si="28"/>
        <v>8109.9999999999991</v>
      </c>
    </row>
    <row r="219" spans="2:16">
      <c r="B219" s="89">
        <v>400</v>
      </c>
      <c r="C219" s="90" t="s">
        <v>65</v>
      </c>
      <c r="D219" s="74">
        <f t="shared" si="31"/>
        <v>400</v>
      </c>
      <c r="E219" s="91">
        <v>2.6940000000000002E-3</v>
      </c>
      <c r="F219" s="92">
        <v>6.7150000000000005E-7</v>
      </c>
      <c r="G219" s="88">
        <f t="shared" si="30"/>
        <v>2.6946715000000002E-3</v>
      </c>
      <c r="H219" s="77">
        <v>409.44</v>
      </c>
      <c r="I219" s="79" t="s">
        <v>12</v>
      </c>
      <c r="J219" s="187">
        <f t="shared" si="25"/>
        <v>409440</v>
      </c>
      <c r="K219" s="77">
        <v>15.2</v>
      </c>
      <c r="L219" s="79" t="s">
        <v>12</v>
      </c>
      <c r="M219" s="80">
        <f t="shared" si="32"/>
        <v>15200</v>
      </c>
      <c r="N219" s="77">
        <v>8.93</v>
      </c>
      <c r="O219" s="79" t="s">
        <v>12</v>
      </c>
      <c r="P219" s="80">
        <f t="shared" si="28"/>
        <v>8930</v>
      </c>
    </row>
    <row r="220" spans="2:16">
      <c r="B220" s="89">
        <v>450</v>
      </c>
      <c r="C220" s="90" t="s">
        <v>65</v>
      </c>
      <c r="D220" s="74">
        <f t="shared" si="31"/>
        <v>450</v>
      </c>
      <c r="E220" s="91">
        <v>2.5479999999999999E-3</v>
      </c>
      <c r="F220" s="92">
        <v>6.0200000000000002E-7</v>
      </c>
      <c r="G220" s="88">
        <f t="shared" si="30"/>
        <v>2.5486020000000001E-3</v>
      </c>
      <c r="H220" s="77">
        <v>494.09</v>
      </c>
      <c r="I220" s="79" t="s">
        <v>12</v>
      </c>
      <c r="J220" s="187">
        <f t="shared" si="25"/>
        <v>494090</v>
      </c>
      <c r="K220" s="77">
        <v>19.43</v>
      </c>
      <c r="L220" s="79" t="s">
        <v>12</v>
      </c>
      <c r="M220" s="80">
        <f t="shared" si="32"/>
        <v>19430</v>
      </c>
      <c r="N220" s="77">
        <v>10.61</v>
      </c>
      <c r="O220" s="79" t="s">
        <v>12</v>
      </c>
      <c r="P220" s="80">
        <f t="shared" ref="P220:P224" si="33">N220*1000</f>
        <v>10610</v>
      </c>
    </row>
    <row r="221" spans="2:16">
      <c r="B221" s="89">
        <v>500</v>
      </c>
      <c r="C221" s="90" t="s">
        <v>65</v>
      </c>
      <c r="D221" s="74">
        <f t="shared" si="31"/>
        <v>500</v>
      </c>
      <c r="E221" s="91">
        <v>2.4329999999999998E-3</v>
      </c>
      <c r="F221" s="92">
        <v>5.4590000000000004E-7</v>
      </c>
      <c r="G221" s="88">
        <f t="shared" si="30"/>
        <v>2.4335458999999999E-3</v>
      </c>
      <c r="H221" s="77">
        <v>583.16</v>
      </c>
      <c r="I221" s="79" t="s">
        <v>12</v>
      </c>
      <c r="J221" s="187">
        <f t="shared" si="25"/>
        <v>583160</v>
      </c>
      <c r="K221" s="77">
        <v>23.23</v>
      </c>
      <c r="L221" s="79" t="s">
        <v>12</v>
      </c>
      <c r="M221" s="80">
        <f t="shared" si="32"/>
        <v>23230</v>
      </c>
      <c r="N221" s="77">
        <v>12.34</v>
      </c>
      <c r="O221" s="79" t="s">
        <v>12</v>
      </c>
      <c r="P221" s="80">
        <f t="shared" si="33"/>
        <v>12340</v>
      </c>
    </row>
    <row r="222" spans="2:16">
      <c r="B222" s="89">
        <v>550</v>
      </c>
      <c r="C222" s="90" t="s">
        <v>65</v>
      </c>
      <c r="D222" s="74">
        <f t="shared" si="31"/>
        <v>550</v>
      </c>
      <c r="E222" s="91">
        <v>2.3389999999999999E-3</v>
      </c>
      <c r="F222" s="92">
        <v>4.9969999999999995E-7</v>
      </c>
      <c r="G222" s="88">
        <f t="shared" si="30"/>
        <v>2.3394996999999999E-3</v>
      </c>
      <c r="H222" s="77">
        <v>676.12</v>
      </c>
      <c r="I222" s="79" t="s">
        <v>12</v>
      </c>
      <c r="J222" s="187">
        <f t="shared" si="25"/>
        <v>676120</v>
      </c>
      <c r="K222" s="77">
        <v>26.77</v>
      </c>
      <c r="L222" s="79" t="s">
        <v>12</v>
      </c>
      <c r="M222" s="80">
        <f t="shared" si="32"/>
        <v>26770</v>
      </c>
      <c r="N222" s="77">
        <v>14.11</v>
      </c>
      <c r="O222" s="79" t="s">
        <v>12</v>
      </c>
      <c r="P222" s="80">
        <f t="shared" si="33"/>
        <v>14110</v>
      </c>
    </row>
    <row r="223" spans="2:16">
      <c r="B223" s="89">
        <v>600</v>
      </c>
      <c r="C223" s="90" t="s">
        <v>65</v>
      </c>
      <c r="D223" s="74">
        <f t="shared" si="31"/>
        <v>600</v>
      </c>
      <c r="E223" s="91">
        <v>2.2620000000000001E-3</v>
      </c>
      <c r="F223" s="92">
        <v>4.609E-7</v>
      </c>
      <c r="G223" s="88">
        <f t="shared" si="30"/>
        <v>2.2624609000000003E-3</v>
      </c>
      <c r="H223" s="77">
        <v>772.51</v>
      </c>
      <c r="I223" s="79" t="s">
        <v>12</v>
      </c>
      <c r="J223" s="187">
        <f t="shared" si="25"/>
        <v>772510</v>
      </c>
      <c r="K223" s="77">
        <v>30.13</v>
      </c>
      <c r="L223" s="79" t="s">
        <v>12</v>
      </c>
      <c r="M223" s="80">
        <f t="shared" si="32"/>
        <v>30130</v>
      </c>
      <c r="N223" s="77">
        <v>15.91</v>
      </c>
      <c r="O223" s="79" t="s">
        <v>12</v>
      </c>
      <c r="P223" s="80">
        <f t="shared" si="33"/>
        <v>15910</v>
      </c>
    </row>
    <row r="224" spans="2:16">
      <c r="B224" s="89">
        <v>650</v>
      </c>
      <c r="C224" s="90" t="s">
        <v>65</v>
      </c>
      <c r="D224" s="74">
        <f t="shared" si="31"/>
        <v>650</v>
      </c>
      <c r="E224" s="91">
        <v>2.1979999999999999E-3</v>
      </c>
      <c r="F224" s="92">
        <v>4.2790000000000001E-7</v>
      </c>
      <c r="G224" s="88">
        <f t="shared" si="30"/>
        <v>2.1984279000000001E-3</v>
      </c>
      <c r="H224" s="77">
        <v>871.96</v>
      </c>
      <c r="I224" s="79" t="s">
        <v>12</v>
      </c>
      <c r="J224" s="187">
        <f t="shared" si="25"/>
        <v>871960</v>
      </c>
      <c r="K224" s="77">
        <v>33.33</v>
      </c>
      <c r="L224" s="79" t="s">
        <v>12</v>
      </c>
      <c r="M224" s="80">
        <f t="shared" si="32"/>
        <v>33330</v>
      </c>
      <c r="N224" s="77">
        <v>17.73</v>
      </c>
      <c r="O224" s="79" t="s">
        <v>12</v>
      </c>
      <c r="P224" s="80">
        <f t="shared" si="33"/>
        <v>17730</v>
      </c>
    </row>
    <row r="225" spans="1:16">
      <c r="B225" s="89">
        <v>700</v>
      </c>
      <c r="C225" s="90" t="s">
        <v>65</v>
      </c>
      <c r="D225" s="74">
        <f t="shared" si="31"/>
        <v>700</v>
      </c>
      <c r="E225" s="91">
        <v>2.1440000000000001E-3</v>
      </c>
      <c r="F225" s="92">
        <v>3.9939999999999999E-7</v>
      </c>
      <c r="G225" s="88">
        <f t="shared" si="30"/>
        <v>2.1443994000000001E-3</v>
      </c>
      <c r="H225" s="77">
        <v>974.12</v>
      </c>
      <c r="I225" s="79" t="s">
        <v>12</v>
      </c>
      <c r="J225" s="187">
        <f t="shared" si="25"/>
        <v>974120</v>
      </c>
      <c r="K225" s="77">
        <v>36.409999999999997</v>
      </c>
      <c r="L225" s="79" t="s">
        <v>12</v>
      </c>
      <c r="M225" s="80">
        <f t="shared" si="32"/>
        <v>36410</v>
      </c>
      <c r="N225" s="77">
        <v>19.559999999999999</v>
      </c>
      <c r="O225" s="79" t="s">
        <v>12</v>
      </c>
      <c r="P225" s="80">
        <f>N225*1000</f>
        <v>19560</v>
      </c>
    </row>
    <row r="226" spans="1:16">
      <c r="B226" s="89">
        <v>800</v>
      </c>
      <c r="C226" s="90" t="s">
        <v>65</v>
      </c>
      <c r="D226" s="74">
        <f t="shared" si="31"/>
        <v>800</v>
      </c>
      <c r="E226" s="91">
        <v>2.0579999999999999E-3</v>
      </c>
      <c r="F226" s="92">
        <v>3.5269999999999998E-7</v>
      </c>
      <c r="G226" s="88">
        <f t="shared" si="30"/>
        <v>2.0583527000000001E-3</v>
      </c>
      <c r="H226" s="77">
        <v>1.19</v>
      </c>
      <c r="I226" s="78" t="s">
        <v>90</v>
      </c>
      <c r="J226" s="187">
        <f t="shared" ref="J226:J228" si="34">H226*1000000</f>
        <v>1190000</v>
      </c>
      <c r="K226" s="77">
        <v>47.23</v>
      </c>
      <c r="L226" s="79" t="s">
        <v>12</v>
      </c>
      <c r="M226" s="80">
        <f t="shared" si="32"/>
        <v>47230</v>
      </c>
      <c r="N226" s="77">
        <v>23.24</v>
      </c>
      <c r="O226" s="79" t="s">
        <v>12</v>
      </c>
      <c r="P226" s="80">
        <f t="shared" ref="P226:P228" si="35">N226*1000</f>
        <v>23240</v>
      </c>
    </row>
    <row r="227" spans="1:16">
      <c r="B227" s="89">
        <v>900</v>
      </c>
      <c r="C227" s="90" t="s">
        <v>65</v>
      </c>
      <c r="D227" s="74">
        <f t="shared" si="31"/>
        <v>900</v>
      </c>
      <c r="E227" s="91">
        <v>1.9940000000000001E-3</v>
      </c>
      <c r="F227" s="92">
        <v>3.1609999999999998E-7</v>
      </c>
      <c r="G227" s="88">
        <f t="shared" si="30"/>
        <v>1.9943160999999999E-3</v>
      </c>
      <c r="H227" s="77">
        <v>1.4</v>
      </c>
      <c r="I227" s="79" t="s">
        <v>90</v>
      </c>
      <c r="J227" s="187">
        <f t="shared" si="34"/>
        <v>1400000</v>
      </c>
      <c r="K227" s="77">
        <v>56.62</v>
      </c>
      <c r="L227" s="79" t="s">
        <v>12</v>
      </c>
      <c r="M227" s="80">
        <f t="shared" si="32"/>
        <v>56620</v>
      </c>
      <c r="N227" s="77">
        <v>26.92</v>
      </c>
      <c r="O227" s="79" t="s">
        <v>12</v>
      </c>
      <c r="P227" s="80">
        <f t="shared" si="35"/>
        <v>26920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6">B228*1000/$C$5</f>
        <v>1000</v>
      </c>
      <c r="E228" s="91">
        <v>1.944E-3</v>
      </c>
      <c r="F228" s="92">
        <v>2.8649999999999998E-7</v>
      </c>
      <c r="G228" s="88">
        <f t="shared" si="30"/>
        <v>1.9442864999999999E-3</v>
      </c>
      <c r="H228" s="77">
        <v>1.63</v>
      </c>
      <c r="I228" s="79" t="s">
        <v>90</v>
      </c>
      <c r="J228" s="187">
        <f t="shared" si="34"/>
        <v>1630000</v>
      </c>
      <c r="K228" s="77">
        <v>65.099999999999994</v>
      </c>
      <c r="L228" s="79" t="s">
        <v>12</v>
      </c>
      <c r="M228" s="80">
        <f t="shared" si="32"/>
        <v>65099.999999999993</v>
      </c>
      <c r="N228" s="77">
        <v>30.59</v>
      </c>
      <c r="O228" s="79" t="s">
        <v>12</v>
      </c>
      <c r="P228" s="80">
        <f t="shared" si="35"/>
        <v>30590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K16" sqref="K1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srim1H_Diamond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230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35.198999999999998</v>
      </c>
      <c r="L6" s="22" t="s">
        <v>33</v>
      </c>
      <c r="M6" s="9"/>
      <c r="N6" s="9"/>
      <c r="O6" s="15" t="s">
        <v>111</v>
      </c>
      <c r="P6" s="136" t="s">
        <v>229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231</v>
      </c>
      <c r="F7" s="32"/>
      <c r="G7" s="33"/>
      <c r="H7" s="33"/>
      <c r="I7" s="34"/>
      <c r="J7" s="4">
        <v>2</v>
      </c>
      <c r="K7" s="35">
        <v>351.99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3.52</v>
      </c>
      <c r="D8" s="38" t="s">
        <v>9</v>
      </c>
      <c r="F8" s="32"/>
      <c r="G8" s="33"/>
      <c r="H8" s="33"/>
      <c r="I8" s="34"/>
      <c r="J8" s="4">
        <v>3</v>
      </c>
      <c r="K8" s="35">
        <v>351.99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1.7648000000000001E+23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110</v>
      </c>
      <c r="F13" s="49"/>
      <c r="G13" s="50"/>
      <c r="H13" s="50"/>
      <c r="I13" s="51"/>
      <c r="J13" s="4">
        <v>8</v>
      </c>
      <c r="K13" s="52">
        <v>10.601000000000001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175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116" t="s">
        <v>232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90" t="s">
        <v>58</v>
      </c>
      <c r="E18" s="193" t="s">
        <v>59</v>
      </c>
      <c r="F18" s="194"/>
      <c r="G18" s="195"/>
      <c r="H18" s="71" t="s">
        <v>60</v>
      </c>
      <c r="I18" s="25"/>
      <c r="J18" s="190" t="s">
        <v>61</v>
      </c>
      <c r="K18" s="71" t="s">
        <v>62</v>
      </c>
      <c r="L18" s="73"/>
      <c r="M18" s="190" t="s">
        <v>61</v>
      </c>
      <c r="N18" s="71" t="s">
        <v>62</v>
      </c>
      <c r="O18" s="25"/>
      <c r="P18" s="190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1.397E-2</v>
      </c>
      <c r="F20" s="87">
        <v>1.643E-2</v>
      </c>
      <c r="G20" s="88">
        <f>E20+F20</f>
        <v>3.04E-2</v>
      </c>
      <c r="H20" s="84">
        <v>2</v>
      </c>
      <c r="I20" s="85" t="s">
        <v>64</v>
      </c>
      <c r="J20" s="97">
        <f>H20/1000/10</f>
        <v>2.0000000000000001E-4</v>
      </c>
      <c r="K20" s="84">
        <v>4</v>
      </c>
      <c r="L20" s="85" t="s">
        <v>64</v>
      </c>
      <c r="M20" s="97">
        <f t="shared" ref="M20:M83" si="0">K20/1000/10</f>
        <v>4.0000000000000002E-4</v>
      </c>
      <c r="N20" s="84">
        <v>3</v>
      </c>
      <c r="O20" s="85" t="s">
        <v>64</v>
      </c>
      <c r="P20" s="97">
        <f t="shared" ref="P20:P83" si="1">N20/1000/10</f>
        <v>3.0000000000000003E-4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1.465E-2</v>
      </c>
      <c r="F21" s="92">
        <v>1.695E-2</v>
      </c>
      <c r="G21" s="88">
        <f t="shared" ref="G21:G84" si="3">E21+F21</f>
        <v>3.1600000000000003E-2</v>
      </c>
      <c r="H21" s="89">
        <v>3</v>
      </c>
      <c r="I21" s="90" t="s">
        <v>64</v>
      </c>
      <c r="J21" s="74">
        <f t="shared" ref="J21:J84" si="4">H21/1000/10</f>
        <v>3.0000000000000003E-4</v>
      </c>
      <c r="K21" s="89">
        <v>4</v>
      </c>
      <c r="L21" s="90" t="s">
        <v>64</v>
      </c>
      <c r="M21" s="74">
        <f t="shared" si="0"/>
        <v>4.0000000000000002E-4</v>
      </c>
      <c r="N21" s="89">
        <v>3</v>
      </c>
      <c r="O21" s="90" t="s">
        <v>64</v>
      </c>
      <c r="P21" s="74">
        <f t="shared" si="1"/>
        <v>3.0000000000000003E-4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1.5299999999999999E-2</v>
      </c>
      <c r="F22" s="92">
        <v>1.7430000000000001E-2</v>
      </c>
      <c r="G22" s="88">
        <f t="shared" si="3"/>
        <v>3.2730000000000002E-2</v>
      </c>
      <c r="H22" s="89">
        <v>3</v>
      </c>
      <c r="I22" s="90" t="s">
        <v>64</v>
      </c>
      <c r="J22" s="74">
        <f t="shared" si="4"/>
        <v>3.0000000000000003E-4</v>
      </c>
      <c r="K22" s="89">
        <v>5</v>
      </c>
      <c r="L22" s="90" t="s">
        <v>64</v>
      </c>
      <c r="M22" s="74">
        <f t="shared" si="0"/>
        <v>5.0000000000000001E-4</v>
      </c>
      <c r="N22" s="89">
        <v>3</v>
      </c>
      <c r="O22" s="90" t="s">
        <v>64</v>
      </c>
      <c r="P22" s="74">
        <f t="shared" si="1"/>
        <v>3.0000000000000003E-4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1.592E-2</v>
      </c>
      <c r="F23" s="92">
        <v>1.787E-2</v>
      </c>
      <c r="G23" s="88">
        <f t="shared" si="3"/>
        <v>3.3790000000000001E-2</v>
      </c>
      <c r="H23" s="89">
        <v>3</v>
      </c>
      <c r="I23" s="90" t="s">
        <v>64</v>
      </c>
      <c r="J23" s="74">
        <f t="shared" si="4"/>
        <v>3.0000000000000003E-4</v>
      </c>
      <c r="K23" s="89">
        <v>5</v>
      </c>
      <c r="L23" s="90" t="s">
        <v>64</v>
      </c>
      <c r="M23" s="74">
        <f t="shared" si="0"/>
        <v>5.0000000000000001E-4</v>
      </c>
      <c r="N23" s="89">
        <v>3</v>
      </c>
      <c r="O23" s="90" t="s">
        <v>64</v>
      </c>
      <c r="P23" s="74">
        <f t="shared" si="1"/>
        <v>3.0000000000000003E-4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1.653E-2</v>
      </c>
      <c r="F24" s="92">
        <v>1.8280000000000001E-2</v>
      </c>
      <c r="G24" s="88">
        <f t="shared" si="3"/>
        <v>3.4810000000000001E-2</v>
      </c>
      <c r="H24" s="89">
        <v>3</v>
      </c>
      <c r="I24" s="90" t="s">
        <v>64</v>
      </c>
      <c r="J24" s="74">
        <f t="shared" si="4"/>
        <v>3.0000000000000003E-4</v>
      </c>
      <c r="K24" s="89">
        <v>5</v>
      </c>
      <c r="L24" s="90" t="s">
        <v>64</v>
      </c>
      <c r="M24" s="74">
        <f t="shared" si="0"/>
        <v>5.0000000000000001E-4</v>
      </c>
      <c r="N24" s="89">
        <v>4</v>
      </c>
      <c r="O24" s="90" t="s">
        <v>64</v>
      </c>
      <c r="P24" s="74">
        <f t="shared" si="1"/>
        <v>4.0000000000000002E-4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1.711E-2</v>
      </c>
      <c r="F25" s="92">
        <v>1.866E-2</v>
      </c>
      <c r="G25" s="88">
        <f t="shared" si="3"/>
        <v>3.5769999999999996E-2</v>
      </c>
      <c r="H25" s="89">
        <v>3</v>
      </c>
      <c r="I25" s="90" t="s">
        <v>64</v>
      </c>
      <c r="J25" s="74">
        <f t="shared" si="4"/>
        <v>3.0000000000000003E-4</v>
      </c>
      <c r="K25" s="89">
        <v>5</v>
      </c>
      <c r="L25" s="90" t="s">
        <v>64</v>
      </c>
      <c r="M25" s="74">
        <f t="shared" si="0"/>
        <v>5.0000000000000001E-4</v>
      </c>
      <c r="N25" s="89">
        <v>4</v>
      </c>
      <c r="O25" s="90" t="s">
        <v>64</v>
      </c>
      <c r="P25" s="74">
        <f t="shared" si="1"/>
        <v>4.0000000000000002E-4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1.7670000000000002E-2</v>
      </c>
      <c r="F26" s="92">
        <v>1.9019999999999999E-2</v>
      </c>
      <c r="G26" s="88">
        <f t="shared" si="3"/>
        <v>3.669E-2</v>
      </c>
      <c r="H26" s="89">
        <v>3</v>
      </c>
      <c r="I26" s="90" t="s">
        <v>64</v>
      </c>
      <c r="J26" s="74">
        <f t="shared" si="4"/>
        <v>3.0000000000000003E-4</v>
      </c>
      <c r="K26" s="89">
        <v>5</v>
      </c>
      <c r="L26" s="90" t="s">
        <v>64</v>
      </c>
      <c r="M26" s="74">
        <f t="shared" si="0"/>
        <v>5.0000000000000001E-4</v>
      </c>
      <c r="N26" s="89">
        <v>4</v>
      </c>
      <c r="O26" s="90" t="s">
        <v>64</v>
      </c>
      <c r="P26" s="74">
        <f t="shared" si="1"/>
        <v>4.0000000000000002E-4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1.821E-2</v>
      </c>
      <c r="F27" s="92">
        <v>1.9349999999999999E-2</v>
      </c>
      <c r="G27" s="88">
        <f t="shared" si="3"/>
        <v>3.7559999999999996E-2</v>
      </c>
      <c r="H27" s="89">
        <v>3</v>
      </c>
      <c r="I27" s="90" t="s">
        <v>64</v>
      </c>
      <c r="J27" s="74">
        <f t="shared" si="4"/>
        <v>3.0000000000000003E-4</v>
      </c>
      <c r="K27" s="89">
        <v>5</v>
      </c>
      <c r="L27" s="90" t="s">
        <v>64</v>
      </c>
      <c r="M27" s="74">
        <f t="shared" si="0"/>
        <v>5.0000000000000001E-4</v>
      </c>
      <c r="N27" s="89">
        <v>4</v>
      </c>
      <c r="O27" s="90" t="s">
        <v>64</v>
      </c>
      <c r="P27" s="74">
        <f t="shared" si="1"/>
        <v>4.0000000000000002E-4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1.874E-2</v>
      </c>
      <c r="F28" s="92">
        <v>1.966E-2</v>
      </c>
      <c r="G28" s="88">
        <f t="shared" si="3"/>
        <v>3.8400000000000004E-2</v>
      </c>
      <c r="H28" s="89">
        <v>4</v>
      </c>
      <c r="I28" s="90" t="s">
        <v>64</v>
      </c>
      <c r="J28" s="74">
        <f t="shared" si="4"/>
        <v>4.0000000000000002E-4</v>
      </c>
      <c r="K28" s="89">
        <v>6</v>
      </c>
      <c r="L28" s="90" t="s">
        <v>64</v>
      </c>
      <c r="M28" s="74">
        <f t="shared" si="0"/>
        <v>6.0000000000000006E-4</v>
      </c>
      <c r="N28" s="89">
        <v>4</v>
      </c>
      <c r="O28" s="90" t="s">
        <v>64</v>
      </c>
      <c r="P28" s="74">
        <f t="shared" si="1"/>
        <v>4.0000000000000002E-4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1.975E-2</v>
      </c>
      <c r="F29" s="92">
        <v>2.0240000000000001E-2</v>
      </c>
      <c r="G29" s="88">
        <f t="shared" si="3"/>
        <v>3.9989999999999998E-2</v>
      </c>
      <c r="H29" s="89">
        <v>4</v>
      </c>
      <c r="I29" s="90" t="s">
        <v>64</v>
      </c>
      <c r="J29" s="74">
        <f t="shared" si="4"/>
        <v>4.0000000000000002E-4</v>
      </c>
      <c r="K29" s="89">
        <v>6</v>
      </c>
      <c r="L29" s="90" t="s">
        <v>64</v>
      </c>
      <c r="M29" s="74">
        <f t="shared" si="0"/>
        <v>6.0000000000000006E-4</v>
      </c>
      <c r="N29" s="89">
        <v>4</v>
      </c>
      <c r="O29" s="90" t="s">
        <v>64</v>
      </c>
      <c r="P29" s="74">
        <f t="shared" si="1"/>
        <v>4.0000000000000002E-4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2.095E-2</v>
      </c>
      <c r="F30" s="92">
        <v>2.087E-2</v>
      </c>
      <c r="G30" s="88">
        <f t="shared" si="3"/>
        <v>4.1819999999999996E-2</v>
      </c>
      <c r="H30" s="89">
        <v>4</v>
      </c>
      <c r="I30" s="90" t="s">
        <v>64</v>
      </c>
      <c r="J30" s="74">
        <f t="shared" si="4"/>
        <v>4.0000000000000002E-4</v>
      </c>
      <c r="K30" s="89">
        <v>6</v>
      </c>
      <c r="L30" s="90" t="s">
        <v>64</v>
      </c>
      <c r="M30" s="74">
        <f t="shared" si="0"/>
        <v>6.0000000000000006E-4</v>
      </c>
      <c r="N30" s="89">
        <v>5</v>
      </c>
      <c r="O30" s="90" t="s">
        <v>64</v>
      </c>
      <c r="P30" s="74">
        <f t="shared" si="1"/>
        <v>5.0000000000000001E-4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2.2079999999999999E-2</v>
      </c>
      <c r="F31" s="92">
        <v>2.1430000000000001E-2</v>
      </c>
      <c r="G31" s="88">
        <f t="shared" si="3"/>
        <v>4.351E-2</v>
      </c>
      <c r="H31" s="89">
        <v>5</v>
      </c>
      <c r="I31" s="90" t="s">
        <v>64</v>
      </c>
      <c r="J31" s="74">
        <f t="shared" si="4"/>
        <v>5.0000000000000001E-4</v>
      </c>
      <c r="K31" s="89">
        <v>7</v>
      </c>
      <c r="L31" s="90" t="s">
        <v>64</v>
      </c>
      <c r="M31" s="74">
        <f t="shared" si="0"/>
        <v>6.9999999999999999E-4</v>
      </c>
      <c r="N31" s="89">
        <v>5</v>
      </c>
      <c r="O31" s="90" t="s">
        <v>64</v>
      </c>
      <c r="P31" s="74">
        <f t="shared" si="1"/>
        <v>5.0000000000000001E-4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2.316E-2</v>
      </c>
      <c r="F32" s="92">
        <v>2.1919999999999999E-2</v>
      </c>
      <c r="G32" s="88">
        <f t="shared" si="3"/>
        <v>4.5079999999999995E-2</v>
      </c>
      <c r="H32" s="89">
        <v>5</v>
      </c>
      <c r="I32" s="90" t="s">
        <v>64</v>
      </c>
      <c r="J32" s="74">
        <f t="shared" si="4"/>
        <v>5.0000000000000001E-4</v>
      </c>
      <c r="K32" s="89">
        <v>7</v>
      </c>
      <c r="L32" s="90" t="s">
        <v>64</v>
      </c>
      <c r="M32" s="74">
        <f t="shared" si="0"/>
        <v>6.9999999999999999E-4</v>
      </c>
      <c r="N32" s="89">
        <v>5</v>
      </c>
      <c r="O32" s="90" t="s">
        <v>64</v>
      </c>
      <c r="P32" s="74">
        <f t="shared" si="1"/>
        <v>5.0000000000000001E-4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2.419E-2</v>
      </c>
      <c r="F33" s="92">
        <v>2.2370000000000001E-2</v>
      </c>
      <c r="G33" s="88">
        <f t="shared" si="3"/>
        <v>4.6560000000000004E-2</v>
      </c>
      <c r="H33" s="89">
        <v>5</v>
      </c>
      <c r="I33" s="90" t="s">
        <v>64</v>
      </c>
      <c r="J33" s="74">
        <f t="shared" si="4"/>
        <v>5.0000000000000001E-4</v>
      </c>
      <c r="K33" s="89">
        <v>8</v>
      </c>
      <c r="L33" s="90" t="s">
        <v>64</v>
      </c>
      <c r="M33" s="74">
        <f t="shared" si="0"/>
        <v>8.0000000000000004E-4</v>
      </c>
      <c r="N33" s="89">
        <v>6</v>
      </c>
      <c r="O33" s="90" t="s">
        <v>64</v>
      </c>
      <c r="P33" s="74">
        <f t="shared" si="1"/>
        <v>6.0000000000000006E-4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2.5180000000000001E-2</v>
      </c>
      <c r="F34" s="92">
        <v>2.2769999999999999E-2</v>
      </c>
      <c r="G34" s="88">
        <f t="shared" si="3"/>
        <v>4.795E-2</v>
      </c>
      <c r="H34" s="89">
        <v>5</v>
      </c>
      <c r="I34" s="90" t="s">
        <v>64</v>
      </c>
      <c r="J34" s="74">
        <f t="shared" si="4"/>
        <v>5.0000000000000001E-4</v>
      </c>
      <c r="K34" s="89">
        <v>8</v>
      </c>
      <c r="L34" s="90" t="s">
        <v>64</v>
      </c>
      <c r="M34" s="74">
        <f t="shared" si="0"/>
        <v>8.0000000000000004E-4</v>
      </c>
      <c r="N34" s="89">
        <v>6</v>
      </c>
      <c r="O34" s="90" t="s">
        <v>64</v>
      </c>
      <c r="P34" s="74">
        <f t="shared" si="1"/>
        <v>6.0000000000000006E-4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2.613E-2</v>
      </c>
      <c r="F35" s="92">
        <v>2.3130000000000001E-2</v>
      </c>
      <c r="G35" s="88">
        <f t="shared" si="3"/>
        <v>4.9259999999999998E-2</v>
      </c>
      <c r="H35" s="89">
        <v>6</v>
      </c>
      <c r="I35" s="90" t="s">
        <v>64</v>
      </c>
      <c r="J35" s="74">
        <f t="shared" si="4"/>
        <v>6.0000000000000006E-4</v>
      </c>
      <c r="K35" s="89">
        <v>8</v>
      </c>
      <c r="L35" s="90" t="s">
        <v>64</v>
      </c>
      <c r="M35" s="74">
        <f t="shared" si="0"/>
        <v>8.0000000000000004E-4</v>
      </c>
      <c r="N35" s="89">
        <v>6</v>
      </c>
      <c r="O35" s="90" t="s">
        <v>64</v>
      </c>
      <c r="P35" s="74">
        <f t="shared" si="1"/>
        <v>6.0000000000000006E-4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2.7050000000000001E-2</v>
      </c>
      <c r="F36" s="92">
        <v>2.3460000000000002E-2</v>
      </c>
      <c r="G36" s="88">
        <f t="shared" si="3"/>
        <v>5.0509999999999999E-2</v>
      </c>
      <c r="H36" s="89">
        <v>6</v>
      </c>
      <c r="I36" s="90" t="s">
        <v>64</v>
      </c>
      <c r="J36" s="74">
        <f t="shared" si="4"/>
        <v>6.0000000000000006E-4</v>
      </c>
      <c r="K36" s="89">
        <v>9</v>
      </c>
      <c r="L36" s="90" t="s">
        <v>64</v>
      </c>
      <c r="M36" s="74">
        <f t="shared" si="0"/>
        <v>8.9999999999999998E-4</v>
      </c>
      <c r="N36" s="89">
        <v>6</v>
      </c>
      <c r="O36" s="90" t="s">
        <v>64</v>
      </c>
      <c r="P36" s="74">
        <f t="shared" si="1"/>
        <v>6.0000000000000006E-4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2.793E-2</v>
      </c>
      <c r="F37" s="92">
        <v>2.376E-2</v>
      </c>
      <c r="G37" s="88">
        <f t="shared" si="3"/>
        <v>5.169E-2</v>
      </c>
      <c r="H37" s="89">
        <v>6</v>
      </c>
      <c r="I37" s="90" t="s">
        <v>64</v>
      </c>
      <c r="J37" s="74">
        <f t="shared" si="4"/>
        <v>6.0000000000000006E-4</v>
      </c>
      <c r="K37" s="89">
        <v>9</v>
      </c>
      <c r="L37" s="90" t="s">
        <v>64</v>
      </c>
      <c r="M37" s="74">
        <f t="shared" si="0"/>
        <v>8.9999999999999998E-4</v>
      </c>
      <c r="N37" s="89">
        <v>7</v>
      </c>
      <c r="O37" s="90" t="s">
        <v>64</v>
      </c>
      <c r="P37" s="74">
        <f t="shared" si="1"/>
        <v>6.9999999999999999E-4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2.963E-2</v>
      </c>
      <c r="F38" s="92">
        <v>2.4289999999999999E-2</v>
      </c>
      <c r="G38" s="88">
        <f t="shared" si="3"/>
        <v>5.3919999999999996E-2</v>
      </c>
      <c r="H38" s="89">
        <v>7</v>
      </c>
      <c r="I38" s="90" t="s">
        <v>64</v>
      </c>
      <c r="J38" s="74">
        <f t="shared" si="4"/>
        <v>6.9999999999999999E-4</v>
      </c>
      <c r="K38" s="89">
        <v>10</v>
      </c>
      <c r="L38" s="90" t="s">
        <v>64</v>
      </c>
      <c r="M38" s="74">
        <f t="shared" si="0"/>
        <v>1E-3</v>
      </c>
      <c r="N38" s="89">
        <v>7</v>
      </c>
      <c r="O38" s="90" t="s">
        <v>64</v>
      </c>
      <c r="P38" s="74">
        <f t="shared" si="1"/>
        <v>6.9999999999999999E-4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3.1230000000000001E-2</v>
      </c>
      <c r="F39" s="92">
        <v>2.4740000000000002E-2</v>
      </c>
      <c r="G39" s="88">
        <f t="shared" si="3"/>
        <v>5.5970000000000006E-2</v>
      </c>
      <c r="H39" s="89">
        <v>8</v>
      </c>
      <c r="I39" s="90" t="s">
        <v>64</v>
      </c>
      <c r="J39" s="74">
        <f t="shared" si="4"/>
        <v>8.0000000000000004E-4</v>
      </c>
      <c r="K39" s="89">
        <v>11</v>
      </c>
      <c r="L39" s="90" t="s">
        <v>64</v>
      </c>
      <c r="M39" s="74">
        <f t="shared" si="0"/>
        <v>1.0999999999999998E-3</v>
      </c>
      <c r="N39" s="89">
        <v>8</v>
      </c>
      <c r="O39" s="90" t="s">
        <v>64</v>
      </c>
      <c r="P39" s="74">
        <f t="shared" si="1"/>
        <v>8.0000000000000004E-4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3.2750000000000001E-2</v>
      </c>
      <c r="F40" s="92">
        <v>2.513E-2</v>
      </c>
      <c r="G40" s="88">
        <f t="shared" si="3"/>
        <v>5.7880000000000001E-2</v>
      </c>
      <c r="H40" s="89">
        <v>8</v>
      </c>
      <c r="I40" s="90" t="s">
        <v>64</v>
      </c>
      <c r="J40" s="74">
        <f t="shared" si="4"/>
        <v>8.0000000000000004E-4</v>
      </c>
      <c r="K40" s="89">
        <v>11</v>
      </c>
      <c r="L40" s="90" t="s">
        <v>64</v>
      </c>
      <c r="M40" s="74">
        <f t="shared" si="0"/>
        <v>1.0999999999999998E-3</v>
      </c>
      <c r="N40" s="89">
        <v>8</v>
      </c>
      <c r="O40" s="90" t="s">
        <v>64</v>
      </c>
      <c r="P40" s="74">
        <f t="shared" si="1"/>
        <v>8.0000000000000004E-4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3.4209999999999997E-2</v>
      </c>
      <c r="F41" s="92">
        <v>2.546E-2</v>
      </c>
      <c r="G41" s="88">
        <f t="shared" si="3"/>
        <v>5.9670000000000001E-2</v>
      </c>
      <c r="H41" s="89">
        <v>9</v>
      </c>
      <c r="I41" s="90" t="s">
        <v>64</v>
      </c>
      <c r="J41" s="74">
        <f t="shared" si="4"/>
        <v>8.9999999999999998E-4</v>
      </c>
      <c r="K41" s="89">
        <v>12</v>
      </c>
      <c r="L41" s="90" t="s">
        <v>64</v>
      </c>
      <c r="M41" s="74">
        <f t="shared" si="0"/>
        <v>1.2000000000000001E-3</v>
      </c>
      <c r="N41" s="89">
        <v>9</v>
      </c>
      <c r="O41" s="90" t="s">
        <v>64</v>
      </c>
      <c r="P41" s="74">
        <f t="shared" si="1"/>
        <v>8.9999999999999998E-4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3.5610000000000003E-2</v>
      </c>
      <c r="F42" s="92">
        <v>2.5749999999999999E-2</v>
      </c>
      <c r="G42" s="88">
        <f t="shared" si="3"/>
        <v>6.1359999999999998E-2</v>
      </c>
      <c r="H42" s="89">
        <v>9</v>
      </c>
      <c r="I42" s="90" t="s">
        <v>64</v>
      </c>
      <c r="J42" s="74">
        <f t="shared" si="4"/>
        <v>8.9999999999999998E-4</v>
      </c>
      <c r="K42" s="89">
        <v>13</v>
      </c>
      <c r="L42" s="90" t="s">
        <v>64</v>
      </c>
      <c r="M42" s="74">
        <f t="shared" si="0"/>
        <v>1.2999999999999999E-3</v>
      </c>
      <c r="N42" s="89">
        <v>9</v>
      </c>
      <c r="O42" s="90" t="s">
        <v>64</v>
      </c>
      <c r="P42" s="74">
        <f t="shared" si="1"/>
        <v>8.9999999999999998E-4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3.6949999999999997E-2</v>
      </c>
      <c r="F43" s="92">
        <v>2.5999999999999999E-2</v>
      </c>
      <c r="G43" s="88">
        <f t="shared" si="3"/>
        <v>6.2949999999999992E-2</v>
      </c>
      <c r="H43" s="89">
        <v>10</v>
      </c>
      <c r="I43" s="90" t="s">
        <v>64</v>
      </c>
      <c r="J43" s="74">
        <f t="shared" si="4"/>
        <v>1E-3</v>
      </c>
      <c r="K43" s="89">
        <v>13</v>
      </c>
      <c r="L43" s="90" t="s">
        <v>64</v>
      </c>
      <c r="M43" s="74">
        <f t="shared" si="0"/>
        <v>1.2999999999999999E-3</v>
      </c>
      <c r="N43" s="89">
        <v>10</v>
      </c>
      <c r="O43" s="90" t="s">
        <v>64</v>
      </c>
      <c r="P43" s="74">
        <f t="shared" si="1"/>
        <v>1E-3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3.95E-2</v>
      </c>
      <c r="F44" s="92">
        <v>2.6409999999999999E-2</v>
      </c>
      <c r="G44" s="88">
        <f t="shared" si="3"/>
        <v>6.5909999999999996E-2</v>
      </c>
      <c r="H44" s="89">
        <v>11</v>
      </c>
      <c r="I44" s="90" t="s">
        <v>64</v>
      </c>
      <c r="J44" s="74">
        <f t="shared" si="4"/>
        <v>1.0999999999999998E-3</v>
      </c>
      <c r="K44" s="89">
        <v>14</v>
      </c>
      <c r="L44" s="90" t="s">
        <v>64</v>
      </c>
      <c r="M44" s="74">
        <f t="shared" si="0"/>
        <v>1.4E-3</v>
      </c>
      <c r="N44" s="89">
        <v>11</v>
      </c>
      <c r="O44" s="90" t="s">
        <v>64</v>
      </c>
      <c r="P44" s="74">
        <f t="shared" si="1"/>
        <v>1.0999999999999998E-3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4.19E-2</v>
      </c>
      <c r="F45" s="92">
        <v>2.6720000000000001E-2</v>
      </c>
      <c r="G45" s="88">
        <f t="shared" si="3"/>
        <v>6.862E-2</v>
      </c>
      <c r="H45" s="89">
        <v>12</v>
      </c>
      <c r="I45" s="90" t="s">
        <v>64</v>
      </c>
      <c r="J45" s="74">
        <f t="shared" si="4"/>
        <v>1.2000000000000001E-3</v>
      </c>
      <c r="K45" s="89">
        <v>15</v>
      </c>
      <c r="L45" s="90" t="s">
        <v>64</v>
      </c>
      <c r="M45" s="74">
        <f t="shared" si="0"/>
        <v>1.5E-3</v>
      </c>
      <c r="N45" s="89">
        <v>11</v>
      </c>
      <c r="O45" s="90" t="s">
        <v>64</v>
      </c>
      <c r="P45" s="74">
        <f t="shared" si="1"/>
        <v>1.0999999999999998E-3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4.4159999999999998E-2</v>
      </c>
      <c r="F46" s="92">
        <v>2.6960000000000001E-2</v>
      </c>
      <c r="G46" s="88">
        <f t="shared" si="3"/>
        <v>7.1120000000000003E-2</v>
      </c>
      <c r="H46" s="89">
        <v>13</v>
      </c>
      <c r="I46" s="90" t="s">
        <v>64</v>
      </c>
      <c r="J46" s="74">
        <f t="shared" si="4"/>
        <v>1.2999999999999999E-3</v>
      </c>
      <c r="K46" s="89">
        <v>17</v>
      </c>
      <c r="L46" s="90" t="s">
        <v>64</v>
      </c>
      <c r="M46" s="74">
        <f t="shared" si="0"/>
        <v>1.7000000000000001E-3</v>
      </c>
      <c r="N46" s="89">
        <v>12</v>
      </c>
      <c r="O46" s="90" t="s">
        <v>64</v>
      </c>
      <c r="P46" s="74">
        <f t="shared" si="1"/>
        <v>1.2000000000000001E-3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4.632E-2</v>
      </c>
      <c r="F47" s="92">
        <v>2.7140000000000001E-2</v>
      </c>
      <c r="G47" s="88">
        <f t="shared" si="3"/>
        <v>7.3459999999999998E-2</v>
      </c>
      <c r="H47" s="89">
        <v>14</v>
      </c>
      <c r="I47" s="90" t="s">
        <v>64</v>
      </c>
      <c r="J47" s="74">
        <f t="shared" si="4"/>
        <v>1.4E-3</v>
      </c>
      <c r="K47" s="89">
        <v>18</v>
      </c>
      <c r="L47" s="90" t="s">
        <v>64</v>
      </c>
      <c r="M47" s="74">
        <f t="shared" si="0"/>
        <v>1.8E-3</v>
      </c>
      <c r="N47" s="89">
        <v>13</v>
      </c>
      <c r="O47" s="90" t="s">
        <v>64</v>
      </c>
      <c r="P47" s="74">
        <f t="shared" si="1"/>
        <v>1.2999999999999999E-3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4.8379999999999999E-2</v>
      </c>
      <c r="F48" s="92">
        <v>2.7279999999999999E-2</v>
      </c>
      <c r="G48" s="88">
        <f t="shared" si="3"/>
        <v>7.5660000000000005E-2</v>
      </c>
      <c r="H48" s="89">
        <v>15</v>
      </c>
      <c r="I48" s="90" t="s">
        <v>64</v>
      </c>
      <c r="J48" s="74">
        <f t="shared" si="4"/>
        <v>1.5E-3</v>
      </c>
      <c r="K48" s="89">
        <v>19</v>
      </c>
      <c r="L48" s="90" t="s">
        <v>64</v>
      </c>
      <c r="M48" s="74">
        <f t="shared" si="0"/>
        <v>1.9E-3</v>
      </c>
      <c r="N48" s="89">
        <v>14</v>
      </c>
      <c r="O48" s="90" t="s">
        <v>64</v>
      </c>
      <c r="P48" s="74">
        <f t="shared" si="1"/>
        <v>1.4E-3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5.0360000000000002E-2</v>
      </c>
      <c r="F49" s="92">
        <v>2.7369999999999998E-2</v>
      </c>
      <c r="G49" s="88">
        <f t="shared" si="3"/>
        <v>7.7729999999999994E-2</v>
      </c>
      <c r="H49" s="89">
        <v>16</v>
      </c>
      <c r="I49" s="90" t="s">
        <v>64</v>
      </c>
      <c r="J49" s="74">
        <f t="shared" si="4"/>
        <v>1.6000000000000001E-3</v>
      </c>
      <c r="K49" s="89">
        <v>20</v>
      </c>
      <c r="L49" s="90" t="s">
        <v>64</v>
      </c>
      <c r="M49" s="74">
        <f t="shared" si="0"/>
        <v>2E-3</v>
      </c>
      <c r="N49" s="89">
        <v>15</v>
      </c>
      <c r="O49" s="90" t="s">
        <v>64</v>
      </c>
      <c r="P49" s="74">
        <f t="shared" si="1"/>
        <v>1.5E-3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5.2260000000000001E-2</v>
      </c>
      <c r="F50" s="92">
        <v>2.7439999999999999E-2</v>
      </c>
      <c r="G50" s="88">
        <f t="shared" si="3"/>
        <v>7.9699999999999993E-2</v>
      </c>
      <c r="H50" s="89">
        <v>17</v>
      </c>
      <c r="I50" s="90" t="s">
        <v>64</v>
      </c>
      <c r="J50" s="74">
        <f t="shared" si="4"/>
        <v>1.7000000000000001E-3</v>
      </c>
      <c r="K50" s="89">
        <v>21</v>
      </c>
      <c r="L50" s="90" t="s">
        <v>64</v>
      </c>
      <c r="M50" s="74">
        <f t="shared" si="0"/>
        <v>2.1000000000000003E-3</v>
      </c>
      <c r="N50" s="89">
        <v>15</v>
      </c>
      <c r="O50" s="90" t="s">
        <v>64</v>
      </c>
      <c r="P50" s="74">
        <f t="shared" si="1"/>
        <v>1.5E-3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5.4089999999999999E-2</v>
      </c>
      <c r="F51" s="92">
        <v>2.7480000000000001E-2</v>
      </c>
      <c r="G51" s="88">
        <f t="shared" si="3"/>
        <v>8.1570000000000004E-2</v>
      </c>
      <c r="H51" s="89">
        <v>19</v>
      </c>
      <c r="I51" s="90" t="s">
        <v>64</v>
      </c>
      <c r="J51" s="74">
        <f t="shared" si="4"/>
        <v>1.9E-3</v>
      </c>
      <c r="K51" s="89">
        <v>22</v>
      </c>
      <c r="L51" s="90" t="s">
        <v>64</v>
      </c>
      <c r="M51" s="74">
        <f t="shared" si="0"/>
        <v>2.1999999999999997E-3</v>
      </c>
      <c r="N51" s="89">
        <v>16</v>
      </c>
      <c r="O51" s="90" t="s">
        <v>64</v>
      </c>
      <c r="P51" s="74">
        <f t="shared" si="1"/>
        <v>1.6000000000000001E-3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5.586E-2</v>
      </c>
      <c r="F52" s="92">
        <v>2.7490000000000001E-2</v>
      </c>
      <c r="G52" s="88">
        <f t="shared" si="3"/>
        <v>8.3350000000000007E-2</v>
      </c>
      <c r="H52" s="89">
        <v>20</v>
      </c>
      <c r="I52" s="90" t="s">
        <v>64</v>
      </c>
      <c r="J52" s="74">
        <f t="shared" si="4"/>
        <v>2E-3</v>
      </c>
      <c r="K52" s="89">
        <v>23</v>
      </c>
      <c r="L52" s="90" t="s">
        <v>64</v>
      </c>
      <c r="M52" s="74">
        <f t="shared" si="0"/>
        <v>2.3E-3</v>
      </c>
      <c r="N52" s="89">
        <v>17</v>
      </c>
      <c r="O52" s="90" t="s">
        <v>64</v>
      </c>
      <c r="P52" s="74">
        <f t="shared" si="1"/>
        <v>1.7000000000000001E-3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5.7579999999999999E-2</v>
      </c>
      <c r="F53" s="92">
        <v>2.7490000000000001E-2</v>
      </c>
      <c r="G53" s="88">
        <f t="shared" si="3"/>
        <v>8.5070000000000007E-2</v>
      </c>
      <c r="H53" s="89">
        <v>21</v>
      </c>
      <c r="I53" s="90" t="s">
        <v>64</v>
      </c>
      <c r="J53" s="74">
        <f t="shared" si="4"/>
        <v>2.1000000000000003E-3</v>
      </c>
      <c r="K53" s="89">
        <v>24</v>
      </c>
      <c r="L53" s="90" t="s">
        <v>64</v>
      </c>
      <c r="M53" s="74">
        <f t="shared" si="0"/>
        <v>2.4000000000000002E-3</v>
      </c>
      <c r="N53" s="89">
        <v>18</v>
      </c>
      <c r="O53" s="90" t="s">
        <v>64</v>
      </c>
      <c r="P53" s="74">
        <f t="shared" si="1"/>
        <v>1.8E-3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5.9249999999999997E-2</v>
      </c>
      <c r="F54" s="92">
        <v>2.7470000000000001E-2</v>
      </c>
      <c r="G54" s="88">
        <f t="shared" si="3"/>
        <v>8.6719999999999992E-2</v>
      </c>
      <c r="H54" s="89">
        <v>22</v>
      </c>
      <c r="I54" s="90" t="s">
        <v>64</v>
      </c>
      <c r="J54" s="74">
        <f t="shared" si="4"/>
        <v>2.1999999999999997E-3</v>
      </c>
      <c r="K54" s="89">
        <v>24</v>
      </c>
      <c r="L54" s="90" t="s">
        <v>64</v>
      </c>
      <c r="M54" s="74">
        <f t="shared" si="0"/>
        <v>2.4000000000000002E-3</v>
      </c>
      <c r="N54" s="89">
        <v>18</v>
      </c>
      <c r="O54" s="90" t="s">
        <v>64</v>
      </c>
      <c r="P54" s="74">
        <f t="shared" si="1"/>
        <v>1.8E-3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6.2460000000000002E-2</v>
      </c>
      <c r="F55" s="92">
        <v>2.7400000000000001E-2</v>
      </c>
      <c r="G55" s="88">
        <f t="shared" si="3"/>
        <v>8.9859999999999995E-2</v>
      </c>
      <c r="H55" s="89">
        <v>24</v>
      </c>
      <c r="I55" s="90" t="s">
        <v>64</v>
      </c>
      <c r="J55" s="74">
        <f t="shared" si="4"/>
        <v>2.4000000000000002E-3</v>
      </c>
      <c r="K55" s="89">
        <v>26</v>
      </c>
      <c r="L55" s="90" t="s">
        <v>64</v>
      </c>
      <c r="M55" s="74">
        <f t="shared" si="0"/>
        <v>2.5999999999999999E-3</v>
      </c>
      <c r="N55" s="89">
        <v>20</v>
      </c>
      <c r="O55" s="90" t="s">
        <v>64</v>
      </c>
      <c r="P55" s="74">
        <f t="shared" si="1"/>
        <v>2E-3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6.6250000000000003E-2</v>
      </c>
      <c r="F56" s="92">
        <v>2.726E-2</v>
      </c>
      <c r="G56" s="88">
        <f t="shared" si="3"/>
        <v>9.351000000000001E-2</v>
      </c>
      <c r="H56" s="89">
        <v>27</v>
      </c>
      <c r="I56" s="90" t="s">
        <v>64</v>
      </c>
      <c r="J56" s="74">
        <f t="shared" si="4"/>
        <v>2.7000000000000001E-3</v>
      </c>
      <c r="K56" s="89">
        <v>28</v>
      </c>
      <c r="L56" s="90" t="s">
        <v>64</v>
      </c>
      <c r="M56" s="74">
        <f t="shared" si="0"/>
        <v>2.8E-3</v>
      </c>
      <c r="N56" s="89">
        <v>21</v>
      </c>
      <c r="O56" s="90" t="s">
        <v>64</v>
      </c>
      <c r="P56" s="74">
        <f t="shared" si="1"/>
        <v>2.1000000000000003E-3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6.9830000000000003E-2</v>
      </c>
      <c r="F57" s="92">
        <v>2.708E-2</v>
      </c>
      <c r="G57" s="88">
        <f t="shared" si="3"/>
        <v>9.6909999999999996E-2</v>
      </c>
      <c r="H57" s="89">
        <v>29</v>
      </c>
      <c r="I57" s="90" t="s">
        <v>64</v>
      </c>
      <c r="J57" s="74">
        <f t="shared" si="4"/>
        <v>2.9000000000000002E-3</v>
      </c>
      <c r="K57" s="89">
        <v>30</v>
      </c>
      <c r="L57" s="90" t="s">
        <v>64</v>
      </c>
      <c r="M57" s="74">
        <f t="shared" si="0"/>
        <v>3.0000000000000001E-3</v>
      </c>
      <c r="N57" s="89">
        <v>23</v>
      </c>
      <c r="O57" s="90" t="s">
        <v>64</v>
      </c>
      <c r="P57" s="74">
        <f t="shared" si="1"/>
        <v>2.3E-3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7.324E-2</v>
      </c>
      <c r="F58" s="92">
        <v>2.6859999999999998E-2</v>
      </c>
      <c r="G58" s="88">
        <f t="shared" si="3"/>
        <v>0.10009999999999999</v>
      </c>
      <c r="H58" s="89">
        <v>32</v>
      </c>
      <c r="I58" s="90" t="s">
        <v>64</v>
      </c>
      <c r="J58" s="74">
        <f t="shared" si="4"/>
        <v>3.2000000000000002E-3</v>
      </c>
      <c r="K58" s="89">
        <v>33</v>
      </c>
      <c r="L58" s="90" t="s">
        <v>64</v>
      </c>
      <c r="M58" s="74">
        <f t="shared" si="0"/>
        <v>3.3E-3</v>
      </c>
      <c r="N58" s="89">
        <v>25</v>
      </c>
      <c r="O58" s="90" t="s">
        <v>64</v>
      </c>
      <c r="P58" s="74">
        <f t="shared" si="1"/>
        <v>2.5000000000000001E-3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7.6499999999999999E-2</v>
      </c>
      <c r="F59" s="92">
        <v>2.6630000000000001E-2</v>
      </c>
      <c r="G59" s="88">
        <f t="shared" si="3"/>
        <v>0.10313</v>
      </c>
      <c r="H59" s="89">
        <v>34</v>
      </c>
      <c r="I59" s="90" t="s">
        <v>64</v>
      </c>
      <c r="J59" s="74">
        <f t="shared" si="4"/>
        <v>3.4000000000000002E-3</v>
      </c>
      <c r="K59" s="89">
        <v>34</v>
      </c>
      <c r="L59" s="90" t="s">
        <v>64</v>
      </c>
      <c r="M59" s="74">
        <f t="shared" si="0"/>
        <v>3.4000000000000002E-3</v>
      </c>
      <c r="N59" s="89">
        <v>26</v>
      </c>
      <c r="O59" s="90" t="s">
        <v>64</v>
      </c>
      <c r="P59" s="74">
        <f t="shared" si="1"/>
        <v>2.5999999999999999E-3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7.9619999999999996E-2</v>
      </c>
      <c r="F60" s="92">
        <v>2.6380000000000001E-2</v>
      </c>
      <c r="G60" s="88">
        <f t="shared" si="3"/>
        <v>0.106</v>
      </c>
      <c r="H60" s="89">
        <v>37</v>
      </c>
      <c r="I60" s="90" t="s">
        <v>64</v>
      </c>
      <c r="J60" s="74">
        <f t="shared" si="4"/>
        <v>3.6999999999999997E-3</v>
      </c>
      <c r="K60" s="89">
        <v>36</v>
      </c>
      <c r="L60" s="90" t="s">
        <v>64</v>
      </c>
      <c r="M60" s="74">
        <f t="shared" si="0"/>
        <v>3.5999999999999999E-3</v>
      </c>
      <c r="N60" s="89">
        <v>28</v>
      </c>
      <c r="O60" s="90" t="s">
        <v>64</v>
      </c>
      <c r="P60" s="74">
        <f t="shared" si="1"/>
        <v>2.8E-3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8.2629999999999995E-2</v>
      </c>
      <c r="F61" s="92">
        <v>2.613E-2</v>
      </c>
      <c r="G61" s="88">
        <f t="shared" si="3"/>
        <v>0.10876</v>
      </c>
      <c r="H61" s="89">
        <v>40</v>
      </c>
      <c r="I61" s="90" t="s">
        <v>64</v>
      </c>
      <c r="J61" s="74">
        <f t="shared" si="4"/>
        <v>4.0000000000000001E-3</v>
      </c>
      <c r="K61" s="89">
        <v>38</v>
      </c>
      <c r="L61" s="90" t="s">
        <v>64</v>
      </c>
      <c r="M61" s="74">
        <f t="shared" si="0"/>
        <v>3.8E-3</v>
      </c>
      <c r="N61" s="89">
        <v>29</v>
      </c>
      <c r="O61" s="90" t="s">
        <v>64</v>
      </c>
      <c r="P61" s="74">
        <f t="shared" si="1"/>
        <v>2.9000000000000002E-3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8.5529999999999995E-2</v>
      </c>
      <c r="F62" s="92">
        <v>2.5870000000000001E-2</v>
      </c>
      <c r="G62" s="88">
        <f t="shared" si="3"/>
        <v>0.1114</v>
      </c>
      <c r="H62" s="89">
        <v>42</v>
      </c>
      <c r="I62" s="90" t="s">
        <v>64</v>
      </c>
      <c r="J62" s="74">
        <f t="shared" si="4"/>
        <v>4.2000000000000006E-3</v>
      </c>
      <c r="K62" s="89">
        <v>40</v>
      </c>
      <c r="L62" s="90" t="s">
        <v>64</v>
      </c>
      <c r="M62" s="74">
        <f t="shared" si="0"/>
        <v>4.0000000000000001E-3</v>
      </c>
      <c r="N62" s="89">
        <v>31</v>
      </c>
      <c r="O62" s="90" t="s">
        <v>64</v>
      </c>
      <c r="P62" s="74">
        <f t="shared" si="1"/>
        <v>3.0999999999999999E-3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8.8330000000000006E-2</v>
      </c>
      <c r="F63" s="92">
        <v>2.5610000000000001E-2</v>
      </c>
      <c r="G63" s="88">
        <f t="shared" si="3"/>
        <v>0.11394000000000001</v>
      </c>
      <c r="H63" s="89">
        <v>45</v>
      </c>
      <c r="I63" s="90" t="s">
        <v>64</v>
      </c>
      <c r="J63" s="74">
        <f t="shared" si="4"/>
        <v>4.4999999999999997E-3</v>
      </c>
      <c r="K63" s="89">
        <v>42</v>
      </c>
      <c r="L63" s="90" t="s">
        <v>64</v>
      </c>
      <c r="M63" s="74">
        <f t="shared" si="0"/>
        <v>4.2000000000000006E-3</v>
      </c>
      <c r="N63" s="89">
        <v>32</v>
      </c>
      <c r="O63" s="90" t="s">
        <v>64</v>
      </c>
      <c r="P63" s="74">
        <f t="shared" si="1"/>
        <v>3.2000000000000002E-3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9.3689999999999996E-2</v>
      </c>
      <c r="F64" s="92">
        <v>2.5080000000000002E-2</v>
      </c>
      <c r="G64" s="88">
        <f t="shared" si="3"/>
        <v>0.11877</v>
      </c>
      <c r="H64" s="89">
        <v>50</v>
      </c>
      <c r="I64" s="90" t="s">
        <v>64</v>
      </c>
      <c r="J64" s="74">
        <f t="shared" si="4"/>
        <v>5.0000000000000001E-3</v>
      </c>
      <c r="K64" s="89">
        <v>45</v>
      </c>
      <c r="L64" s="90" t="s">
        <v>64</v>
      </c>
      <c r="M64" s="74">
        <f t="shared" si="0"/>
        <v>4.4999999999999997E-3</v>
      </c>
      <c r="N64" s="89">
        <v>35</v>
      </c>
      <c r="O64" s="90" t="s">
        <v>64</v>
      </c>
      <c r="P64" s="74">
        <f t="shared" si="1"/>
        <v>3.5000000000000005E-3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9.8760000000000001E-2</v>
      </c>
      <c r="F65" s="92">
        <v>2.4559999999999998E-2</v>
      </c>
      <c r="G65" s="88">
        <f t="shared" si="3"/>
        <v>0.12332</v>
      </c>
      <c r="H65" s="89">
        <v>55</v>
      </c>
      <c r="I65" s="90" t="s">
        <v>64</v>
      </c>
      <c r="J65" s="74">
        <f t="shared" si="4"/>
        <v>5.4999999999999997E-3</v>
      </c>
      <c r="K65" s="89">
        <v>48</v>
      </c>
      <c r="L65" s="90" t="s">
        <v>64</v>
      </c>
      <c r="M65" s="74">
        <f t="shared" si="0"/>
        <v>4.8000000000000004E-3</v>
      </c>
      <c r="N65" s="89">
        <v>38</v>
      </c>
      <c r="O65" s="90" t="s">
        <v>64</v>
      </c>
      <c r="P65" s="74">
        <f t="shared" si="1"/>
        <v>3.8E-3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0.1036</v>
      </c>
      <c r="F66" s="92">
        <v>2.4049999999999998E-2</v>
      </c>
      <c r="G66" s="88">
        <f t="shared" si="3"/>
        <v>0.12764999999999999</v>
      </c>
      <c r="H66" s="89">
        <v>60</v>
      </c>
      <c r="I66" s="90" t="s">
        <v>64</v>
      </c>
      <c r="J66" s="74">
        <f t="shared" si="4"/>
        <v>6.0000000000000001E-3</v>
      </c>
      <c r="K66" s="89">
        <v>52</v>
      </c>
      <c r="L66" s="90" t="s">
        <v>64</v>
      </c>
      <c r="M66" s="74">
        <f t="shared" si="0"/>
        <v>5.1999999999999998E-3</v>
      </c>
      <c r="N66" s="89">
        <v>40</v>
      </c>
      <c r="O66" s="90" t="s">
        <v>64</v>
      </c>
      <c r="P66" s="74">
        <f t="shared" si="1"/>
        <v>4.0000000000000001E-3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0.1082</v>
      </c>
      <c r="F67" s="92">
        <v>2.3560000000000001E-2</v>
      </c>
      <c r="G67" s="88">
        <f t="shared" si="3"/>
        <v>0.13176000000000002</v>
      </c>
      <c r="H67" s="89">
        <v>65</v>
      </c>
      <c r="I67" s="90" t="s">
        <v>64</v>
      </c>
      <c r="J67" s="74">
        <f t="shared" si="4"/>
        <v>6.5000000000000006E-3</v>
      </c>
      <c r="K67" s="89">
        <v>55</v>
      </c>
      <c r="L67" s="90" t="s">
        <v>64</v>
      </c>
      <c r="M67" s="74">
        <f t="shared" si="0"/>
        <v>5.4999999999999997E-3</v>
      </c>
      <c r="N67" s="89">
        <v>43</v>
      </c>
      <c r="O67" s="90" t="s">
        <v>64</v>
      </c>
      <c r="P67" s="74">
        <f t="shared" si="1"/>
        <v>4.3E-3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0.11260000000000001</v>
      </c>
      <c r="F68" s="92">
        <v>2.3089999999999999E-2</v>
      </c>
      <c r="G68" s="88">
        <f t="shared" si="3"/>
        <v>0.13569000000000001</v>
      </c>
      <c r="H68" s="89">
        <v>71</v>
      </c>
      <c r="I68" s="90" t="s">
        <v>64</v>
      </c>
      <c r="J68" s="74">
        <f t="shared" si="4"/>
        <v>7.0999999999999995E-3</v>
      </c>
      <c r="K68" s="89">
        <v>57</v>
      </c>
      <c r="L68" s="90" t="s">
        <v>64</v>
      </c>
      <c r="M68" s="74">
        <f t="shared" si="0"/>
        <v>5.7000000000000002E-3</v>
      </c>
      <c r="N68" s="89">
        <v>45</v>
      </c>
      <c r="O68" s="90" t="s">
        <v>64</v>
      </c>
      <c r="P68" s="74">
        <f t="shared" si="1"/>
        <v>4.4999999999999997E-3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0.1168</v>
      </c>
      <c r="F69" s="92">
        <v>2.2630000000000001E-2</v>
      </c>
      <c r="G69" s="88">
        <f t="shared" si="3"/>
        <v>0.13943</v>
      </c>
      <c r="H69" s="89">
        <v>76</v>
      </c>
      <c r="I69" s="90" t="s">
        <v>64</v>
      </c>
      <c r="J69" s="74">
        <f t="shared" si="4"/>
        <v>7.6E-3</v>
      </c>
      <c r="K69" s="89">
        <v>60</v>
      </c>
      <c r="L69" s="90" t="s">
        <v>64</v>
      </c>
      <c r="M69" s="74">
        <f t="shared" si="0"/>
        <v>6.0000000000000001E-3</v>
      </c>
      <c r="N69" s="89">
        <v>47</v>
      </c>
      <c r="O69" s="90" t="s">
        <v>64</v>
      </c>
      <c r="P69" s="74">
        <f t="shared" si="1"/>
        <v>4.7000000000000002E-3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0.1249</v>
      </c>
      <c r="F70" s="92">
        <v>2.1770000000000001E-2</v>
      </c>
      <c r="G70" s="88">
        <f t="shared" si="3"/>
        <v>0.14666999999999999</v>
      </c>
      <c r="H70" s="89">
        <v>86</v>
      </c>
      <c r="I70" s="90" t="s">
        <v>64</v>
      </c>
      <c r="J70" s="74">
        <f t="shared" si="4"/>
        <v>8.6E-3</v>
      </c>
      <c r="K70" s="89">
        <v>65</v>
      </c>
      <c r="L70" s="90" t="s">
        <v>64</v>
      </c>
      <c r="M70" s="74">
        <f t="shared" si="0"/>
        <v>6.5000000000000006E-3</v>
      </c>
      <c r="N70" s="89">
        <v>52</v>
      </c>
      <c r="O70" s="90" t="s">
        <v>64</v>
      </c>
      <c r="P70" s="74">
        <f t="shared" si="1"/>
        <v>5.1999999999999998E-3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0.13250000000000001</v>
      </c>
      <c r="F71" s="92">
        <v>2.0969999999999999E-2</v>
      </c>
      <c r="G71" s="88">
        <f t="shared" si="3"/>
        <v>0.15347</v>
      </c>
      <c r="H71" s="89">
        <v>96</v>
      </c>
      <c r="I71" s="90" t="s">
        <v>64</v>
      </c>
      <c r="J71" s="74">
        <f t="shared" si="4"/>
        <v>9.6000000000000009E-3</v>
      </c>
      <c r="K71" s="89">
        <v>70</v>
      </c>
      <c r="L71" s="90" t="s">
        <v>64</v>
      </c>
      <c r="M71" s="74">
        <f t="shared" si="0"/>
        <v>7.000000000000001E-3</v>
      </c>
      <c r="N71" s="89">
        <v>56</v>
      </c>
      <c r="O71" s="90" t="s">
        <v>64</v>
      </c>
      <c r="P71" s="74">
        <f t="shared" si="1"/>
        <v>5.5999999999999999E-3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0.13969999999999999</v>
      </c>
      <c r="F72" s="92">
        <v>2.0240000000000001E-2</v>
      </c>
      <c r="G72" s="88">
        <f t="shared" si="3"/>
        <v>0.15994</v>
      </c>
      <c r="H72" s="89">
        <v>106</v>
      </c>
      <c r="I72" s="90" t="s">
        <v>64</v>
      </c>
      <c r="J72" s="74">
        <f t="shared" si="4"/>
        <v>1.06E-2</v>
      </c>
      <c r="K72" s="89">
        <v>75</v>
      </c>
      <c r="L72" s="90" t="s">
        <v>64</v>
      </c>
      <c r="M72" s="74">
        <f t="shared" si="0"/>
        <v>7.4999999999999997E-3</v>
      </c>
      <c r="N72" s="89">
        <v>60</v>
      </c>
      <c r="O72" s="90" t="s">
        <v>64</v>
      </c>
      <c r="P72" s="74">
        <f t="shared" si="1"/>
        <v>6.0000000000000001E-3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0.14649999999999999</v>
      </c>
      <c r="F73" s="92">
        <v>1.9560000000000001E-2</v>
      </c>
      <c r="G73" s="88">
        <f t="shared" si="3"/>
        <v>0.16605999999999999</v>
      </c>
      <c r="H73" s="89">
        <v>116</v>
      </c>
      <c r="I73" s="90" t="s">
        <v>64</v>
      </c>
      <c r="J73" s="74">
        <f t="shared" si="4"/>
        <v>1.1600000000000001E-2</v>
      </c>
      <c r="K73" s="89">
        <v>79</v>
      </c>
      <c r="L73" s="90" t="s">
        <v>64</v>
      </c>
      <c r="M73" s="74">
        <f t="shared" si="0"/>
        <v>7.9000000000000008E-3</v>
      </c>
      <c r="N73" s="89">
        <v>64</v>
      </c>
      <c r="O73" s="90" t="s">
        <v>64</v>
      </c>
      <c r="P73" s="74">
        <f t="shared" si="1"/>
        <v>6.4000000000000003E-3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0.153</v>
      </c>
      <c r="F74" s="92">
        <v>1.8929999999999999E-2</v>
      </c>
      <c r="G74" s="88">
        <f t="shared" si="3"/>
        <v>0.17193</v>
      </c>
      <c r="H74" s="89">
        <v>126</v>
      </c>
      <c r="I74" s="90" t="s">
        <v>64</v>
      </c>
      <c r="J74" s="74">
        <f t="shared" si="4"/>
        <v>1.26E-2</v>
      </c>
      <c r="K74" s="89">
        <v>84</v>
      </c>
      <c r="L74" s="90" t="s">
        <v>64</v>
      </c>
      <c r="M74" s="74">
        <f t="shared" si="0"/>
        <v>8.4000000000000012E-3</v>
      </c>
      <c r="N74" s="89">
        <v>68</v>
      </c>
      <c r="O74" s="90" t="s">
        <v>64</v>
      </c>
      <c r="P74" s="74">
        <f t="shared" si="1"/>
        <v>6.8000000000000005E-3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0.15920000000000001</v>
      </c>
      <c r="F75" s="92">
        <v>1.8350000000000002E-2</v>
      </c>
      <c r="G75" s="88">
        <f t="shared" si="3"/>
        <v>0.17755000000000001</v>
      </c>
      <c r="H75" s="89">
        <v>136</v>
      </c>
      <c r="I75" s="90" t="s">
        <v>64</v>
      </c>
      <c r="J75" s="74">
        <f t="shared" si="4"/>
        <v>1.3600000000000001E-2</v>
      </c>
      <c r="K75" s="89">
        <v>87</v>
      </c>
      <c r="L75" s="90" t="s">
        <v>64</v>
      </c>
      <c r="M75" s="74">
        <f t="shared" si="0"/>
        <v>8.6999999999999994E-3</v>
      </c>
      <c r="N75" s="89">
        <v>72</v>
      </c>
      <c r="O75" s="90" t="s">
        <v>64</v>
      </c>
      <c r="P75" s="74">
        <f t="shared" si="1"/>
        <v>7.1999999999999998E-3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0.1653</v>
      </c>
      <c r="F76" s="92">
        <v>1.7809999999999999E-2</v>
      </c>
      <c r="G76" s="88">
        <f t="shared" si="3"/>
        <v>0.18310999999999999</v>
      </c>
      <c r="H76" s="89">
        <v>145</v>
      </c>
      <c r="I76" s="90" t="s">
        <v>64</v>
      </c>
      <c r="J76" s="74">
        <f t="shared" si="4"/>
        <v>1.4499999999999999E-2</v>
      </c>
      <c r="K76" s="89">
        <v>91</v>
      </c>
      <c r="L76" s="90" t="s">
        <v>64</v>
      </c>
      <c r="M76" s="74">
        <f t="shared" si="0"/>
        <v>9.1000000000000004E-3</v>
      </c>
      <c r="N76" s="89">
        <v>75</v>
      </c>
      <c r="O76" s="90" t="s">
        <v>64</v>
      </c>
      <c r="P76" s="74">
        <f t="shared" si="1"/>
        <v>7.4999999999999997E-3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0.1711</v>
      </c>
      <c r="F77" s="92">
        <v>1.7299999999999999E-2</v>
      </c>
      <c r="G77" s="88">
        <f t="shared" si="3"/>
        <v>0.18840000000000001</v>
      </c>
      <c r="H77" s="89">
        <v>155</v>
      </c>
      <c r="I77" s="90" t="s">
        <v>64</v>
      </c>
      <c r="J77" s="74">
        <f t="shared" si="4"/>
        <v>1.55E-2</v>
      </c>
      <c r="K77" s="89">
        <v>95</v>
      </c>
      <c r="L77" s="90" t="s">
        <v>64</v>
      </c>
      <c r="M77" s="74">
        <f t="shared" si="0"/>
        <v>9.4999999999999998E-3</v>
      </c>
      <c r="N77" s="89">
        <v>79</v>
      </c>
      <c r="O77" s="90" t="s">
        <v>64</v>
      </c>
      <c r="P77" s="74">
        <f t="shared" si="1"/>
        <v>7.9000000000000008E-3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0.1767</v>
      </c>
      <c r="F78" s="92">
        <v>1.6830000000000001E-2</v>
      </c>
      <c r="G78" s="88">
        <f t="shared" si="3"/>
        <v>0.19353000000000001</v>
      </c>
      <c r="H78" s="89">
        <v>164</v>
      </c>
      <c r="I78" s="90" t="s">
        <v>64</v>
      </c>
      <c r="J78" s="74">
        <f t="shared" si="4"/>
        <v>1.6400000000000001E-2</v>
      </c>
      <c r="K78" s="89">
        <v>98</v>
      </c>
      <c r="L78" s="90" t="s">
        <v>64</v>
      </c>
      <c r="M78" s="74">
        <f t="shared" si="0"/>
        <v>9.7999999999999997E-3</v>
      </c>
      <c r="N78" s="89">
        <v>82</v>
      </c>
      <c r="O78" s="90" t="s">
        <v>64</v>
      </c>
      <c r="P78" s="74">
        <f t="shared" si="1"/>
        <v>8.2000000000000007E-3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0.18210000000000001</v>
      </c>
      <c r="F79" s="92">
        <v>1.6379999999999999E-2</v>
      </c>
      <c r="G79" s="88">
        <f t="shared" si="3"/>
        <v>0.19848000000000002</v>
      </c>
      <c r="H79" s="89">
        <v>174</v>
      </c>
      <c r="I79" s="90" t="s">
        <v>64</v>
      </c>
      <c r="J79" s="74">
        <f t="shared" si="4"/>
        <v>1.7399999999999999E-2</v>
      </c>
      <c r="K79" s="89">
        <v>101</v>
      </c>
      <c r="L79" s="90" t="s">
        <v>64</v>
      </c>
      <c r="M79" s="74">
        <f t="shared" si="0"/>
        <v>1.0100000000000001E-2</v>
      </c>
      <c r="N79" s="89">
        <v>85</v>
      </c>
      <c r="O79" s="90" t="s">
        <v>64</v>
      </c>
      <c r="P79" s="74">
        <f t="shared" si="1"/>
        <v>8.5000000000000006E-3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0.18740000000000001</v>
      </c>
      <c r="F80" s="92">
        <v>1.5970000000000002E-2</v>
      </c>
      <c r="G80" s="88">
        <f t="shared" si="3"/>
        <v>0.20337000000000002</v>
      </c>
      <c r="H80" s="89">
        <v>183</v>
      </c>
      <c r="I80" s="90" t="s">
        <v>64</v>
      </c>
      <c r="J80" s="74">
        <f t="shared" si="4"/>
        <v>1.83E-2</v>
      </c>
      <c r="K80" s="89">
        <v>105</v>
      </c>
      <c r="L80" s="90" t="s">
        <v>64</v>
      </c>
      <c r="M80" s="74">
        <f t="shared" si="0"/>
        <v>1.0499999999999999E-2</v>
      </c>
      <c r="N80" s="89">
        <v>88</v>
      </c>
      <c r="O80" s="90" t="s">
        <v>64</v>
      </c>
      <c r="P80" s="74">
        <f t="shared" si="1"/>
        <v>8.7999999999999988E-3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0.19750000000000001</v>
      </c>
      <c r="F81" s="92">
        <v>1.52E-2</v>
      </c>
      <c r="G81" s="88">
        <f t="shared" si="3"/>
        <v>0.2127</v>
      </c>
      <c r="H81" s="89">
        <v>202</v>
      </c>
      <c r="I81" s="90" t="s">
        <v>64</v>
      </c>
      <c r="J81" s="74">
        <f t="shared" si="4"/>
        <v>2.0200000000000003E-2</v>
      </c>
      <c r="K81" s="89">
        <v>110</v>
      </c>
      <c r="L81" s="90" t="s">
        <v>64</v>
      </c>
      <c r="M81" s="74">
        <f t="shared" si="0"/>
        <v>1.0999999999999999E-2</v>
      </c>
      <c r="N81" s="89">
        <v>94</v>
      </c>
      <c r="O81" s="90" t="s">
        <v>64</v>
      </c>
      <c r="P81" s="74">
        <f t="shared" si="1"/>
        <v>9.4000000000000004E-3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0.20860000000000001</v>
      </c>
      <c r="F82" s="92">
        <v>1.436E-2</v>
      </c>
      <c r="G82" s="88">
        <f t="shared" si="3"/>
        <v>0.22296000000000002</v>
      </c>
      <c r="H82" s="89">
        <v>224</v>
      </c>
      <c r="I82" s="90" t="s">
        <v>64</v>
      </c>
      <c r="J82" s="74">
        <f t="shared" si="4"/>
        <v>2.24E-2</v>
      </c>
      <c r="K82" s="89">
        <v>117</v>
      </c>
      <c r="L82" s="90" t="s">
        <v>64</v>
      </c>
      <c r="M82" s="74">
        <f t="shared" si="0"/>
        <v>1.17E-2</v>
      </c>
      <c r="N82" s="89">
        <v>101</v>
      </c>
      <c r="O82" s="90" t="s">
        <v>64</v>
      </c>
      <c r="P82" s="74">
        <f t="shared" si="1"/>
        <v>1.0100000000000001E-2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0.21909999999999999</v>
      </c>
      <c r="F83" s="92">
        <v>1.362E-2</v>
      </c>
      <c r="G83" s="88">
        <f t="shared" si="3"/>
        <v>0.23271999999999998</v>
      </c>
      <c r="H83" s="89">
        <v>247</v>
      </c>
      <c r="I83" s="90" t="s">
        <v>64</v>
      </c>
      <c r="J83" s="74">
        <f t="shared" si="4"/>
        <v>2.47E-2</v>
      </c>
      <c r="K83" s="89">
        <v>123</v>
      </c>
      <c r="L83" s="90" t="s">
        <v>64</v>
      </c>
      <c r="M83" s="74">
        <f t="shared" si="0"/>
        <v>1.23E-2</v>
      </c>
      <c r="N83" s="89">
        <v>108</v>
      </c>
      <c r="O83" s="90" t="s">
        <v>64</v>
      </c>
      <c r="P83" s="74">
        <f t="shared" si="1"/>
        <v>1.0800000000000001E-2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0.22900000000000001</v>
      </c>
      <c r="F84" s="92">
        <v>1.2970000000000001E-2</v>
      </c>
      <c r="G84" s="88">
        <f t="shared" si="3"/>
        <v>0.24197000000000002</v>
      </c>
      <c r="H84" s="89">
        <v>269</v>
      </c>
      <c r="I84" s="90" t="s">
        <v>64</v>
      </c>
      <c r="J84" s="74">
        <f t="shared" si="4"/>
        <v>2.69E-2</v>
      </c>
      <c r="K84" s="89">
        <v>129</v>
      </c>
      <c r="L84" s="90" t="s">
        <v>64</v>
      </c>
      <c r="M84" s="74">
        <f t="shared" ref="M84:M147" si="6">K84/1000/10</f>
        <v>1.29E-2</v>
      </c>
      <c r="N84" s="89">
        <v>114</v>
      </c>
      <c r="O84" s="90" t="s">
        <v>64</v>
      </c>
      <c r="P84" s="74">
        <f t="shared" ref="P84:P147" si="7">N84/1000/10</f>
        <v>1.14E-2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0.23849999999999999</v>
      </c>
      <c r="F85" s="92">
        <v>1.238E-2</v>
      </c>
      <c r="G85" s="88">
        <f t="shared" ref="G85:G148" si="8">E85+F85</f>
        <v>0.25087999999999999</v>
      </c>
      <c r="H85" s="89">
        <v>290</v>
      </c>
      <c r="I85" s="90" t="s">
        <v>64</v>
      </c>
      <c r="J85" s="74">
        <f t="shared" ref="J85:J133" si="9">H85/1000/10</f>
        <v>2.8999999999999998E-2</v>
      </c>
      <c r="K85" s="89">
        <v>134</v>
      </c>
      <c r="L85" s="90" t="s">
        <v>64</v>
      </c>
      <c r="M85" s="74">
        <f t="shared" si="6"/>
        <v>1.34E-2</v>
      </c>
      <c r="N85" s="89">
        <v>120</v>
      </c>
      <c r="O85" s="90" t="s">
        <v>64</v>
      </c>
      <c r="P85" s="74">
        <f t="shared" si="7"/>
        <v>1.2E-2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0.24759999999999999</v>
      </c>
      <c r="F86" s="92">
        <v>1.1860000000000001E-2</v>
      </c>
      <c r="G86" s="88">
        <f t="shared" si="8"/>
        <v>0.25945999999999997</v>
      </c>
      <c r="H86" s="89">
        <v>311</v>
      </c>
      <c r="I86" s="90" t="s">
        <v>64</v>
      </c>
      <c r="J86" s="74">
        <f t="shared" si="9"/>
        <v>3.1099999999999999E-2</v>
      </c>
      <c r="K86" s="89">
        <v>139</v>
      </c>
      <c r="L86" s="90" t="s">
        <v>64</v>
      </c>
      <c r="M86" s="74">
        <f t="shared" si="6"/>
        <v>1.3900000000000001E-2</v>
      </c>
      <c r="N86" s="89">
        <v>125</v>
      </c>
      <c r="O86" s="90" t="s">
        <v>64</v>
      </c>
      <c r="P86" s="74">
        <f t="shared" si="7"/>
        <v>1.2500000000000001E-2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0.25629999999999997</v>
      </c>
      <c r="F87" s="92">
        <v>1.1379999999999999E-2</v>
      </c>
      <c r="G87" s="88">
        <f t="shared" si="8"/>
        <v>0.26767999999999997</v>
      </c>
      <c r="H87" s="89">
        <v>332</v>
      </c>
      <c r="I87" s="90" t="s">
        <v>64</v>
      </c>
      <c r="J87" s="74">
        <f t="shared" si="9"/>
        <v>3.32E-2</v>
      </c>
      <c r="K87" s="89">
        <v>144</v>
      </c>
      <c r="L87" s="90" t="s">
        <v>64</v>
      </c>
      <c r="M87" s="74">
        <f t="shared" si="6"/>
        <v>1.44E-2</v>
      </c>
      <c r="N87" s="89">
        <v>130</v>
      </c>
      <c r="O87" s="90" t="s">
        <v>64</v>
      </c>
      <c r="P87" s="74">
        <f t="shared" si="7"/>
        <v>1.3000000000000001E-2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0.26469999999999999</v>
      </c>
      <c r="F88" s="92">
        <v>1.095E-2</v>
      </c>
      <c r="G88" s="88">
        <f t="shared" si="8"/>
        <v>0.27565000000000001</v>
      </c>
      <c r="H88" s="89">
        <v>352</v>
      </c>
      <c r="I88" s="90" t="s">
        <v>64</v>
      </c>
      <c r="J88" s="74">
        <f t="shared" si="9"/>
        <v>3.5199999999999995E-2</v>
      </c>
      <c r="K88" s="89">
        <v>148</v>
      </c>
      <c r="L88" s="90" t="s">
        <v>64</v>
      </c>
      <c r="M88" s="74">
        <f t="shared" si="6"/>
        <v>1.4799999999999999E-2</v>
      </c>
      <c r="N88" s="89">
        <v>135</v>
      </c>
      <c r="O88" s="90" t="s">
        <v>64</v>
      </c>
      <c r="P88" s="74">
        <f t="shared" si="7"/>
        <v>1.3500000000000002E-2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0.27279999999999999</v>
      </c>
      <c r="F89" s="92">
        <v>1.055E-2</v>
      </c>
      <c r="G89" s="88">
        <f t="shared" si="8"/>
        <v>0.28334999999999999</v>
      </c>
      <c r="H89" s="89">
        <v>373</v>
      </c>
      <c r="I89" s="90" t="s">
        <v>64</v>
      </c>
      <c r="J89" s="74">
        <f t="shared" si="9"/>
        <v>3.73E-2</v>
      </c>
      <c r="K89" s="89">
        <v>152</v>
      </c>
      <c r="L89" s="90" t="s">
        <v>64</v>
      </c>
      <c r="M89" s="74">
        <f t="shared" si="6"/>
        <v>1.52E-2</v>
      </c>
      <c r="N89" s="89">
        <v>140</v>
      </c>
      <c r="O89" s="90" t="s">
        <v>64</v>
      </c>
      <c r="P89" s="74">
        <f t="shared" si="7"/>
        <v>1.4000000000000002E-2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0.28810000000000002</v>
      </c>
      <c r="F90" s="92">
        <v>9.8519999999999996E-3</v>
      </c>
      <c r="G90" s="88">
        <f t="shared" si="8"/>
        <v>0.29795199999999999</v>
      </c>
      <c r="H90" s="89">
        <v>412</v>
      </c>
      <c r="I90" s="90" t="s">
        <v>64</v>
      </c>
      <c r="J90" s="74">
        <f t="shared" si="9"/>
        <v>4.1200000000000001E-2</v>
      </c>
      <c r="K90" s="89">
        <v>159</v>
      </c>
      <c r="L90" s="90" t="s">
        <v>64</v>
      </c>
      <c r="M90" s="74">
        <f t="shared" si="6"/>
        <v>1.5900000000000001E-2</v>
      </c>
      <c r="N90" s="89">
        <v>149</v>
      </c>
      <c r="O90" s="90" t="s">
        <v>64</v>
      </c>
      <c r="P90" s="74">
        <f t="shared" si="7"/>
        <v>1.49E-2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0.30259999999999998</v>
      </c>
      <c r="F91" s="92">
        <v>9.2510000000000005E-3</v>
      </c>
      <c r="G91" s="88">
        <f t="shared" si="8"/>
        <v>0.31185099999999999</v>
      </c>
      <c r="H91" s="89">
        <v>450</v>
      </c>
      <c r="I91" s="90" t="s">
        <v>64</v>
      </c>
      <c r="J91" s="74">
        <f t="shared" si="9"/>
        <v>4.4999999999999998E-2</v>
      </c>
      <c r="K91" s="89">
        <v>166</v>
      </c>
      <c r="L91" s="90" t="s">
        <v>64</v>
      </c>
      <c r="M91" s="74">
        <f t="shared" si="6"/>
        <v>1.66E-2</v>
      </c>
      <c r="N91" s="89">
        <v>157</v>
      </c>
      <c r="O91" s="90" t="s">
        <v>64</v>
      </c>
      <c r="P91" s="74">
        <f t="shared" si="7"/>
        <v>1.5699999999999999E-2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0.31630000000000003</v>
      </c>
      <c r="F92" s="92">
        <v>8.7290000000000006E-3</v>
      </c>
      <c r="G92" s="88">
        <f t="shared" si="8"/>
        <v>0.32502900000000001</v>
      </c>
      <c r="H92" s="89">
        <v>487</v>
      </c>
      <c r="I92" s="90" t="s">
        <v>64</v>
      </c>
      <c r="J92" s="74">
        <f t="shared" si="9"/>
        <v>4.87E-2</v>
      </c>
      <c r="K92" s="89">
        <v>172</v>
      </c>
      <c r="L92" s="90" t="s">
        <v>64</v>
      </c>
      <c r="M92" s="74">
        <f t="shared" si="6"/>
        <v>1.72E-2</v>
      </c>
      <c r="N92" s="89">
        <v>165</v>
      </c>
      <c r="O92" s="90" t="s">
        <v>64</v>
      </c>
      <c r="P92" s="74">
        <f t="shared" si="7"/>
        <v>1.6500000000000001E-2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0.32919999999999999</v>
      </c>
      <c r="F93" s="92">
        <v>8.2710000000000006E-3</v>
      </c>
      <c r="G93" s="88">
        <f t="shared" si="8"/>
        <v>0.33747099999999997</v>
      </c>
      <c r="H93" s="89">
        <v>524</v>
      </c>
      <c r="I93" s="90" t="s">
        <v>64</v>
      </c>
      <c r="J93" s="74">
        <f t="shared" si="9"/>
        <v>5.2400000000000002E-2</v>
      </c>
      <c r="K93" s="89">
        <v>177</v>
      </c>
      <c r="L93" s="90" t="s">
        <v>64</v>
      </c>
      <c r="M93" s="74">
        <f t="shared" si="6"/>
        <v>1.77E-2</v>
      </c>
      <c r="N93" s="89">
        <v>172</v>
      </c>
      <c r="O93" s="90" t="s">
        <v>64</v>
      </c>
      <c r="P93" s="74">
        <f t="shared" si="7"/>
        <v>1.72E-2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0.34160000000000001</v>
      </c>
      <c r="F94" s="92">
        <v>7.8650000000000005E-3</v>
      </c>
      <c r="G94" s="88">
        <f t="shared" si="8"/>
        <v>0.34946500000000003</v>
      </c>
      <c r="H94" s="89">
        <v>559</v>
      </c>
      <c r="I94" s="90" t="s">
        <v>64</v>
      </c>
      <c r="J94" s="74">
        <f t="shared" si="9"/>
        <v>5.5900000000000005E-2</v>
      </c>
      <c r="K94" s="89">
        <v>182</v>
      </c>
      <c r="L94" s="90" t="s">
        <v>64</v>
      </c>
      <c r="M94" s="74">
        <f t="shared" si="6"/>
        <v>1.8200000000000001E-2</v>
      </c>
      <c r="N94" s="89">
        <v>179</v>
      </c>
      <c r="O94" s="90" t="s">
        <v>64</v>
      </c>
      <c r="P94" s="74">
        <f t="shared" si="7"/>
        <v>1.7899999999999999E-2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0.35339999999999999</v>
      </c>
      <c r="F95" s="92">
        <v>7.502E-3</v>
      </c>
      <c r="G95" s="88">
        <f t="shared" si="8"/>
        <v>0.360902</v>
      </c>
      <c r="H95" s="89">
        <v>593</v>
      </c>
      <c r="I95" s="90" t="s">
        <v>64</v>
      </c>
      <c r="J95" s="74">
        <f t="shared" si="9"/>
        <v>5.9299999999999999E-2</v>
      </c>
      <c r="K95" s="89">
        <v>187</v>
      </c>
      <c r="L95" s="90" t="s">
        <v>64</v>
      </c>
      <c r="M95" s="74">
        <f t="shared" si="6"/>
        <v>1.8700000000000001E-2</v>
      </c>
      <c r="N95" s="89">
        <v>185</v>
      </c>
      <c r="O95" s="90" t="s">
        <v>64</v>
      </c>
      <c r="P95" s="74">
        <f t="shared" si="7"/>
        <v>1.8499999999999999E-2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0.3755</v>
      </c>
      <c r="F96" s="92">
        <v>6.8799999999999998E-3</v>
      </c>
      <c r="G96" s="88">
        <f t="shared" si="8"/>
        <v>0.38238</v>
      </c>
      <c r="H96" s="89">
        <v>660</v>
      </c>
      <c r="I96" s="90" t="s">
        <v>64</v>
      </c>
      <c r="J96" s="74">
        <f t="shared" si="9"/>
        <v>6.6000000000000003E-2</v>
      </c>
      <c r="K96" s="89">
        <v>195</v>
      </c>
      <c r="L96" s="90" t="s">
        <v>64</v>
      </c>
      <c r="M96" s="74">
        <f t="shared" si="6"/>
        <v>1.95E-2</v>
      </c>
      <c r="N96" s="89">
        <v>197</v>
      </c>
      <c r="O96" s="90" t="s">
        <v>64</v>
      </c>
      <c r="P96" s="74">
        <f t="shared" si="7"/>
        <v>1.9700000000000002E-2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0.39589999999999997</v>
      </c>
      <c r="F97" s="92">
        <v>6.365E-3</v>
      </c>
      <c r="G97" s="88">
        <f t="shared" si="8"/>
        <v>0.40226499999999998</v>
      </c>
      <c r="H97" s="89">
        <v>725</v>
      </c>
      <c r="I97" s="90" t="s">
        <v>64</v>
      </c>
      <c r="J97" s="74">
        <f t="shared" si="9"/>
        <v>7.2499999999999995E-2</v>
      </c>
      <c r="K97" s="89">
        <v>203</v>
      </c>
      <c r="L97" s="90" t="s">
        <v>64</v>
      </c>
      <c r="M97" s="74">
        <f t="shared" si="6"/>
        <v>2.0300000000000002E-2</v>
      </c>
      <c r="N97" s="89">
        <v>207</v>
      </c>
      <c r="O97" s="90" t="s">
        <v>64</v>
      </c>
      <c r="P97" s="74">
        <f t="shared" si="7"/>
        <v>2.07E-2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0.4148</v>
      </c>
      <c r="F98" s="92">
        <v>5.9309999999999996E-3</v>
      </c>
      <c r="G98" s="88">
        <f t="shared" si="8"/>
        <v>0.42073100000000002</v>
      </c>
      <c r="H98" s="89">
        <v>787</v>
      </c>
      <c r="I98" s="90" t="s">
        <v>64</v>
      </c>
      <c r="J98" s="74">
        <f t="shared" si="9"/>
        <v>7.8700000000000006E-2</v>
      </c>
      <c r="K98" s="89">
        <v>209</v>
      </c>
      <c r="L98" s="90" t="s">
        <v>64</v>
      </c>
      <c r="M98" s="74">
        <f t="shared" si="6"/>
        <v>2.0899999999999998E-2</v>
      </c>
      <c r="N98" s="89">
        <v>217</v>
      </c>
      <c r="O98" s="90" t="s">
        <v>64</v>
      </c>
      <c r="P98" s="74">
        <f t="shared" si="7"/>
        <v>2.1700000000000001E-2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0.43240000000000001</v>
      </c>
      <c r="F99" s="92">
        <v>5.5589999999999997E-3</v>
      </c>
      <c r="G99" s="88">
        <f t="shared" si="8"/>
        <v>0.43795899999999999</v>
      </c>
      <c r="H99" s="89">
        <v>847</v>
      </c>
      <c r="I99" s="90" t="s">
        <v>64</v>
      </c>
      <c r="J99" s="74">
        <f t="shared" si="9"/>
        <v>8.4699999999999998E-2</v>
      </c>
      <c r="K99" s="89">
        <v>215</v>
      </c>
      <c r="L99" s="90" t="s">
        <v>64</v>
      </c>
      <c r="M99" s="74">
        <f t="shared" si="6"/>
        <v>2.1499999999999998E-2</v>
      </c>
      <c r="N99" s="89">
        <v>226</v>
      </c>
      <c r="O99" s="90" t="s">
        <v>64</v>
      </c>
      <c r="P99" s="74">
        <f t="shared" si="7"/>
        <v>2.2600000000000002E-2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0.44890000000000002</v>
      </c>
      <c r="F100" s="92">
        <v>5.2360000000000002E-3</v>
      </c>
      <c r="G100" s="88">
        <f t="shared" si="8"/>
        <v>0.45413600000000004</v>
      </c>
      <c r="H100" s="89">
        <v>905</v>
      </c>
      <c r="I100" s="90" t="s">
        <v>64</v>
      </c>
      <c r="J100" s="74">
        <f t="shared" si="9"/>
        <v>9.0499999999999997E-2</v>
      </c>
      <c r="K100" s="89">
        <v>220</v>
      </c>
      <c r="L100" s="90" t="s">
        <v>64</v>
      </c>
      <c r="M100" s="74">
        <f t="shared" si="6"/>
        <v>2.1999999999999999E-2</v>
      </c>
      <c r="N100" s="89">
        <v>234</v>
      </c>
      <c r="O100" s="90" t="s">
        <v>64</v>
      </c>
      <c r="P100" s="74">
        <f t="shared" si="7"/>
        <v>2.3400000000000001E-2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0.46439999999999998</v>
      </c>
      <c r="F101" s="92">
        <v>4.9529999999999999E-3</v>
      </c>
      <c r="G101" s="88">
        <f t="shared" si="8"/>
        <v>0.46935299999999996</v>
      </c>
      <c r="H101" s="89">
        <v>961</v>
      </c>
      <c r="I101" s="90" t="s">
        <v>64</v>
      </c>
      <c r="J101" s="74">
        <f t="shared" si="9"/>
        <v>9.6099999999999991E-2</v>
      </c>
      <c r="K101" s="89">
        <v>224</v>
      </c>
      <c r="L101" s="90" t="s">
        <v>64</v>
      </c>
      <c r="M101" s="74">
        <f t="shared" si="6"/>
        <v>2.24E-2</v>
      </c>
      <c r="N101" s="89">
        <v>241</v>
      </c>
      <c r="O101" s="90" t="s">
        <v>64</v>
      </c>
      <c r="P101" s="74">
        <f t="shared" si="7"/>
        <v>2.41E-2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0.47889999999999999</v>
      </c>
      <c r="F102" s="92">
        <v>4.7019999999999996E-3</v>
      </c>
      <c r="G102" s="88">
        <f t="shared" si="8"/>
        <v>0.48360199999999998</v>
      </c>
      <c r="H102" s="89">
        <v>1017</v>
      </c>
      <c r="I102" s="90" t="s">
        <v>64</v>
      </c>
      <c r="J102" s="74">
        <f t="shared" si="9"/>
        <v>0.10169999999999998</v>
      </c>
      <c r="K102" s="89">
        <v>229</v>
      </c>
      <c r="L102" s="90" t="s">
        <v>64</v>
      </c>
      <c r="M102" s="74">
        <f t="shared" si="6"/>
        <v>2.29E-2</v>
      </c>
      <c r="N102" s="89">
        <v>248</v>
      </c>
      <c r="O102" s="90" t="s">
        <v>64</v>
      </c>
      <c r="P102" s="74">
        <f t="shared" si="7"/>
        <v>2.4799999999999999E-2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0.49259999999999998</v>
      </c>
      <c r="F103" s="92">
        <v>4.4790000000000003E-3</v>
      </c>
      <c r="G103" s="88">
        <f t="shared" si="8"/>
        <v>0.49707899999999999</v>
      </c>
      <c r="H103" s="89">
        <v>1071</v>
      </c>
      <c r="I103" s="90" t="s">
        <v>64</v>
      </c>
      <c r="J103" s="74">
        <f t="shared" si="9"/>
        <v>0.1071</v>
      </c>
      <c r="K103" s="89">
        <v>233</v>
      </c>
      <c r="L103" s="90" t="s">
        <v>64</v>
      </c>
      <c r="M103" s="74">
        <f t="shared" si="6"/>
        <v>2.3300000000000001E-2</v>
      </c>
      <c r="N103" s="89">
        <v>255</v>
      </c>
      <c r="O103" s="90" t="s">
        <v>64</v>
      </c>
      <c r="P103" s="74">
        <f t="shared" si="7"/>
        <v>2.5500000000000002E-2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0.50549999999999995</v>
      </c>
      <c r="F104" s="92">
        <v>4.2779999999999997E-3</v>
      </c>
      <c r="G104" s="88">
        <f t="shared" si="8"/>
        <v>0.50977799999999995</v>
      </c>
      <c r="H104" s="89">
        <v>1123</v>
      </c>
      <c r="I104" s="90" t="s">
        <v>64</v>
      </c>
      <c r="J104" s="74">
        <f t="shared" si="9"/>
        <v>0.1123</v>
      </c>
      <c r="K104" s="89">
        <v>236</v>
      </c>
      <c r="L104" s="90" t="s">
        <v>64</v>
      </c>
      <c r="M104" s="74">
        <f t="shared" si="6"/>
        <v>2.3599999999999999E-2</v>
      </c>
      <c r="N104" s="89">
        <v>261</v>
      </c>
      <c r="O104" s="90" t="s">
        <v>64</v>
      </c>
      <c r="P104" s="74">
        <f t="shared" si="7"/>
        <v>2.6100000000000002E-2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0.51759999999999995</v>
      </c>
      <c r="F105" s="92">
        <v>4.0959999999999998E-3</v>
      </c>
      <c r="G105" s="88">
        <f t="shared" si="8"/>
        <v>0.52169599999999994</v>
      </c>
      <c r="H105" s="89">
        <v>1175</v>
      </c>
      <c r="I105" s="90" t="s">
        <v>64</v>
      </c>
      <c r="J105" s="74">
        <f t="shared" si="9"/>
        <v>0.11750000000000001</v>
      </c>
      <c r="K105" s="89">
        <v>240</v>
      </c>
      <c r="L105" s="90" t="s">
        <v>64</v>
      </c>
      <c r="M105" s="74">
        <f t="shared" si="6"/>
        <v>2.4E-2</v>
      </c>
      <c r="N105" s="89">
        <v>267</v>
      </c>
      <c r="O105" s="90" t="s">
        <v>64</v>
      </c>
      <c r="P105" s="74">
        <f t="shared" si="7"/>
        <v>2.6700000000000002E-2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0.52910000000000001</v>
      </c>
      <c r="F106" s="92">
        <v>3.9309999999999996E-3</v>
      </c>
      <c r="G106" s="88">
        <f t="shared" si="8"/>
        <v>0.53303100000000003</v>
      </c>
      <c r="H106" s="89">
        <v>1226</v>
      </c>
      <c r="I106" s="90" t="s">
        <v>64</v>
      </c>
      <c r="J106" s="74">
        <f t="shared" si="9"/>
        <v>0.1226</v>
      </c>
      <c r="K106" s="89">
        <v>243</v>
      </c>
      <c r="L106" s="90" t="s">
        <v>64</v>
      </c>
      <c r="M106" s="74">
        <f t="shared" si="6"/>
        <v>2.4299999999999999E-2</v>
      </c>
      <c r="N106" s="89">
        <v>272</v>
      </c>
      <c r="O106" s="90" t="s">
        <v>64</v>
      </c>
      <c r="P106" s="74">
        <f t="shared" si="7"/>
        <v>2.7200000000000002E-2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0.55030000000000001</v>
      </c>
      <c r="F107" s="92">
        <v>3.6419999999999998E-3</v>
      </c>
      <c r="G107" s="88">
        <f t="shared" si="8"/>
        <v>0.55394200000000005</v>
      </c>
      <c r="H107" s="89">
        <v>1325</v>
      </c>
      <c r="I107" s="90" t="s">
        <v>64</v>
      </c>
      <c r="J107" s="74">
        <f t="shared" si="9"/>
        <v>0.13250000000000001</v>
      </c>
      <c r="K107" s="89">
        <v>249</v>
      </c>
      <c r="L107" s="90" t="s">
        <v>64</v>
      </c>
      <c r="M107" s="74">
        <f t="shared" si="6"/>
        <v>2.4899999999999999E-2</v>
      </c>
      <c r="N107" s="89">
        <v>283</v>
      </c>
      <c r="O107" s="90" t="s">
        <v>64</v>
      </c>
      <c r="P107" s="74">
        <f t="shared" si="7"/>
        <v>2.8299999999999999E-2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0.57369999999999999</v>
      </c>
      <c r="F108" s="92">
        <v>3.3400000000000001E-3</v>
      </c>
      <c r="G108" s="88">
        <f t="shared" si="8"/>
        <v>0.57704</v>
      </c>
      <c r="H108" s="89">
        <v>1444</v>
      </c>
      <c r="I108" s="90" t="s">
        <v>64</v>
      </c>
      <c r="J108" s="74">
        <f t="shared" si="9"/>
        <v>0.1444</v>
      </c>
      <c r="K108" s="89">
        <v>255</v>
      </c>
      <c r="L108" s="90" t="s">
        <v>64</v>
      </c>
      <c r="M108" s="74">
        <f t="shared" si="6"/>
        <v>2.5500000000000002E-2</v>
      </c>
      <c r="N108" s="89">
        <v>294</v>
      </c>
      <c r="O108" s="90" t="s">
        <v>64</v>
      </c>
      <c r="P108" s="74">
        <f t="shared" si="7"/>
        <v>2.9399999999999999E-2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0.59430000000000005</v>
      </c>
      <c r="F109" s="92">
        <v>3.0890000000000002E-3</v>
      </c>
      <c r="G109" s="88">
        <f t="shared" si="8"/>
        <v>0.59738900000000006</v>
      </c>
      <c r="H109" s="89">
        <v>1560</v>
      </c>
      <c r="I109" s="90" t="s">
        <v>64</v>
      </c>
      <c r="J109" s="74">
        <f t="shared" si="9"/>
        <v>0.156</v>
      </c>
      <c r="K109" s="89">
        <v>261</v>
      </c>
      <c r="L109" s="90" t="s">
        <v>64</v>
      </c>
      <c r="M109" s="74">
        <f t="shared" si="6"/>
        <v>2.6100000000000002E-2</v>
      </c>
      <c r="N109" s="89">
        <v>305</v>
      </c>
      <c r="O109" s="90" t="s">
        <v>64</v>
      </c>
      <c r="P109" s="74">
        <f t="shared" si="7"/>
        <v>3.0499999999999999E-2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0.61260000000000003</v>
      </c>
      <c r="F110" s="92">
        <v>2.8770000000000002E-3</v>
      </c>
      <c r="G110" s="88">
        <f t="shared" si="8"/>
        <v>0.61547700000000005</v>
      </c>
      <c r="H110" s="89">
        <v>1673</v>
      </c>
      <c r="I110" s="90" t="s">
        <v>64</v>
      </c>
      <c r="J110" s="76">
        <f t="shared" si="9"/>
        <v>0.1673</v>
      </c>
      <c r="K110" s="89">
        <v>266</v>
      </c>
      <c r="L110" s="90" t="s">
        <v>64</v>
      </c>
      <c r="M110" s="74">
        <f t="shared" si="6"/>
        <v>2.6600000000000002E-2</v>
      </c>
      <c r="N110" s="89">
        <v>315</v>
      </c>
      <c r="O110" s="90" t="s">
        <v>64</v>
      </c>
      <c r="P110" s="74">
        <f t="shared" si="7"/>
        <v>3.15E-2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0.62880000000000003</v>
      </c>
      <c r="F111" s="92">
        <v>2.6949999999999999E-3</v>
      </c>
      <c r="G111" s="88">
        <f t="shared" si="8"/>
        <v>0.63149500000000003</v>
      </c>
      <c r="H111" s="89">
        <v>1783</v>
      </c>
      <c r="I111" s="90" t="s">
        <v>64</v>
      </c>
      <c r="J111" s="76">
        <f t="shared" si="9"/>
        <v>0.17829999999999999</v>
      </c>
      <c r="K111" s="89">
        <v>271</v>
      </c>
      <c r="L111" s="90" t="s">
        <v>64</v>
      </c>
      <c r="M111" s="74">
        <f t="shared" si="6"/>
        <v>2.7100000000000003E-2</v>
      </c>
      <c r="N111" s="89">
        <v>324</v>
      </c>
      <c r="O111" s="90" t="s">
        <v>64</v>
      </c>
      <c r="P111" s="74">
        <f t="shared" si="7"/>
        <v>3.2399999999999998E-2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0.64329999999999998</v>
      </c>
      <c r="F112" s="92">
        <v>2.5370000000000002E-3</v>
      </c>
      <c r="G112" s="88">
        <f t="shared" si="8"/>
        <v>0.64583699999999999</v>
      </c>
      <c r="H112" s="89">
        <v>1890</v>
      </c>
      <c r="I112" s="90" t="s">
        <v>64</v>
      </c>
      <c r="J112" s="76">
        <f t="shared" si="9"/>
        <v>0.189</v>
      </c>
      <c r="K112" s="89">
        <v>275</v>
      </c>
      <c r="L112" s="90" t="s">
        <v>64</v>
      </c>
      <c r="M112" s="74">
        <f t="shared" si="6"/>
        <v>2.7500000000000004E-2</v>
      </c>
      <c r="N112" s="89">
        <v>332</v>
      </c>
      <c r="O112" s="90" t="s">
        <v>64</v>
      </c>
      <c r="P112" s="74">
        <f t="shared" si="7"/>
        <v>3.32E-2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0.65629999999999999</v>
      </c>
      <c r="F113" s="92">
        <v>2.3969999999999998E-3</v>
      </c>
      <c r="G113" s="88">
        <f t="shared" si="8"/>
        <v>0.65869699999999998</v>
      </c>
      <c r="H113" s="89">
        <v>1996</v>
      </c>
      <c r="I113" s="90" t="s">
        <v>64</v>
      </c>
      <c r="J113" s="76">
        <f t="shared" si="9"/>
        <v>0.1996</v>
      </c>
      <c r="K113" s="89">
        <v>279</v>
      </c>
      <c r="L113" s="90" t="s">
        <v>64</v>
      </c>
      <c r="M113" s="74">
        <f t="shared" si="6"/>
        <v>2.7900000000000001E-2</v>
      </c>
      <c r="N113" s="89">
        <v>340</v>
      </c>
      <c r="O113" s="90" t="s">
        <v>64</v>
      </c>
      <c r="P113" s="74">
        <f t="shared" si="7"/>
        <v>3.4000000000000002E-2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0.66800000000000004</v>
      </c>
      <c r="F114" s="92">
        <v>2.274E-3</v>
      </c>
      <c r="G114" s="88">
        <f t="shared" si="8"/>
        <v>0.67027400000000004</v>
      </c>
      <c r="H114" s="89">
        <v>2100</v>
      </c>
      <c r="I114" s="90" t="s">
        <v>64</v>
      </c>
      <c r="J114" s="76">
        <f t="shared" si="9"/>
        <v>0.21000000000000002</v>
      </c>
      <c r="K114" s="89">
        <v>283</v>
      </c>
      <c r="L114" s="90" t="s">
        <v>64</v>
      </c>
      <c r="M114" s="74">
        <f t="shared" si="6"/>
        <v>2.8299999999999999E-2</v>
      </c>
      <c r="N114" s="89">
        <v>347</v>
      </c>
      <c r="O114" s="90" t="s">
        <v>64</v>
      </c>
      <c r="P114" s="74">
        <f t="shared" si="7"/>
        <v>3.4699999999999995E-2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0.67859999999999998</v>
      </c>
      <c r="F115" s="92">
        <v>2.1640000000000001E-3</v>
      </c>
      <c r="G115" s="88">
        <f t="shared" si="8"/>
        <v>0.68076400000000004</v>
      </c>
      <c r="H115" s="89">
        <v>2202</v>
      </c>
      <c r="I115" s="90" t="s">
        <v>64</v>
      </c>
      <c r="J115" s="76">
        <f t="shared" si="9"/>
        <v>0.22020000000000001</v>
      </c>
      <c r="K115" s="89">
        <v>286</v>
      </c>
      <c r="L115" s="90" t="s">
        <v>64</v>
      </c>
      <c r="M115" s="74">
        <f t="shared" si="6"/>
        <v>2.8599999999999997E-2</v>
      </c>
      <c r="N115" s="89">
        <v>354</v>
      </c>
      <c r="O115" s="90" t="s">
        <v>64</v>
      </c>
      <c r="P115" s="74">
        <f t="shared" si="7"/>
        <v>3.5400000000000001E-2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0.69669999999999999</v>
      </c>
      <c r="F116" s="92">
        <v>1.9759999999999999E-3</v>
      </c>
      <c r="G116" s="88">
        <f t="shared" si="8"/>
        <v>0.69867599999999996</v>
      </c>
      <c r="H116" s="89">
        <v>2403</v>
      </c>
      <c r="I116" s="90" t="s">
        <v>64</v>
      </c>
      <c r="J116" s="76">
        <f t="shared" si="9"/>
        <v>0.24030000000000001</v>
      </c>
      <c r="K116" s="89">
        <v>293</v>
      </c>
      <c r="L116" s="90" t="s">
        <v>64</v>
      </c>
      <c r="M116" s="74">
        <f t="shared" si="6"/>
        <v>2.93E-2</v>
      </c>
      <c r="N116" s="89">
        <v>368</v>
      </c>
      <c r="O116" s="90" t="s">
        <v>64</v>
      </c>
      <c r="P116" s="74">
        <f t="shared" si="7"/>
        <v>3.6799999999999999E-2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0.71130000000000004</v>
      </c>
      <c r="F117" s="92">
        <v>1.82E-3</v>
      </c>
      <c r="G117" s="88">
        <f t="shared" si="8"/>
        <v>0.71312000000000009</v>
      </c>
      <c r="H117" s="89">
        <v>2600</v>
      </c>
      <c r="I117" s="90" t="s">
        <v>64</v>
      </c>
      <c r="J117" s="76">
        <f t="shared" si="9"/>
        <v>0.26</v>
      </c>
      <c r="K117" s="89">
        <v>300</v>
      </c>
      <c r="L117" s="90" t="s">
        <v>64</v>
      </c>
      <c r="M117" s="74">
        <f t="shared" si="6"/>
        <v>0.03</v>
      </c>
      <c r="N117" s="89">
        <v>380</v>
      </c>
      <c r="O117" s="90" t="s">
        <v>64</v>
      </c>
      <c r="P117" s="74">
        <f t="shared" si="7"/>
        <v>3.7999999999999999E-2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0.72289999999999999</v>
      </c>
      <c r="F118" s="92">
        <v>1.689E-3</v>
      </c>
      <c r="G118" s="88">
        <f t="shared" si="8"/>
        <v>0.72458900000000004</v>
      </c>
      <c r="H118" s="89">
        <v>2794</v>
      </c>
      <c r="I118" s="90" t="s">
        <v>64</v>
      </c>
      <c r="J118" s="76">
        <f t="shared" si="9"/>
        <v>0.27939999999999998</v>
      </c>
      <c r="K118" s="89">
        <v>306</v>
      </c>
      <c r="L118" s="90" t="s">
        <v>64</v>
      </c>
      <c r="M118" s="74">
        <f t="shared" si="6"/>
        <v>3.0599999999999999E-2</v>
      </c>
      <c r="N118" s="89">
        <v>391</v>
      </c>
      <c r="O118" s="90" t="s">
        <v>64</v>
      </c>
      <c r="P118" s="74">
        <f t="shared" si="7"/>
        <v>3.9100000000000003E-2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0.73170000000000002</v>
      </c>
      <c r="F119" s="92">
        <v>1.5770000000000001E-3</v>
      </c>
      <c r="G119" s="88">
        <f t="shared" si="8"/>
        <v>0.73327700000000007</v>
      </c>
      <c r="H119" s="89">
        <v>2986</v>
      </c>
      <c r="I119" s="90" t="s">
        <v>64</v>
      </c>
      <c r="J119" s="76">
        <f t="shared" si="9"/>
        <v>0.29860000000000003</v>
      </c>
      <c r="K119" s="89">
        <v>311</v>
      </c>
      <c r="L119" s="90" t="s">
        <v>64</v>
      </c>
      <c r="M119" s="74">
        <f t="shared" si="6"/>
        <v>3.1099999999999999E-2</v>
      </c>
      <c r="N119" s="89">
        <v>401</v>
      </c>
      <c r="O119" s="90" t="s">
        <v>64</v>
      </c>
      <c r="P119" s="74">
        <f t="shared" si="7"/>
        <v>4.0100000000000004E-2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0.73809999999999998</v>
      </c>
      <c r="F120" s="92">
        <v>1.4809999999999999E-3</v>
      </c>
      <c r="G120" s="88">
        <f t="shared" si="8"/>
        <v>0.73958099999999993</v>
      </c>
      <c r="H120" s="89">
        <v>3175</v>
      </c>
      <c r="I120" s="90" t="s">
        <v>64</v>
      </c>
      <c r="J120" s="76">
        <f t="shared" si="9"/>
        <v>0.3175</v>
      </c>
      <c r="K120" s="89">
        <v>316</v>
      </c>
      <c r="L120" s="90" t="s">
        <v>64</v>
      </c>
      <c r="M120" s="74">
        <f t="shared" si="6"/>
        <v>3.1600000000000003E-2</v>
      </c>
      <c r="N120" s="89">
        <v>411</v>
      </c>
      <c r="O120" s="90" t="s">
        <v>64</v>
      </c>
      <c r="P120" s="74">
        <f t="shared" si="7"/>
        <v>4.1099999999999998E-2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0.74229999999999996</v>
      </c>
      <c r="F121" s="92">
        <v>1.3960000000000001E-3</v>
      </c>
      <c r="G121" s="88">
        <f t="shared" si="8"/>
        <v>0.74369599999999991</v>
      </c>
      <c r="H121" s="89">
        <v>3364</v>
      </c>
      <c r="I121" s="90" t="s">
        <v>64</v>
      </c>
      <c r="J121" s="76">
        <f t="shared" si="9"/>
        <v>0.33639999999999998</v>
      </c>
      <c r="K121" s="89">
        <v>321</v>
      </c>
      <c r="L121" s="90" t="s">
        <v>64</v>
      </c>
      <c r="M121" s="74">
        <f t="shared" si="6"/>
        <v>3.2100000000000004E-2</v>
      </c>
      <c r="N121" s="89">
        <v>421</v>
      </c>
      <c r="O121" s="90" t="s">
        <v>64</v>
      </c>
      <c r="P121" s="74">
        <f t="shared" si="7"/>
        <v>4.2099999999999999E-2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0.74490000000000001</v>
      </c>
      <c r="F122" s="92">
        <v>1.255E-3</v>
      </c>
      <c r="G122" s="88">
        <f t="shared" si="8"/>
        <v>0.74615500000000001</v>
      </c>
      <c r="H122" s="89">
        <v>3740</v>
      </c>
      <c r="I122" s="90" t="s">
        <v>64</v>
      </c>
      <c r="J122" s="76">
        <f t="shared" si="9"/>
        <v>0.374</v>
      </c>
      <c r="K122" s="89">
        <v>332</v>
      </c>
      <c r="L122" s="90" t="s">
        <v>64</v>
      </c>
      <c r="M122" s="74">
        <f t="shared" si="6"/>
        <v>3.32E-2</v>
      </c>
      <c r="N122" s="89">
        <v>439</v>
      </c>
      <c r="O122" s="90" t="s">
        <v>64</v>
      </c>
      <c r="P122" s="74">
        <f t="shared" si="7"/>
        <v>4.3900000000000002E-2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0.74139999999999995</v>
      </c>
      <c r="F123" s="92">
        <v>1.142E-3</v>
      </c>
      <c r="G123" s="88">
        <f t="shared" si="8"/>
        <v>0.74254199999999992</v>
      </c>
      <c r="H123" s="89">
        <v>4118</v>
      </c>
      <c r="I123" s="90" t="s">
        <v>64</v>
      </c>
      <c r="J123" s="76">
        <f t="shared" si="9"/>
        <v>0.41180000000000005</v>
      </c>
      <c r="K123" s="89">
        <v>342</v>
      </c>
      <c r="L123" s="90" t="s">
        <v>64</v>
      </c>
      <c r="M123" s="74">
        <f t="shared" si="6"/>
        <v>3.4200000000000001E-2</v>
      </c>
      <c r="N123" s="89">
        <v>456</v>
      </c>
      <c r="O123" s="90" t="s">
        <v>64</v>
      </c>
      <c r="P123" s="74">
        <f t="shared" si="7"/>
        <v>4.5600000000000002E-2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0.73319999999999996</v>
      </c>
      <c r="F124" s="92">
        <v>1.0480000000000001E-3</v>
      </c>
      <c r="G124" s="88">
        <f t="shared" si="8"/>
        <v>0.73424800000000001</v>
      </c>
      <c r="H124" s="89">
        <v>4498</v>
      </c>
      <c r="I124" s="90" t="s">
        <v>64</v>
      </c>
      <c r="J124" s="76">
        <f t="shared" si="9"/>
        <v>0.44980000000000003</v>
      </c>
      <c r="K124" s="89">
        <v>352</v>
      </c>
      <c r="L124" s="90" t="s">
        <v>64</v>
      </c>
      <c r="M124" s="74">
        <f t="shared" si="6"/>
        <v>3.5199999999999995E-2</v>
      </c>
      <c r="N124" s="89">
        <v>472</v>
      </c>
      <c r="O124" s="90" t="s">
        <v>64</v>
      </c>
      <c r="P124" s="74">
        <f t="shared" si="7"/>
        <v>4.7199999999999999E-2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0.7218</v>
      </c>
      <c r="F125" s="92">
        <v>9.7039999999999995E-4</v>
      </c>
      <c r="G125" s="88">
        <f t="shared" si="8"/>
        <v>0.72277040000000004</v>
      </c>
      <c r="H125" s="89">
        <v>4885</v>
      </c>
      <c r="I125" s="90" t="s">
        <v>64</v>
      </c>
      <c r="J125" s="76">
        <f t="shared" si="9"/>
        <v>0.48849999999999999</v>
      </c>
      <c r="K125" s="89">
        <v>362</v>
      </c>
      <c r="L125" s="90" t="s">
        <v>64</v>
      </c>
      <c r="M125" s="74">
        <f t="shared" si="6"/>
        <v>3.6199999999999996E-2</v>
      </c>
      <c r="N125" s="89">
        <v>488</v>
      </c>
      <c r="O125" s="90" t="s">
        <v>64</v>
      </c>
      <c r="P125" s="74">
        <f t="shared" si="7"/>
        <v>4.8799999999999996E-2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0.70830000000000004</v>
      </c>
      <c r="F126" s="92">
        <v>9.0399999999999996E-4</v>
      </c>
      <c r="G126" s="88">
        <f t="shared" si="8"/>
        <v>0.70920400000000006</v>
      </c>
      <c r="H126" s="77">
        <v>5278</v>
      </c>
      <c r="I126" s="79" t="s">
        <v>64</v>
      </c>
      <c r="J126" s="76">
        <f t="shared" si="9"/>
        <v>0.52779999999999994</v>
      </c>
      <c r="K126" s="77">
        <v>372</v>
      </c>
      <c r="L126" s="79" t="s">
        <v>64</v>
      </c>
      <c r="M126" s="74">
        <f t="shared" si="6"/>
        <v>3.7199999999999997E-2</v>
      </c>
      <c r="N126" s="77">
        <v>504</v>
      </c>
      <c r="O126" s="79" t="s">
        <v>64</v>
      </c>
      <c r="P126" s="74">
        <f t="shared" si="7"/>
        <v>5.04E-2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0.69350000000000001</v>
      </c>
      <c r="F127" s="92">
        <v>8.4679999999999998E-4</v>
      </c>
      <c r="G127" s="88">
        <f t="shared" si="8"/>
        <v>0.69434680000000004</v>
      </c>
      <c r="H127" s="77">
        <v>5680</v>
      </c>
      <c r="I127" s="79" t="s">
        <v>64</v>
      </c>
      <c r="J127" s="76">
        <f t="shared" si="9"/>
        <v>0.56799999999999995</v>
      </c>
      <c r="K127" s="77">
        <v>381</v>
      </c>
      <c r="L127" s="79" t="s">
        <v>64</v>
      </c>
      <c r="M127" s="74">
        <f t="shared" si="6"/>
        <v>3.8100000000000002E-2</v>
      </c>
      <c r="N127" s="77">
        <v>519</v>
      </c>
      <c r="O127" s="79" t="s">
        <v>64</v>
      </c>
      <c r="P127" s="74">
        <f t="shared" si="7"/>
        <v>5.1900000000000002E-2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0.67789999999999995</v>
      </c>
      <c r="F128" s="92">
        <v>7.9679999999999996E-4</v>
      </c>
      <c r="G128" s="88">
        <f t="shared" si="8"/>
        <v>0.67869679999999999</v>
      </c>
      <c r="H128" s="89">
        <v>6091</v>
      </c>
      <c r="I128" s="90" t="s">
        <v>64</v>
      </c>
      <c r="J128" s="76">
        <f t="shared" si="9"/>
        <v>0.60909999999999997</v>
      </c>
      <c r="K128" s="77">
        <v>391</v>
      </c>
      <c r="L128" s="79" t="s">
        <v>64</v>
      </c>
      <c r="M128" s="74">
        <f t="shared" si="6"/>
        <v>3.9100000000000003E-2</v>
      </c>
      <c r="N128" s="77">
        <v>535</v>
      </c>
      <c r="O128" s="79" t="s">
        <v>64</v>
      </c>
      <c r="P128" s="74">
        <f t="shared" si="7"/>
        <v>5.3500000000000006E-2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0.66210000000000002</v>
      </c>
      <c r="F129" s="92">
        <v>7.5290000000000003E-4</v>
      </c>
      <c r="G129" s="88">
        <f t="shared" si="8"/>
        <v>0.66285289999999997</v>
      </c>
      <c r="H129" s="89">
        <v>6511</v>
      </c>
      <c r="I129" s="90" t="s">
        <v>64</v>
      </c>
      <c r="J129" s="76">
        <f t="shared" si="9"/>
        <v>0.65110000000000001</v>
      </c>
      <c r="K129" s="77">
        <v>400</v>
      </c>
      <c r="L129" s="79" t="s">
        <v>64</v>
      </c>
      <c r="M129" s="74">
        <f t="shared" si="6"/>
        <v>0.04</v>
      </c>
      <c r="N129" s="77">
        <v>550</v>
      </c>
      <c r="O129" s="79" t="s">
        <v>64</v>
      </c>
      <c r="P129" s="74">
        <f t="shared" si="7"/>
        <v>5.5000000000000007E-2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0.64639999999999997</v>
      </c>
      <c r="F130" s="92">
        <v>7.1389999999999995E-4</v>
      </c>
      <c r="G130" s="88">
        <f t="shared" si="8"/>
        <v>0.64711390000000002</v>
      </c>
      <c r="H130" s="89">
        <v>6942</v>
      </c>
      <c r="I130" s="90" t="s">
        <v>64</v>
      </c>
      <c r="J130" s="76">
        <f t="shared" si="9"/>
        <v>0.69420000000000004</v>
      </c>
      <c r="K130" s="77">
        <v>410</v>
      </c>
      <c r="L130" s="79" t="s">
        <v>64</v>
      </c>
      <c r="M130" s="74">
        <f t="shared" si="6"/>
        <v>4.0999999999999995E-2</v>
      </c>
      <c r="N130" s="77">
        <v>566</v>
      </c>
      <c r="O130" s="79" t="s">
        <v>64</v>
      </c>
      <c r="P130" s="74">
        <f t="shared" si="7"/>
        <v>5.6599999999999998E-2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0.63100000000000001</v>
      </c>
      <c r="F131" s="92">
        <v>6.7900000000000002E-4</v>
      </c>
      <c r="G131" s="88">
        <f t="shared" si="8"/>
        <v>0.63167899999999999</v>
      </c>
      <c r="H131" s="89">
        <v>7384</v>
      </c>
      <c r="I131" s="90" t="s">
        <v>64</v>
      </c>
      <c r="J131" s="76">
        <f t="shared" si="9"/>
        <v>0.73840000000000006</v>
      </c>
      <c r="K131" s="77">
        <v>420</v>
      </c>
      <c r="L131" s="79" t="s">
        <v>64</v>
      </c>
      <c r="M131" s="74">
        <f t="shared" si="6"/>
        <v>4.1999999999999996E-2</v>
      </c>
      <c r="N131" s="77">
        <v>581</v>
      </c>
      <c r="O131" s="79" t="s">
        <v>64</v>
      </c>
      <c r="P131" s="74">
        <f t="shared" si="7"/>
        <v>5.8099999999999999E-2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0.6159</v>
      </c>
      <c r="F132" s="92">
        <v>6.4760000000000002E-4</v>
      </c>
      <c r="G132" s="88">
        <f t="shared" si="8"/>
        <v>0.61654759999999997</v>
      </c>
      <c r="H132" s="89">
        <v>7837</v>
      </c>
      <c r="I132" s="90" t="s">
        <v>64</v>
      </c>
      <c r="J132" s="76">
        <f t="shared" si="9"/>
        <v>0.78369999999999995</v>
      </c>
      <c r="K132" s="77">
        <v>430</v>
      </c>
      <c r="L132" s="79" t="s">
        <v>64</v>
      </c>
      <c r="M132" s="74">
        <f t="shared" si="6"/>
        <v>4.2999999999999997E-2</v>
      </c>
      <c r="N132" s="77">
        <v>597</v>
      </c>
      <c r="O132" s="79" t="s">
        <v>64</v>
      </c>
      <c r="P132" s="74">
        <f t="shared" si="7"/>
        <v>5.9699999999999996E-2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0.58740000000000003</v>
      </c>
      <c r="F133" s="92">
        <v>5.9329999999999995E-4</v>
      </c>
      <c r="G133" s="88">
        <f t="shared" si="8"/>
        <v>0.58799330000000005</v>
      </c>
      <c r="H133" s="89">
        <v>8775</v>
      </c>
      <c r="I133" s="90" t="s">
        <v>64</v>
      </c>
      <c r="J133" s="76">
        <f t="shared" si="9"/>
        <v>0.87750000000000006</v>
      </c>
      <c r="K133" s="77">
        <v>460</v>
      </c>
      <c r="L133" s="79" t="s">
        <v>64</v>
      </c>
      <c r="M133" s="74">
        <f t="shared" si="6"/>
        <v>4.5999999999999999E-2</v>
      </c>
      <c r="N133" s="77">
        <v>629</v>
      </c>
      <c r="O133" s="79" t="s">
        <v>64</v>
      </c>
      <c r="P133" s="74">
        <f t="shared" si="7"/>
        <v>6.2899999999999998E-2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0.55479999999999996</v>
      </c>
      <c r="F134" s="92">
        <v>5.3790000000000001E-4</v>
      </c>
      <c r="G134" s="88">
        <f t="shared" si="8"/>
        <v>0.55533789999999994</v>
      </c>
      <c r="H134" s="89">
        <v>1</v>
      </c>
      <c r="I134" s="93" t="s">
        <v>66</v>
      </c>
      <c r="J134" s="76">
        <f t="shared" ref="J134:J182" si="10">H134</f>
        <v>1</v>
      </c>
      <c r="K134" s="77">
        <v>504</v>
      </c>
      <c r="L134" s="79" t="s">
        <v>64</v>
      </c>
      <c r="M134" s="74">
        <f t="shared" si="6"/>
        <v>5.04E-2</v>
      </c>
      <c r="N134" s="77">
        <v>671</v>
      </c>
      <c r="O134" s="79" t="s">
        <v>64</v>
      </c>
      <c r="P134" s="74">
        <f t="shared" si="7"/>
        <v>6.7100000000000007E-2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0.52569999999999995</v>
      </c>
      <c r="F135" s="92">
        <v>4.9249999999999999E-4</v>
      </c>
      <c r="G135" s="88">
        <f t="shared" si="8"/>
        <v>0.52619249999999995</v>
      </c>
      <c r="H135" s="89">
        <v>1.1299999999999999</v>
      </c>
      <c r="I135" s="90" t="s">
        <v>66</v>
      </c>
      <c r="J135" s="76">
        <f t="shared" si="10"/>
        <v>1.1299999999999999</v>
      </c>
      <c r="K135" s="77">
        <v>550</v>
      </c>
      <c r="L135" s="79" t="s">
        <v>64</v>
      </c>
      <c r="M135" s="74">
        <f t="shared" si="6"/>
        <v>5.5000000000000007E-2</v>
      </c>
      <c r="N135" s="77">
        <v>715</v>
      </c>
      <c r="O135" s="79" t="s">
        <v>64</v>
      </c>
      <c r="P135" s="74">
        <f t="shared" si="7"/>
        <v>7.1499999999999994E-2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0.49959999999999999</v>
      </c>
      <c r="F136" s="92">
        <v>4.5459999999999999E-4</v>
      </c>
      <c r="G136" s="88">
        <f t="shared" si="8"/>
        <v>0.50005460000000002</v>
      </c>
      <c r="H136" s="89">
        <v>1.27</v>
      </c>
      <c r="I136" s="90" t="s">
        <v>66</v>
      </c>
      <c r="J136" s="76">
        <f t="shared" si="10"/>
        <v>1.27</v>
      </c>
      <c r="K136" s="77">
        <v>596</v>
      </c>
      <c r="L136" s="79" t="s">
        <v>64</v>
      </c>
      <c r="M136" s="74">
        <f t="shared" si="6"/>
        <v>5.96E-2</v>
      </c>
      <c r="N136" s="77">
        <v>760</v>
      </c>
      <c r="O136" s="79" t="s">
        <v>64</v>
      </c>
      <c r="P136" s="74">
        <f t="shared" si="7"/>
        <v>7.5999999999999998E-2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0.4763</v>
      </c>
      <c r="F137" s="92">
        <v>4.2250000000000002E-4</v>
      </c>
      <c r="G137" s="88">
        <f t="shared" si="8"/>
        <v>0.47672249999999999</v>
      </c>
      <c r="H137" s="89">
        <v>1.41</v>
      </c>
      <c r="I137" s="90" t="s">
        <v>66</v>
      </c>
      <c r="J137" s="76">
        <f t="shared" si="10"/>
        <v>1.41</v>
      </c>
      <c r="K137" s="77">
        <v>643</v>
      </c>
      <c r="L137" s="79" t="s">
        <v>64</v>
      </c>
      <c r="M137" s="74">
        <f t="shared" si="6"/>
        <v>6.4299999999999996E-2</v>
      </c>
      <c r="N137" s="77">
        <v>808</v>
      </c>
      <c r="O137" s="79" t="s">
        <v>64</v>
      </c>
      <c r="P137" s="74">
        <f t="shared" si="7"/>
        <v>8.0800000000000011E-2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0.45540000000000003</v>
      </c>
      <c r="F138" s="92">
        <v>3.949E-4</v>
      </c>
      <c r="G138" s="88">
        <f t="shared" si="8"/>
        <v>0.4557949</v>
      </c>
      <c r="H138" s="89">
        <v>1.57</v>
      </c>
      <c r="I138" s="90" t="s">
        <v>66</v>
      </c>
      <c r="J138" s="76">
        <f t="shared" si="10"/>
        <v>1.57</v>
      </c>
      <c r="K138" s="77">
        <v>691</v>
      </c>
      <c r="L138" s="79" t="s">
        <v>64</v>
      </c>
      <c r="M138" s="74">
        <f t="shared" si="6"/>
        <v>6.9099999999999995E-2</v>
      </c>
      <c r="N138" s="77">
        <v>858</v>
      </c>
      <c r="O138" s="79" t="s">
        <v>64</v>
      </c>
      <c r="P138" s="74">
        <f t="shared" si="7"/>
        <v>8.5800000000000001E-2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0.4365</v>
      </c>
      <c r="F139" s="92">
        <v>3.7090000000000002E-4</v>
      </c>
      <c r="G139" s="88">
        <f t="shared" si="8"/>
        <v>0.43687090000000001</v>
      </c>
      <c r="H139" s="89">
        <v>1.73</v>
      </c>
      <c r="I139" s="90" t="s">
        <v>66</v>
      </c>
      <c r="J139" s="76">
        <f t="shared" si="10"/>
        <v>1.73</v>
      </c>
      <c r="K139" s="77">
        <v>739</v>
      </c>
      <c r="L139" s="79" t="s">
        <v>64</v>
      </c>
      <c r="M139" s="74">
        <f t="shared" si="6"/>
        <v>7.3899999999999993E-2</v>
      </c>
      <c r="N139" s="77">
        <v>910</v>
      </c>
      <c r="O139" s="79" t="s">
        <v>64</v>
      </c>
      <c r="P139" s="74">
        <f t="shared" si="7"/>
        <v>9.0999999999999998E-2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0.4194</v>
      </c>
      <c r="F140" s="92">
        <v>3.4979999999999999E-4</v>
      </c>
      <c r="G140" s="88">
        <f t="shared" si="8"/>
        <v>0.41974980000000001</v>
      </c>
      <c r="H140" s="89">
        <v>1.89</v>
      </c>
      <c r="I140" s="90" t="s">
        <v>66</v>
      </c>
      <c r="J140" s="76">
        <f t="shared" si="10"/>
        <v>1.89</v>
      </c>
      <c r="K140" s="77">
        <v>789</v>
      </c>
      <c r="L140" s="79" t="s">
        <v>64</v>
      </c>
      <c r="M140" s="74">
        <f t="shared" si="6"/>
        <v>7.8899999999999998E-2</v>
      </c>
      <c r="N140" s="77">
        <v>963</v>
      </c>
      <c r="O140" s="79" t="s">
        <v>64</v>
      </c>
      <c r="P140" s="74">
        <f t="shared" si="7"/>
        <v>9.6299999999999997E-2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0.40379999999999999</v>
      </c>
      <c r="F141" s="92">
        <v>3.3119999999999997E-4</v>
      </c>
      <c r="G141" s="88">
        <f t="shared" si="8"/>
        <v>0.40413119999999997</v>
      </c>
      <c r="H141" s="77">
        <v>2.06</v>
      </c>
      <c r="I141" s="79" t="s">
        <v>66</v>
      </c>
      <c r="J141" s="76">
        <f t="shared" si="10"/>
        <v>2.06</v>
      </c>
      <c r="K141" s="77">
        <v>840</v>
      </c>
      <c r="L141" s="79" t="s">
        <v>64</v>
      </c>
      <c r="M141" s="74">
        <f t="shared" si="6"/>
        <v>8.3999999999999991E-2</v>
      </c>
      <c r="N141" s="77">
        <v>1019</v>
      </c>
      <c r="O141" s="79" t="s">
        <v>64</v>
      </c>
      <c r="P141" s="74">
        <f t="shared" si="7"/>
        <v>0.10189999999999999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0.3765</v>
      </c>
      <c r="F142" s="92">
        <v>2.9960000000000002E-4</v>
      </c>
      <c r="G142" s="88">
        <f t="shared" si="8"/>
        <v>0.37679960000000001</v>
      </c>
      <c r="H142" s="77">
        <v>2.4300000000000002</v>
      </c>
      <c r="I142" s="79" t="s">
        <v>66</v>
      </c>
      <c r="J142" s="76">
        <f t="shared" si="10"/>
        <v>2.4300000000000002</v>
      </c>
      <c r="K142" s="77">
        <v>1010</v>
      </c>
      <c r="L142" s="79" t="s">
        <v>64</v>
      </c>
      <c r="M142" s="74">
        <f t="shared" si="6"/>
        <v>0.10100000000000001</v>
      </c>
      <c r="N142" s="77">
        <v>1137</v>
      </c>
      <c r="O142" s="79" t="s">
        <v>64</v>
      </c>
      <c r="P142" s="74">
        <f t="shared" si="7"/>
        <v>0.1137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0.35339999999999999</v>
      </c>
      <c r="F143" s="92">
        <v>2.7379999999999999E-4</v>
      </c>
      <c r="G143" s="88">
        <f t="shared" si="8"/>
        <v>0.35367379999999998</v>
      </c>
      <c r="H143" s="77">
        <v>2.81</v>
      </c>
      <c r="I143" s="79" t="s">
        <v>66</v>
      </c>
      <c r="J143" s="76">
        <f t="shared" si="10"/>
        <v>2.81</v>
      </c>
      <c r="K143" s="77">
        <v>1176</v>
      </c>
      <c r="L143" s="79" t="s">
        <v>64</v>
      </c>
      <c r="M143" s="74">
        <f t="shared" si="6"/>
        <v>0.1176</v>
      </c>
      <c r="N143" s="77">
        <v>1263</v>
      </c>
      <c r="O143" s="79" t="s">
        <v>64</v>
      </c>
      <c r="P143" s="74">
        <f t="shared" si="7"/>
        <v>0.1263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0.33339999999999997</v>
      </c>
      <c r="F144" s="92">
        <v>2.5240000000000001E-4</v>
      </c>
      <c r="G144" s="88">
        <f t="shared" si="8"/>
        <v>0.33365239999999996</v>
      </c>
      <c r="H144" s="77">
        <v>3.23</v>
      </c>
      <c r="I144" s="79" t="s">
        <v>66</v>
      </c>
      <c r="J144" s="76">
        <f t="shared" si="10"/>
        <v>3.23</v>
      </c>
      <c r="K144" s="77">
        <v>1339</v>
      </c>
      <c r="L144" s="79" t="s">
        <v>64</v>
      </c>
      <c r="M144" s="74">
        <f t="shared" si="6"/>
        <v>0.13389999999999999</v>
      </c>
      <c r="N144" s="77">
        <v>1397</v>
      </c>
      <c r="O144" s="79" t="s">
        <v>64</v>
      </c>
      <c r="P144" s="74">
        <f t="shared" si="7"/>
        <v>0.13969999999999999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0.316</v>
      </c>
      <c r="F145" s="92">
        <v>2.342E-4</v>
      </c>
      <c r="G145" s="88">
        <f t="shared" si="8"/>
        <v>0.31623420000000002</v>
      </c>
      <c r="H145" s="77">
        <v>3.66</v>
      </c>
      <c r="I145" s="79" t="s">
        <v>66</v>
      </c>
      <c r="J145" s="76">
        <f t="shared" si="10"/>
        <v>3.66</v>
      </c>
      <c r="K145" s="77">
        <v>1502</v>
      </c>
      <c r="L145" s="79" t="s">
        <v>64</v>
      </c>
      <c r="M145" s="74">
        <f t="shared" si="6"/>
        <v>0.1502</v>
      </c>
      <c r="N145" s="77">
        <v>1537</v>
      </c>
      <c r="O145" s="79" t="s">
        <v>64</v>
      </c>
      <c r="P145" s="74">
        <f t="shared" si="7"/>
        <v>0.1537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0.30070000000000002</v>
      </c>
      <c r="F146" s="92">
        <v>2.186E-4</v>
      </c>
      <c r="G146" s="88">
        <f t="shared" si="8"/>
        <v>0.30091860000000004</v>
      </c>
      <c r="H146" s="77">
        <v>4.12</v>
      </c>
      <c r="I146" s="79" t="s">
        <v>66</v>
      </c>
      <c r="J146" s="76">
        <f t="shared" si="10"/>
        <v>4.12</v>
      </c>
      <c r="K146" s="77">
        <v>1665</v>
      </c>
      <c r="L146" s="79" t="s">
        <v>64</v>
      </c>
      <c r="M146" s="74">
        <f t="shared" si="6"/>
        <v>0.16650000000000001</v>
      </c>
      <c r="N146" s="77">
        <v>1685</v>
      </c>
      <c r="O146" s="79" t="s">
        <v>64</v>
      </c>
      <c r="P146" s="74">
        <f t="shared" si="7"/>
        <v>0.16850000000000001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0.28720000000000001</v>
      </c>
      <c r="F147" s="92">
        <v>2.051E-4</v>
      </c>
      <c r="G147" s="88">
        <f t="shared" si="8"/>
        <v>0.28740510000000002</v>
      </c>
      <c r="H147" s="77">
        <v>4.5999999999999996</v>
      </c>
      <c r="I147" s="79" t="s">
        <v>66</v>
      </c>
      <c r="J147" s="76">
        <f t="shared" si="10"/>
        <v>4.5999999999999996</v>
      </c>
      <c r="K147" s="77">
        <v>1828</v>
      </c>
      <c r="L147" s="79" t="s">
        <v>64</v>
      </c>
      <c r="M147" s="74">
        <f t="shared" si="6"/>
        <v>0.18280000000000002</v>
      </c>
      <c r="N147" s="77">
        <v>1839</v>
      </c>
      <c r="O147" s="79" t="s">
        <v>64</v>
      </c>
      <c r="P147" s="74">
        <f t="shared" si="7"/>
        <v>0.18390000000000001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0.26400000000000001</v>
      </c>
      <c r="F148" s="92">
        <v>1.828E-4</v>
      </c>
      <c r="G148" s="88">
        <f t="shared" si="8"/>
        <v>0.2641828</v>
      </c>
      <c r="H148" s="77">
        <v>5.63</v>
      </c>
      <c r="I148" s="79" t="s">
        <v>66</v>
      </c>
      <c r="J148" s="76">
        <f t="shared" si="10"/>
        <v>5.63</v>
      </c>
      <c r="K148" s="77">
        <v>2389</v>
      </c>
      <c r="L148" s="79" t="s">
        <v>64</v>
      </c>
      <c r="M148" s="74">
        <f t="shared" ref="M148:M159" si="12">K148/1000/10</f>
        <v>0.23889999999999997</v>
      </c>
      <c r="N148" s="77">
        <v>2166</v>
      </c>
      <c r="O148" s="79" t="s">
        <v>64</v>
      </c>
      <c r="P148" s="74">
        <f t="shared" ref="P148:P160" si="13">N148/1000/10</f>
        <v>0.21659999999999999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0.245</v>
      </c>
      <c r="F149" s="92">
        <v>1.651E-4</v>
      </c>
      <c r="G149" s="88">
        <f t="shared" ref="G149:G212" si="14">E149+F149</f>
        <v>0.2451651</v>
      </c>
      <c r="H149" s="77">
        <v>6.75</v>
      </c>
      <c r="I149" s="79" t="s">
        <v>66</v>
      </c>
      <c r="J149" s="76">
        <f t="shared" si="10"/>
        <v>6.75</v>
      </c>
      <c r="K149" s="77">
        <v>2914</v>
      </c>
      <c r="L149" s="79" t="s">
        <v>64</v>
      </c>
      <c r="M149" s="74">
        <f t="shared" si="12"/>
        <v>0.29139999999999999</v>
      </c>
      <c r="N149" s="77">
        <v>2518</v>
      </c>
      <c r="O149" s="79" t="s">
        <v>64</v>
      </c>
      <c r="P149" s="74">
        <f t="shared" si="13"/>
        <v>0.25179999999999997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0.2291</v>
      </c>
      <c r="F150" s="92">
        <v>1.507E-4</v>
      </c>
      <c r="G150" s="88">
        <f t="shared" si="14"/>
        <v>0.2292507</v>
      </c>
      <c r="H150" s="77">
        <v>7.94</v>
      </c>
      <c r="I150" s="79" t="s">
        <v>66</v>
      </c>
      <c r="J150" s="76">
        <f t="shared" si="10"/>
        <v>7.94</v>
      </c>
      <c r="K150" s="77">
        <v>3424</v>
      </c>
      <c r="L150" s="79" t="s">
        <v>64</v>
      </c>
      <c r="M150" s="74">
        <f t="shared" si="12"/>
        <v>0.34239999999999998</v>
      </c>
      <c r="N150" s="77">
        <v>2893</v>
      </c>
      <c r="O150" s="79" t="s">
        <v>64</v>
      </c>
      <c r="P150" s="74">
        <f t="shared" si="13"/>
        <v>0.2893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0.21629999999999999</v>
      </c>
      <c r="F151" s="92">
        <v>1.3870000000000001E-4</v>
      </c>
      <c r="G151" s="88">
        <f t="shared" si="14"/>
        <v>0.21643869999999998</v>
      </c>
      <c r="H151" s="77">
        <v>9.2100000000000009</v>
      </c>
      <c r="I151" s="79" t="s">
        <v>66</v>
      </c>
      <c r="J151" s="76">
        <f t="shared" si="10"/>
        <v>9.2100000000000009</v>
      </c>
      <c r="K151" s="77">
        <v>3926</v>
      </c>
      <c r="L151" s="79" t="s">
        <v>64</v>
      </c>
      <c r="M151" s="74">
        <f t="shared" si="12"/>
        <v>0.3926</v>
      </c>
      <c r="N151" s="77">
        <v>3288</v>
      </c>
      <c r="O151" s="79" t="s">
        <v>64</v>
      </c>
      <c r="P151" s="74">
        <f t="shared" si="13"/>
        <v>0.32879999999999998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0.20349999999999999</v>
      </c>
      <c r="F152" s="92">
        <v>1.2860000000000001E-4</v>
      </c>
      <c r="G152" s="88">
        <f t="shared" si="14"/>
        <v>0.20362859999999999</v>
      </c>
      <c r="H152" s="77">
        <v>10.56</v>
      </c>
      <c r="I152" s="79" t="s">
        <v>66</v>
      </c>
      <c r="J152" s="76">
        <f t="shared" si="10"/>
        <v>10.56</v>
      </c>
      <c r="K152" s="77">
        <v>4426</v>
      </c>
      <c r="L152" s="79" t="s">
        <v>64</v>
      </c>
      <c r="M152" s="74">
        <f t="shared" si="12"/>
        <v>0.44259999999999999</v>
      </c>
      <c r="N152" s="77">
        <v>3705</v>
      </c>
      <c r="O152" s="79" t="s">
        <v>64</v>
      </c>
      <c r="P152" s="74">
        <f t="shared" si="13"/>
        <v>0.3705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0.1923</v>
      </c>
      <c r="F153" s="92">
        <v>1.199E-4</v>
      </c>
      <c r="G153" s="88">
        <f t="shared" si="14"/>
        <v>0.1924199</v>
      </c>
      <c r="H153" s="77">
        <v>12</v>
      </c>
      <c r="I153" s="79" t="s">
        <v>66</v>
      </c>
      <c r="J153" s="76">
        <f t="shared" si="10"/>
        <v>12</v>
      </c>
      <c r="K153" s="77">
        <v>4930</v>
      </c>
      <c r="L153" s="79" t="s">
        <v>64</v>
      </c>
      <c r="M153" s="74">
        <f t="shared" si="12"/>
        <v>0.49299999999999999</v>
      </c>
      <c r="N153" s="77">
        <v>4143</v>
      </c>
      <c r="O153" s="79" t="s">
        <v>64</v>
      </c>
      <c r="P153" s="74">
        <f t="shared" si="13"/>
        <v>0.4143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0.1825</v>
      </c>
      <c r="F154" s="92">
        <v>1.1239999999999999E-4</v>
      </c>
      <c r="G154" s="88">
        <f t="shared" si="14"/>
        <v>0.18261240000000001</v>
      </c>
      <c r="H154" s="77">
        <v>13.51</v>
      </c>
      <c r="I154" s="79" t="s">
        <v>66</v>
      </c>
      <c r="J154" s="76">
        <f t="shared" si="10"/>
        <v>13.51</v>
      </c>
      <c r="K154" s="77">
        <v>5441</v>
      </c>
      <c r="L154" s="79" t="s">
        <v>64</v>
      </c>
      <c r="M154" s="74">
        <f t="shared" si="12"/>
        <v>0.54410000000000003</v>
      </c>
      <c r="N154" s="77">
        <v>4603</v>
      </c>
      <c r="O154" s="79" t="s">
        <v>64</v>
      </c>
      <c r="P154" s="74">
        <f t="shared" si="13"/>
        <v>0.46029999999999999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0.17369999999999999</v>
      </c>
      <c r="F155" s="92">
        <v>1.058E-4</v>
      </c>
      <c r="G155" s="88">
        <f t="shared" si="14"/>
        <v>0.17380579999999998</v>
      </c>
      <c r="H155" s="77">
        <v>15.1</v>
      </c>
      <c r="I155" s="79" t="s">
        <v>66</v>
      </c>
      <c r="J155" s="76">
        <f t="shared" si="10"/>
        <v>15.1</v>
      </c>
      <c r="K155" s="77">
        <v>5958</v>
      </c>
      <c r="L155" s="79" t="s">
        <v>64</v>
      </c>
      <c r="M155" s="74">
        <f t="shared" si="12"/>
        <v>0.5958</v>
      </c>
      <c r="N155" s="77">
        <v>5084</v>
      </c>
      <c r="O155" s="79" t="s">
        <v>64</v>
      </c>
      <c r="P155" s="74">
        <f t="shared" si="13"/>
        <v>0.50839999999999996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0.16589999999999999</v>
      </c>
      <c r="F156" s="92">
        <v>9.9980000000000002E-5</v>
      </c>
      <c r="G156" s="88">
        <f t="shared" si="14"/>
        <v>0.16599997999999999</v>
      </c>
      <c r="H156" s="77">
        <v>16.77</v>
      </c>
      <c r="I156" s="79" t="s">
        <v>66</v>
      </c>
      <c r="J156" s="76">
        <f t="shared" si="10"/>
        <v>16.77</v>
      </c>
      <c r="K156" s="77">
        <v>6482</v>
      </c>
      <c r="L156" s="79" t="s">
        <v>64</v>
      </c>
      <c r="M156" s="74">
        <f t="shared" si="12"/>
        <v>0.6482</v>
      </c>
      <c r="N156" s="77">
        <v>5586</v>
      </c>
      <c r="O156" s="79" t="s">
        <v>64</v>
      </c>
      <c r="P156" s="74">
        <f t="shared" si="13"/>
        <v>0.55859999999999999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0.1588</v>
      </c>
      <c r="F157" s="92">
        <v>9.4809999999999995E-5</v>
      </c>
      <c r="G157" s="88">
        <f t="shared" si="14"/>
        <v>0.15889481</v>
      </c>
      <c r="H157" s="77">
        <v>18.52</v>
      </c>
      <c r="I157" s="79" t="s">
        <v>66</v>
      </c>
      <c r="J157" s="76">
        <f t="shared" si="10"/>
        <v>18.52</v>
      </c>
      <c r="K157" s="77">
        <v>7014</v>
      </c>
      <c r="L157" s="79" t="s">
        <v>64</v>
      </c>
      <c r="M157" s="74">
        <f t="shared" si="12"/>
        <v>0.70140000000000002</v>
      </c>
      <c r="N157" s="77">
        <v>6108</v>
      </c>
      <c r="O157" s="79" t="s">
        <v>64</v>
      </c>
      <c r="P157" s="74">
        <f t="shared" si="13"/>
        <v>0.61080000000000001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0.15240000000000001</v>
      </c>
      <c r="F158" s="92">
        <v>9.0169999999999999E-5</v>
      </c>
      <c r="G158" s="88">
        <f t="shared" si="14"/>
        <v>0.15249017000000001</v>
      </c>
      <c r="H158" s="77">
        <v>20.34</v>
      </c>
      <c r="I158" s="79" t="s">
        <v>66</v>
      </c>
      <c r="J158" s="76">
        <f t="shared" si="10"/>
        <v>20.34</v>
      </c>
      <c r="K158" s="77">
        <v>7553</v>
      </c>
      <c r="L158" s="79" t="s">
        <v>64</v>
      </c>
      <c r="M158" s="74">
        <f t="shared" si="12"/>
        <v>0.75529999999999997</v>
      </c>
      <c r="N158" s="77">
        <v>6651</v>
      </c>
      <c r="O158" s="79" t="s">
        <v>64</v>
      </c>
      <c r="P158" s="74">
        <f t="shared" si="13"/>
        <v>0.66510000000000002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0.14119999999999999</v>
      </c>
      <c r="F159" s="92">
        <v>8.2189999999999997E-5</v>
      </c>
      <c r="G159" s="88">
        <f t="shared" si="14"/>
        <v>0.14128219</v>
      </c>
      <c r="H159" s="77">
        <v>24.2</v>
      </c>
      <c r="I159" s="79" t="s">
        <v>66</v>
      </c>
      <c r="J159" s="76">
        <f t="shared" si="10"/>
        <v>24.2</v>
      </c>
      <c r="K159" s="77">
        <v>9473</v>
      </c>
      <c r="L159" s="79" t="s">
        <v>64</v>
      </c>
      <c r="M159" s="74">
        <f t="shared" si="12"/>
        <v>0.94730000000000003</v>
      </c>
      <c r="N159" s="77">
        <v>7796</v>
      </c>
      <c r="O159" s="79" t="s">
        <v>64</v>
      </c>
      <c r="P159" s="74">
        <f t="shared" si="13"/>
        <v>0.77960000000000007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0.1295</v>
      </c>
      <c r="F160" s="92">
        <v>7.4090000000000004E-5</v>
      </c>
      <c r="G160" s="88">
        <f t="shared" si="14"/>
        <v>0.12957409</v>
      </c>
      <c r="H160" s="77">
        <v>29.44</v>
      </c>
      <c r="I160" s="79" t="s">
        <v>66</v>
      </c>
      <c r="J160" s="76">
        <f t="shared" si="10"/>
        <v>29.44</v>
      </c>
      <c r="K160" s="77">
        <v>1.22</v>
      </c>
      <c r="L160" s="78" t="s">
        <v>66</v>
      </c>
      <c r="M160" s="74">
        <f t="shared" ref="M160:M201" si="16">K160</f>
        <v>1.22</v>
      </c>
      <c r="N160" s="77">
        <v>9336</v>
      </c>
      <c r="O160" s="79" t="s">
        <v>64</v>
      </c>
      <c r="P160" s="74">
        <f t="shared" si="13"/>
        <v>0.93359999999999999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0.1198</v>
      </c>
      <c r="F161" s="92">
        <v>6.7520000000000004E-5</v>
      </c>
      <c r="G161" s="88">
        <f t="shared" si="14"/>
        <v>0.11986752000000001</v>
      </c>
      <c r="H161" s="77">
        <v>35.14</v>
      </c>
      <c r="I161" s="79" t="s">
        <v>66</v>
      </c>
      <c r="J161" s="76">
        <f t="shared" si="10"/>
        <v>35.14</v>
      </c>
      <c r="K161" s="77">
        <v>1.48</v>
      </c>
      <c r="L161" s="79" t="s">
        <v>66</v>
      </c>
      <c r="M161" s="74">
        <f t="shared" si="16"/>
        <v>1.48</v>
      </c>
      <c r="N161" s="77">
        <v>1.1000000000000001</v>
      </c>
      <c r="O161" s="78" t="s">
        <v>66</v>
      </c>
      <c r="P161" s="74">
        <f t="shared" ref="P161:P205" si="17">N161</f>
        <v>1.1000000000000001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0.1116</v>
      </c>
      <c r="F162" s="92">
        <v>6.2069999999999994E-5</v>
      </c>
      <c r="G162" s="88">
        <f t="shared" si="14"/>
        <v>0.11166207</v>
      </c>
      <c r="H162" s="77">
        <v>41.27</v>
      </c>
      <c r="I162" s="79" t="s">
        <v>66</v>
      </c>
      <c r="J162" s="76">
        <f t="shared" si="10"/>
        <v>41.27</v>
      </c>
      <c r="K162" s="77">
        <v>1.74</v>
      </c>
      <c r="L162" s="79" t="s">
        <v>66</v>
      </c>
      <c r="M162" s="74">
        <f t="shared" si="16"/>
        <v>1.74</v>
      </c>
      <c r="N162" s="77">
        <v>1.28</v>
      </c>
      <c r="O162" s="79" t="s">
        <v>66</v>
      </c>
      <c r="P162" s="74">
        <f t="shared" si="17"/>
        <v>1.28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0.1045</v>
      </c>
      <c r="F163" s="92">
        <v>5.7469999999999997E-5</v>
      </c>
      <c r="G163" s="88">
        <f t="shared" si="14"/>
        <v>0.10455747</v>
      </c>
      <c r="H163" s="77">
        <v>47.83</v>
      </c>
      <c r="I163" s="79" t="s">
        <v>66</v>
      </c>
      <c r="J163" s="76">
        <f t="shared" si="10"/>
        <v>47.83</v>
      </c>
      <c r="K163" s="77">
        <v>1.99</v>
      </c>
      <c r="L163" s="79" t="s">
        <v>66</v>
      </c>
      <c r="M163" s="74">
        <f t="shared" si="16"/>
        <v>1.99</v>
      </c>
      <c r="N163" s="77">
        <v>1.47</v>
      </c>
      <c r="O163" s="79" t="s">
        <v>66</v>
      </c>
      <c r="P163" s="74">
        <f t="shared" si="17"/>
        <v>1.47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9.8390000000000005E-2</v>
      </c>
      <c r="F164" s="92">
        <v>5.3529999999999997E-5</v>
      </c>
      <c r="G164" s="88">
        <f t="shared" si="14"/>
        <v>9.8443530000000001E-2</v>
      </c>
      <c r="H164" s="77">
        <v>54.82</v>
      </c>
      <c r="I164" s="79" t="s">
        <v>66</v>
      </c>
      <c r="J164" s="76">
        <f t="shared" si="10"/>
        <v>54.82</v>
      </c>
      <c r="K164" s="77">
        <v>2.25</v>
      </c>
      <c r="L164" s="79" t="s">
        <v>66</v>
      </c>
      <c r="M164" s="76">
        <f t="shared" si="16"/>
        <v>2.25</v>
      </c>
      <c r="N164" s="77">
        <v>1.67</v>
      </c>
      <c r="O164" s="79" t="s">
        <v>66</v>
      </c>
      <c r="P164" s="74">
        <f t="shared" si="17"/>
        <v>1.67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9.3009999999999995E-2</v>
      </c>
      <c r="F165" s="92">
        <v>5.0130000000000003E-5</v>
      </c>
      <c r="G165" s="88">
        <f t="shared" si="14"/>
        <v>9.3060129999999991E-2</v>
      </c>
      <c r="H165" s="77">
        <v>62.23</v>
      </c>
      <c r="I165" s="79" t="s">
        <v>66</v>
      </c>
      <c r="J165" s="76">
        <f t="shared" si="10"/>
        <v>62.23</v>
      </c>
      <c r="K165" s="77">
        <v>2.5</v>
      </c>
      <c r="L165" s="79" t="s">
        <v>66</v>
      </c>
      <c r="M165" s="76">
        <f t="shared" si="16"/>
        <v>2.5</v>
      </c>
      <c r="N165" s="77">
        <v>1.88</v>
      </c>
      <c r="O165" s="79" t="s">
        <v>66</v>
      </c>
      <c r="P165" s="74">
        <f t="shared" si="17"/>
        <v>1.88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8.8230000000000003E-2</v>
      </c>
      <c r="F166" s="92">
        <v>4.7150000000000001E-5</v>
      </c>
      <c r="G166" s="88">
        <f t="shared" si="14"/>
        <v>8.8277149999999999E-2</v>
      </c>
      <c r="H166" s="77">
        <v>70.05</v>
      </c>
      <c r="I166" s="79" t="s">
        <v>66</v>
      </c>
      <c r="J166" s="76">
        <f t="shared" si="10"/>
        <v>70.05</v>
      </c>
      <c r="K166" s="77">
        <v>2.76</v>
      </c>
      <c r="L166" s="79" t="s">
        <v>66</v>
      </c>
      <c r="M166" s="76">
        <f t="shared" si="16"/>
        <v>2.76</v>
      </c>
      <c r="N166" s="77">
        <v>2.1</v>
      </c>
      <c r="O166" s="79" t="s">
        <v>66</v>
      </c>
      <c r="P166" s="74">
        <f t="shared" si="17"/>
        <v>2.1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8.3970000000000003E-2</v>
      </c>
      <c r="F167" s="92">
        <v>4.4520000000000001E-5</v>
      </c>
      <c r="G167" s="88">
        <f t="shared" si="14"/>
        <v>8.4014520000000009E-2</v>
      </c>
      <c r="H167" s="77">
        <v>78.290000000000006</v>
      </c>
      <c r="I167" s="79" t="s">
        <v>66</v>
      </c>
      <c r="J167" s="76">
        <f t="shared" si="10"/>
        <v>78.290000000000006</v>
      </c>
      <c r="K167" s="77">
        <v>3.02</v>
      </c>
      <c r="L167" s="79" t="s">
        <v>66</v>
      </c>
      <c r="M167" s="76">
        <f t="shared" si="16"/>
        <v>3.02</v>
      </c>
      <c r="N167" s="77">
        <v>2.33</v>
      </c>
      <c r="O167" s="79" t="s">
        <v>66</v>
      </c>
      <c r="P167" s="74">
        <f t="shared" si="17"/>
        <v>2.33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7.6679999999999998E-2</v>
      </c>
      <c r="F168" s="92">
        <v>4.0089999999999997E-5</v>
      </c>
      <c r="G168" s="88">
        <f t="shared" si="14"/>
        <v>7.6720090000000005E-2</v>
      </c>
      <c r="H168" s="77">
        <v>95.96</v>
      </c>
      <c r="I168" s="79" t="s">
        <v>66</v>
      </c>
      <c r="J168" s="76">
        <f t="shared" si="10"/>
        <v>95.96</v>
      </c>
      <c r="K168" s="77">
        <v>3.97</v>
      </c>
      <c r="L168" s="79" t="s">
        <v>66</v>
      </c>
      <c r="M168" s="76">
        <f t="shared" si="16"/>
        <v>3.97</v>
      </c>
      <c r="N168" s="77">
        <v>2.83</v>
      </c>
      <c r="O168" s="79" t="s">
        <v>66</v>
      </c>
      <c r="P168" s="74">
        <f t="shared" si="17"/>
        <v>2.83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7.0650000000000004E-2</v>
      </c>
      <c r="F169" s="92">
        <v>3.65E-5</v>
      </c>
      <c r="G169" s="88">
        <f t="shared" si="14"/>
        <v>7.0686499999999999E-2</v>
      </c>
      <c r="H169" s="77">
        <v>115.23</v>
      </c>
      <c r="I169" s="79" t="s">
        <v>66</v>
      </c>
      <c r="J169" s="76">
        <f t="shared" si="10"/>
        <v>115.23</v>
      </c>
      <c r="K169" s="77">
        <v>4.87</v>
      </c>
      <c r="L169" s="79" t="s">
        <v>66</v>
      </c>
      <c r="M169" s="76">
        <f t="shared" si="16"/>
        <v>4.87</v>
      </c>
      <c r="N169" s="77">
        <v>3.36</v>
      </c>
      <c r="O169" s="79" t="s">
        <v>66</v>
      </c>
      <c r="P169" s="74">
        <f t="shared" si="17"/>
        <v>3.36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6.5579999999999999E-2</v>
      </c>
      <c r="F170" s="92">
        <v>3.3519999999999998E-5</v>
      </c>
      <c r="G170" s="88">
        <f t="shared" si="14"/>
        <v>6.5613519999999995E-2</v>
      </c>
      <c r="H170" s="77">
        <v>136.06</v>
      </c>
      <c r="I170" s="79" t="s">
        <v>66</v>
      </c>
      <c r="J170" s="76">
        <f t="shared" si="10"/>
        <v>136.06</v>
      </c>
      <c r="K170" s="77">
        <v>5.75</v>
      </c>
      <c r="L170" s="79" t="s">
        <v>66</v>
      </c>
      <c r="M170" s="76">
        <f t="shared" si="16"/>
        <v>5.75</v>
      </c>
      <c r="N170" s="77">
        <v>3.94</v>
      </c>
      <c r="O170" s="79" t="s">
        <v>66</v>
      </c>
      <c r="P170" s="74">
        <f t="shared" si="17"/>
        <v>3.94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6.1240000000000003E-2</v>
      </c>
      <c r="F171" s="92">
        <v>3.1010000000000003E-5</v>
      </c>
      <c r="G171" s="88">
        <f t="shared" si="14"/>
        <v>6.1271010000000001E-2</v>
      </c>
      <c r="H171" s="77">
        <v>158.43</v>
      </c>
      <c r="I171" s="79" t="s">
        <v>66</v>
      </c>
      <c r="J171" s="76">
        <f t="shared" si="10"/>
        <v>158.43</v>
      </c>
      <c r="K171" s="77">
        <v>6.62</v>
      </c>
      <c r="L171" s="79" t="s">
        <v>66</v>
      </c>
      <c r="M171" s="76">
        <f t="shared" si="16"/>
        <v>6.62</v>
      </c>
      <c r="N171" s="77">
        <v>4.5599999999999996</v>
      </c>
      <c r="O171" s="79" t="s">
        <v>66</v>
      </c>
      <c r="P171" s="74">
        <f t="shared" si="17"/>
        <v>4.5599999999999996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5.7500000000000002E-2</v>
      </c>
      <c r="F172" s="92">
        <v>2.887E-5</v>
      </c>
      <c r="G172" s="88">
        <f t="shared" si="14"/>
        <v>5.7528870000000003E-2</v>
      </c>
      <c r="H172" s="77">
        <v>182.33</v>
      </c>
      <c r="I172" s="79" t="s">
        <v>66</v>
      </c>
      <c r="J172" s="76">
        <f t="shared" si="10"/>
        <v>182.33</v>
      </c>
      <c r="K172" s="77">
        <v>7.5</v>
      </c>
      <c r="L172" s="79" t="s">
        <v>66</v>
      </c>
      <c r="M172" s="76">
        <f t="shared" si="16"/>
        <v>7.5</v>
      </c>
      <c r="N172" s="77">
        <v>5.21</v>
      </c>
      <c r="O172" s="79" t="s">
        <v>66</v>
      </c>
      <c r="P172" s="74">
        <f t="shared" si="17"/>
        <v>5.21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5.4219999999999997E-2</v>
      </c>
      <c r="F173" s="92">
        <v>2.7019999999999999E-5</v>
      </c>
      <c r="G173" s="88">
        <f t="shared" si="14"/>
        <v>5.424702E-2</v>
      </c>
      <c r="H173" s="77">
        <v>207.73</v>
      </c>
      <c r="I173" s="79" t="s">
        <v>66</v>
      </c>
      <c r="J173" s="76">
        <f t="shared" si="10"/>
        <v>207.73</v>
      </c>
      <c r="K173" s="77">
        <v>8.3800000000000008</v>
      </c>
      <c r="L173" s="79" t="s">
        <v>66</v>
      </c>
      <c r="M173" s="76">
        <f t="shared" si="16"/>
        <v>8.3800000000000008</v>
      </c>
      <c r="N173" s="77">
        <v>5.9</v>
      </c>
      <c r="O173" s="79" t="s">
        <v>66</v>
      </c>
      <c r="P173" s="74">
        <f t="shared" si="17"/>
        <v>5.9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4.8759999999999998E-2</v>
      </c>
      <c r="F174" s="92">
        <v>2.3969999999999999E-5</v>
      </c>
      <c r="G174" s="88">
        <f t="shared" si="14"/>
        <v>4.8783969999999996E-2</v>
      </c>
      <c r="H174" s="77">
        <v>262.89</v>
      </c>
      <c r="I174" s="79" t="s">
        <v>66</v>
      </c>
      <c r="J174" s="76">
        <f t="shared" si="10"/>
        <v>262.89</v>
      </c>
      <c r="K174" s="77">
        <v>11.58</v>
      </c>
      <c r="L174" s="79" t="s">
        <v>66</v>
      </c>
      <c r="M174" s="76">
        <f t="shared" si="16"/>
        <v>11.58</v>
      </c>
      <c r="N174" s="77">
        <v>7.4</v>
      </c>
      <c r="O174" s="79" t="s">
        <v>66</v>
      </c>
      <c r="P174" s="74">
        <f t="shared" si="17"/>
        <v>7.4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4.4380000000000003E-2</v>
      </c>
      <c r="F175" s="92">
        <v>2.156E-5</v>
      </c>
      <c r="G175" s="88">
        <f t="shared" si="14"/>
        <v>4.440156E-2</v>
      </c>
      <c r="H175" s="77">
        <v>323.87</v>
      </c>
      <c r="I175" s="79" t="s">
        <v>66</v>
      </c>
      <c r="J175" s="76">
        <f t="shared" si="10"/>
        <v>323.87</v>
      </c>
      <c r="K175" s="77">
        <v>14.57</v>
      </c>
      <c r="L175" s="79" t="s">
        <v>66</v>
      </c>
      <c r="M175" s="76">
        <f t="shared" si="16"/>
        <v>14.57</v>
      </c>
      <c r="N175" s="77">
        <v>9.0500000000000007</v>
      </c>
      <c r="O175" s="79" t="s">
        <v>66</v>
      </c>
      <c r="P175" s="76">
        <f t="shared" si="17"/>
        <v>9.0500000000000007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4.0779999999999997E-2</v>
      </c>
      <c r="F176" s="92">
        <v>1.961E-5</v>
      </c>
      <c r="G176" s="88">
        <f t="shared" si="14"/>
        <v>4.079961E-2</v>
      </c>
      <c r="H176" s="77">
        <v>390.55</v>
      </c>
      <c r="I176" s="79" t="s">
        <v>66</v>
      </c>
      <c r="J176" s="76">
        <f t="shared" si="10"/>
        <v>390.55</v>
      </c>
      <c r="K176" s="77">
        <v>17.5</v>
      </c>
      <c r="L176" s="79" t="s">
        <v>66</v>
      </c>
      <c r="M176" s="76">
        <f t="shared" si="16"/>
        <v>17.5</v>
      </c>
      <c r="N176" s="77">
        <v>10.84</v>
      </c>
      <c r="O176" s="79" t="s">
        <v>66</v>
      </c>
      <c r="P176" s="76">
        <f t="shared" si="17"/>
        <v>10.84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3.7769999999999998E-2</v>
      </c>
      <c r="F177" s="92">
        <v>1.8E-5</v>
      </c>
      <c r="G177" s="88">
        <f t="shared" si="14"/>
        <v>3.7787999999999995E-2</v>
      </c>
      <c r="H177" s="77">
        <v>462.83</v>
      </c>
      <c r="I177" s="79" t="s">
        <v>66</v>
      </c>
      <c r="J177" s="76">
        <f t="shared" si="10"/>
        <v>462.83</v>
      </c>
      <c r="K177" s="77">
        <v>20.420000000000002</v>
      </c>
      <c r="L177" s="79" t="s">
        <v>66</v>
      </c>
      <c r="M177" s="76">
        <f t="shared" si="16"/>
        <v>20.420000000000002</v>
      </c>
      <c r="N177" s="77">
        <v>12.77</v>
      </c>
      <c r="O177" s="79" t="s">
        <v>66</v>
      </c>
      <c r="P177" s="76">
        <f t="shared" si="17"/>
        <v>12.77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3.5209999999999998E-2</v>
      </c>
      <c r="F178" s="92">
        <v>1.664E-5</v>
      </c>
      <c r="G178" s="88">
        <f t="shared" si="14"/>
        <v>3.5226639999999997E-2</v>
      </c>
      <c r="H178" s="77">
        <v>540.62</v>
      </c>
      <c r="I178" s="79" t="s">
        <v>66</v>
      </c>
      <c r="J178" s="76">
        <f t="shared" si="10"/>
        <v>540.62</v>
      </c>
      <c r="K178" s="77">
        <v>23.37</v>
      </c>
      <c r="L178" s="79" t="s">
        <v>66</v>
      </c>
      <c r="M178" s="76">
        <f t="shared" si="16"/>
        <v>23.37</v>
      </c>
      <c r="N178" s="77">
        <v>14.84</v>
      </c>
      <c r="O178" s="79" t="s">
        <v>66</v>
      </c>
      <c r="P178" s="76">
        <f t="shared" si="17"/>
        <v>14.84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3.3000000000000002E-2</v>
      </c>
      <c r="F179" s="92">
        <v>1.5480000000000001E-5</v>
      </c>
      <c r="G179" s="88">
        <f t="shared" si="14"/>
        <v>3.301548E-2</v>
      </c>
      <c r="H179" s="77">
        <v>623.84</v>
      </c>
      <c r="I179" s="79" t="s">
        <v>66</v>
      </c>
      <c r="J179" s="76">
        <f t="shared" si="10"/>
        <v>623.84</v>
      </c>
      <c r="K179" s="77">
        <v>26.35</v>
      </c>
      <c r="L179" s="79" t="s">
        <v>66</v>
      </c>
      <c r="M179" s="76">
        <f t="shared" si="16"/>
        <v>26.35</v>
      </c>
      <c r="N179" s="77">
        <v>17.04</v>
      </c>
      <c r="O179" s="79" t="s">
        <v>66</v>
      </c>
      <c r="P179" s="76">
        <f t="shared" si="17"/>
        <v>17.04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3.108E-2</v>
      </c>
      <c r="F180" s="92">
        <v>1.448E-5</v>
      </c>
      <c r="G180" s="88">
        <f t="shared" si="14"/>
        <v>3.1094480000000001E-2</v>
      </c>
      <c r="H180" s="77">
        <v>712.42</v>
      </c>
      <c r="I180" s="79" t="s">
        <v>66</v>
      </c>
      <c r="J180" s="76">
        <f t="shared" si="10"/>
        <v>712.42</v>
      </c>
      <c r="K180" s="77">
        <v>29.38</v>
      </c>
      <c r="L180" s="79" t="s">
        <v>66</v>
      </c>
      <c r="M180" s="76">
        <f t="shared" si="16"/>
        <v>29.38</v>
      </c>
      <c r="N180" s="77">
        <v>19.37</v>
      </c>
      <c r="O180" s="79" t="s">
        <v>66</v>
      </c>
      <c r="P180" s="76">
        <f t="shared" si="17"/>
        <v>19.37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2.9389999999999999E-2</v>
      </c>
      <c r="F181" s="92">
        <v>1.361E-5</v>
      </c>
      <c r="G181" s="88">
        <f t="shared" si="14"/>
        <v>2.940361E-2</v>
      </c>
      <c r="H181" s="77">
        <v>806.27</v>
      </c>
      <c r="I181" s="79" t="s">
        <v>66</v>
      </c>
      <c r="J181" s="76">
        <f t="shared" si="10"/>
        <v>806.27</v>
      </c>
      <c r="K181" s="77">
        <v>32.450000000000003</v>
      </c>
      <c r="L181" s="79" t="s">
        <v>66</v>
      </c>
      <c r="M181" s="76">
        <f t="shared" si="16"/>
        <v>32.450000000000003</v>
      </c>
      <c r="N181" s="77">
        <v>21.84</v>
      </c>
      <c r="O181" s="79" t="s">
        <v>66</v>
      </c>
      <c r="P181" s="76">
        <f t="shared" si="17"/>
        <v>21.84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2.7890000000000002E-2</v>
      </c>
      <c r="F182" s="92">
        <v>1.2840000000000001E-5</v>
      </c>
      <c r="G182" s="88">
        <f t="shared" si="14"/>
        <v>2.7902840000000002E-2</v>
      </c>
      <c r="H182" s="77">
        <v>905.36</v>
      </c>
      <c r="I182" s="79" t="s">
        <v>66</v>
      </c>
      <c r="J182" s="76">
        <f t="shared" si="10"/>
        <v>905.36</v>
      </c>
      <c r="K182" s="77">
        <v>35.58</v>
      </c>
      <c r="L182" s="79" t="s">
        <v>66</v>
      </c>
      <c r="M182" s="76">
        <f t="shared" si="16"/>
        <v>35.58</v>
      </c>
      <c r="N182" s="77">
        <v>24.44</v>
      </c>
      <c r="O182" s="79" t="s">
        <v>66</v>
      </c>
      <c r="P182" s="76">
        <f t="shared" si="17"/>
        <v>24.44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2.6550000000000001E-2</v>
      </c>
      <c r="F183" s="92">
        <v>1.2150000000000001E-5</v>
      </c>
      <c r="G183" s="88">
        <f t="shared" si="14"/>
        <v>2.656215E-2</v>
      </c>
      <c r="H183" s="77">
        <v>1.01</v>
      </c>
      <c r="I183" s="78" t="s">
        <v>12</v>
      </c>
      <c r="J183" s="76">
        <f t="shared" ref="J183:J227" si="18">H183*1000</f>
        <v>1010</v>
      </c>
      <c r="K183" s="77">
        <v>38.770000000000003</v>
      </c>
      <c r="L183" s="79" t="s">
        <v>66</v>
      </c>
      <c r="M183" s="76">
        <f t="shared" si="16"/>
        <v>38.770000000000003</v>
      </c>
      <c r="N183" s="77">
        <v>27.16</v>
      </c>
      <c r="O183" s="79" t="s">
        <v>66</v>
      </c>
      <c r="P183" s="76">
        <f t="shared" si="17"/>
        <v>27.16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2.5340000000000001E-2</v>
      </c>
      <c r="F184" s="92">
        <v>1.154E-5</v>
      </c>
      <c r="G184" s="88">
        <f t="shared" si="14"/>
        <v>2.5351540000000002E-2</v>
      </c>
      <c r="H184" s="77">
        <v>1.1200000000000001</v>
      </c>
      <c r="I184" s="79" t="s">
        <v>12</v>
      </c>
      <c r="J184" s="76">
        <f t="shared" si="18"/>
        <v>1120</v>
      </c>
      <c r="K184" s="77">
        <v>42</v>
      </c>
      <c r="L184" s="79" t="s">
        <v>66</v>
      </c>
      <c r="M184" s="76">
        <f t="shared" si="16"/>
        <v>42</v>
      </c>
      <c r="N184" s="77">
        <v>30.01</v>
      </c>
      <c r="O184" s="79" t="s">
        <v>66</v>
      </c>
      <c r="P184" s="76">
        <f t="shared" si="17"/>
        <v>30.01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2.3259999999999999E-2</v>
      </c>
      <c r="F185" s="92">
        <v>1.049E-5</v>
      </c>
      <c r="G185" s="88">
        <f t="shared" si="14"/>
        <v>2.3270489999999998E-2</v>
      </c>
      <c r="H185" s="77">
        <v>1.35</v>
      </c>
      <c r="I185" s="79" t="s">
        <v>12</v>
      </c>
      <c r="J185" s="76">
        <f t="shared" si="18"/>
        <v>1350</v>
      </c>
      <c r="K185" s="77">
        <v>53.94</v>
      </c>
      <c r="L185" s="79" t="s">
        <v>66</v>
      </c>
      <c r="M185" s="76">
        <f t="shared" si="16"/>
        <v>53.94</v>
      </c>
      <c r="N185" s="77">
        <v>36.08</v>
      </c>
      <c r="O185" s="79" t="s">
        <v>66</v>
      </c>
      <c r="P185" s="76">
        <f t="shared" si="17"/>
        <v>36.08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2.1139999999999999E-2</v>
      </c>
      <c r="F186" s="92">
        <v>9.4259999999999992E-6</v>
      </c>
      <c r="G186" s="88">
        <f t="shared" si="14"/>
        <v>2.1149425999999999E-2</v>
      </c>
      <c r="H186" s="77">
        <v>1.67</v>
      </c>
      <c r="I186" s="79" t="s">
        <v>12</v>
      </c>
      <c r="J186" s="76">
        <f t="shared" si="18"/>
        <v>1670</v>
      </c>
      <c r="K186" s="77">
        <v>71.010000000000005</v>
      </c>
      <c r="L186" s="79" t="s">
        <v>66</v>
      </c>
      <c r="M186" s="76">
        <f t="shared" si="16"/>
        <v>71.010000000000005</v>
      </c>
      <c r="N186" s="77">
        <v>44.35</v>
      </c>
      <c r="O186" s="79" t="s">
        <v>66</v>
      </c>
      <c r="P186" s="76">
        <f t="shared" si="17"/>
        <v>44.35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1.9400000000000001E-2</v>
      </c>
      <c r="F187" s="92">
        <v>8.5669999999999995E-6</v>
      </c>
      <c r="G187" s="88">
        <f t="shared" si="14"/>
        <v>1.9408567000000002E-2</v>
      </c>
      <c r="H187" s="77">
        <v>2.02</v>
      </c>
      <c r="I187" s="79" t="s">
        <v>12</v>
      </c>
      <c r="J187" s="76">
        <f t="shared" si="18"/>
        <v>2020</v>
      </c>
      <c r="K187" s="77">
        <v>87.23</v>
      </c>
      <c r="L187" s="79" t="s">
        <v>66</v>
      </c>
      <c r="M187" s="76">
        <f t="shared" si="16"/>
        <v>87.23</v>
      </c>
      <c r="N187" s="77">
        <v>53.36</v>
      </c>
      <c r="O187" s="79" t="s">
        <v>66</v>
      </c>
      <c r="P187" s="76">
        <f t="shared" si="17"/>
        <v>53.36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1.796E-2</v>
      </c>
      <c r="F188" s="92">
        <v>7.8560000000000007E-6</v>
      </c>
      <c r="G188" s="88">
        <f t="shared" si="14"/>
        <v>1.7967856000000001E-2</v>
      </c>
      <c r="H188" s="77">
        <v>2.4</v>
      </c>
      <c r="I188" s="79" t="s">
        <v>12</v>
      </c>
      <c r="J188" s="76">
        <f t="shared" si="18"/>
        <v>2400</v>
      </c>
      <c r="K188" s="77">
        <v>103.15</v>
      </c>
      <c r="L188" s="79" t="s">
        <v>66</v>
      </c>
      <c r="M188" s="76">
        <f t="shared" si="16"/>
        <v>103.15</v>
      </c>
      <c r="N188" s="77">
        <v>63.08</v>
      </c>
      <c r="O188" s="79" t="s">
        <v>66</v>
      </c>
      <c r="P188" s="76">
        <f t="shared" si="17"/>
        <v>63.08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1.6740000000000001E-2</v>
      </c>
      <c r="F189" s="92">
        <v>7.2579999999999998E-6</v>
      </c>
      <c r="G189" s="88">
        <f t="shared" si="14"/>
        <v>1.6747258000000001E-2</v>
      </c>
      <c r="H189" s="77">
        <v>2.81</v>
      </c>
      <c r="I189" s="79" t="s">
        <v>12</v>
      </c>
      <c r="J189" s="76">
        <f t="shared" si="18"/>
        <v>2810</v>
      </c>
      <c r="K189" s="77">
        <v>119.03</v>
      </c>
      <c r="L189" s="79" t="s">
        <v>66</v>
      </c>
      <c r="M189" s="76">
        <f t="shared" si="16"/>
        <v>119.03</v>
      </c>
      <c r="N189" s="77">
        <v>73.510000000000005</v>
      </c>
      <c r="O189" s="79" t="s">
        <v>66</v>
      </c>
      <c r="P189" s="76">
        <f t="shared" si="17"/>
        <v>73.510000000000005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1.5689999999999999E-2</v>
      </c>
      <c r="F190" s="92">
        <v>6.7479999999999996E-6</v>
      </c>
      <c r="G190" s="88">
        <f t="shared" si="14"/>
        <v>1.5696748E-2</v>
      </c>
      <c r="H190" s="77">
        <v>3.25</v>
      </c>
      <c r="I190" s="79" t="s">
        <v>12</v>
      </c>
      <c r="J190" s="76">
        <f t="shared" si="18"/>
        <v>3250</v>
      </c>
      <c r="K190" s="77">
        <v>134.99</v>
      </c>
      <c r="L190" s="79" t="s">
        <v>66</v>
      </c>
      <c r="M190" s="76">
        <f t="shared" si="16"/>
        <v>134.99</v>
      </c>
      <c r="N190" s="77">
        <v>84.62</v>
      </c>
      <c r="O190" s="79" t="s">
        <v>66</v>
      </c>
      <c r="P190" s="76">
        <f t="shared" si="17"/>
        <v>84.62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1.478E-2</v>
      </c>
      <c r="F191" s="92">
        <v>6.3080000000000004E-6</v>
      </c>
      <c r="G191" s="88">
        <f t="shared" si="14"/>
        <v>1.4786308E-2</v>
      </c>
      <c r="H191" s="77">
        <v>3.72</v>
      </c>
      <c r="I191" s="79" t="s">
        <v>12</v>
      </c>
      <c r="J191" s="76">
        <f t="shared" si="18"/>
        <v>3720</v>
      </c>
      <c r="K191" s="77">
        <v>151.1</v>
      </c>
      <c r="L191" s="79" t="s">
        <v>66</v>
      </c>
      <c r="M191" s="76">
        <f t="shared" si="16"/>
        <v>151.1</v>
      </c>
      <c r="N191" s="77">
        <v>96.4</v>
      </c>
      <c r="O191" s="79" t="s">
        <v>66</v>
      </c>
      <c r="P191" s="76">
        <f t="shared" si="17"/>
        <v>96.4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1.3979999999999999E-2</v>
      </c>
      <c r="F192" s="92">
        <v>5.9240000000000004E-6</v>
      </c>
      <c r="G192" s="88">
        <f t="shared" si="14"/>
        <v>1.3985923999999999E-2</v>
      </c>
      <c r="H192" s="77">
        <v>4.21</v>
      </c>
      <c r="I192" s="79" t="s">
        <v>12</v>
      </c>
      <c r="J192" s="80">
        <f t="shared" si="18"/>
        <v>4210</v>
      </c>
      <c r="K192" s="77">
        <v>167.4</v>
      </c>
      <c r="L192" s="79" t="s">
        <v>66</v>
      </c>
      <c r="M192" s="76">
        <f t="shared" si="16"/>
        <v>167.4</v>
      </c>
      <c r="N192" s="77">
        <v>108.84</v>
      </c>
      <c r="O192" s="79" t="s">
        <v>66</v>
      </c>
      <c r="P192" s="76">
        <f t="shared" si="17"/>
        <v>108.84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1.3270000000000001E-2</v>
      </c>
      <c r="F193" s="92">
        <v>5.5849999999999999E-6</v>
      </c>
      <c r="G193" s="88">
        <f t="shared" si="14"/>
        <v>1.3275585000000001E-2</v>
      </c>
      <c r="H193" s="77">
        <v>4.7300000000000004</v>
      </c>
      <c r="I193" s="79" t="s">
        <v>12</v>
      </c>
      <c r="J193" s="80">
        <f t="shared" si="18"/>
        <v>4730</v>
      </c>
      <c r="K193" s="77">
        <v>183.92</v>
      </c>
      <c r="L193" s="79" t="s">
        <v>66</v>
      </c>
      <c r="M193" s="76">
        <f t="shared" si="16"/>
        <v>183.92</v>
      </c>
      <c r="N193" s="77">
        <v>121.92</v>
      </c>
      <c r="O193" s="79" t="s">
        <v>66</v>
      </c>
      <c r="P193" s="76">
        <f t="shared" si="17"/>
        <v>121.92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1.208E-2</v>
      </c>
      <c r="F194" s="92">
        <v>5.0159999999999999E-6</v>
      </c>
      <c r="G194" s="88">
        <f t="shared" si="14"/>
        <v>1.2085016000000001E-2</v>
      </c>
      <c r="H194" s="77">
        <v>5.85</v>
      </c>
      <c r="I194" s="79" t="s">
        <v>12</v>
      </c>
      <c r="J194" s="80">
        <f t="shared" si="18"/>
        <v>5850</v>
      </c>
      <c r="K194" s="77">
        <v>244.69</v>
      </c>
      <c r="L194" s="79" t="s">
        <v>66</v>
      </c>
      <c r="M194" s="76">
        <f t="shared" si="16"/>
        <v>244.69</v>
      </c>
      <c r="N194" s="77">
        <v>149.97</v>
      </c>
      <c r="O194" s="79" t="s">
        <v>66</v>
      </c>
      <c r="P194" s="76">
        <f t="shared" si="17"/>
        <v>149.97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1.11E-2</v>
      </c>
      <c r="F195" s="92">
        <v>4.5560000000000001E-6</v>
      </c>
      <c r="G195" s="88">
        <f t="shared" si="14"/>
        <v>1.1104556E-2</v>
      </c>
      <c r="H195" s="77">
        <v>7.08</v>
      </c>
      <c r="I195" s="79" t="s">
        <v>12</v>
      </c>
      <c r="J195" s="80">
        <f t="shared" si="18"/>
        <v>7080</v>
      </c>
      <c r="K195" s="77">
        <v>301.83999999999997</v>
      </c>
      <c r="L195" s="79" t="s">
        <v>66</v>
      </c>
      <c r="M195" s="76">
        <f t="shared" si="16"/>
        <v>301.83999999999997</v>
      </c>
      <c r="N195" s="77">
        <v>180.45</v>
      </c>
      <c r="O195" s="79" t="s">
        <v>66</v>
      </c>
      <c r="P195" s="76">
        <f t="shared" si="17"/>
        <v>180.45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1.03E-2</v>
      </c>
      <c r="F196" s="92">
        <v>4.1760000000000003E-6</v>
      </c>
      <c r="G196" s="88">
        <f t="shared" si="14"/>
        <v>1.0304176E-2</v>
      </c>
      <c r="H196" s="77">
        <v>8.4</v>
      </c>
      <c r="I196" s="79" t="s">
        <v>12</v>
      </c>
      <c r="J196" s="80">
        <f t="shared" si="18"/>
        <v>8400</v>
      </c>
      <c r="K196" s="77">
        <v>357.57</v>
      </c>
      <c r="L196" s="79" t="s">
        <v>66</v>
      </c>
      <c r="M196" s="76">
        <f t="shared" si="16"/>
        <v>357.57</v>
      </c>
      <c r="N196" s="77">
        <v>213.28</v>
      </c>
      <c r="O196" s="79" t="s">
        <v>66</v>
      </c>
      <c r="P196" s="76">
        <f t="shared" si="17"/>
        <v>213.28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9.6139999999999993E-3</v>
      </c>
      <c r="F197" s="92">
        <v>3.856E-6</v>
      </c>
      <c r="G197" s="88">
        <f t="shared" si="14"/>
        <v>9.6178559999999993E-3</v>
      </c>
      <c r="H197" s="77">
        <v>9.83</v>
      </c>
      <c r="I197" s="79" t="s">
        <v>12</v>
      </c>
      <c r="J197" s="80">
        <f t="shared" si="18"/>
        <v>9830</v>
      </c>
      <c r="K197" s="77">
        <v>412.85</v>
      </c>
      <c r="L197" s="79" t="s">
        <v>66</v>
      </c>
      <c r="M197" s="76">
        <f t="shared" si="16"/>
        <v>412.85</v>
      </c>
      <c r="N197" s="77">
        <v>248.38</v>
      </c>
      <c r="O197" s="79" t="s">
        <v>66</v>
      </c>
      <c r="P197" s="76">
        <f t="shared" si="17"/>
        <v>248.38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9.0310000000000008E-3</v>
      </c>
      <c r="F198" s="92">
        <v>3.5839999999999999E-6</v>
      </c>
      <c r="G198" s="88">
        <f t="shared" si="14"/>
        <v>9.034584E-3</v>
      </c>
      <c r="H198" s="77">
        <v>11.35</v>
      </c>
      <c r="I198" s="79" t="s">
        <v>12</v>
      </c>
      <c r="J198" s="80">
        <f t="shared" si="18"/>
        <v>11350</v>
      </c>
      <c r="K198" s="77">
        <v>468.14</v>
      </c>
      <c r="L198" s="79" t="s">
        <v>66</v>
      </c>
      <c r="M198" s="76">
        <f t="shared" si="16"/>
        <v>468.14</v>
      </c>
      <c r="N198" s="77">
        <v>285.68</v>
      </c>
      <c r="O198" s="79" t="s">
        <v>66</v>
      </c>
      <c r="P198" s="76">
        <f t="shared" si="17"/>
        <v>285.68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8.5249999999999996E-3</v>
      </c>
      <c r="F199" s="92">
        <v>3.348E-6</v>
      </c>
      <c r="G199" s="88">
        <f t="shared" si="14"/>
        <v>8.5283479999999998E-3</v>
      </c>
      <c r="H199" s="77">
        <v>12.97</v>
      </c>
      <c r="I199" s="79" t="s">
        <v>12</v>
      </c>
      <c r="J199" s="80">
        <f t="shared" si="18"/>
        <v>12970</v>
      </c>
      <c r="K199" s="77">
        <v>523.70000000000005</v>
      </c>
      <c r="L199" s="79" t="s">
        <v>66</v>
      </c>
      <c r="M199" s="76">
        <f t="shared" si="16"/>
        <v>523.70000000000005</v>
      </c>
      <c r="N199" s="77">
        <v>325.10000000000002</v>
      </c>
      <c r="O199" s="79" t="s">
        <v>66</v>
      </c>
      <c r="P199" s="76">
        <f t="shared" si="17"/>
        <v>325.10000000000002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7.6920000000000001E-3</v>
      </c>
      <c r="F200" s="92">
        <v>2.9629999999999998E-6</v>
      </c>
      <c r="G200" s="88">
        <f t="shared" si="14"/>
        <v>7.694963E-3</v>
      </c>
      <c r="H200" s="77">
        <v>16.47</v>
      </c>
      <c r="I200" s="79" t="s">
        <v>12</v>
      </c>
      <c r="J200" s="80">
        <f t="shared" si="18"/>
        <v>16470</v>
      </c>
      <c r="K200" s="77">
        <v>725.95</v>
      </c>
      <c r="L200" s="79" t="s">
        <v>66</v>
      </c>
      <c r="M200" s="76">
        <f t="shared" si="16"/>
        <v>725.95</v>
      </c>
      <c r="N200" s="77">
        <v>410.09</v>
      </c>
      <c r="O200" s="79" t="s">
        <v>66</v>
      </c>
      <c r="P200" s="76">
        <f t="shared" si="17"/>
        <v>410.09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7.0330000000000002E-3</v>
      </c>
      <c r="F201" s="92">
        <v>2.6589999999999999E-6</v>
      </c>
      <c r="G201" s="88">
        <f t="shared" si="14"/>
        <v>7.0356590000000005E-3</v>
      </c>
      <c r="H201" s="77">
        <v>20.329999999999998</v>
      </c>
      <c r="I201" s="79" t="s">
        <v>12</v>
      </c>
      <c r="J201" s="80">
        <f t="shared" si="18"/>
        <v>20330</v>
      </c>
      <c r="K201" s="77">
        <v>913.36</v>
      </c>
      <c r="L201" s="79" t="s">
        <v>66</v>
      </c>
      <c r="M201" s="76">
        <f t="shared" si="16"/>
        <v>913.36</v>
      </c>
      <c r="N201" s="77">
        <v>502.86</v>
      </c>
      <c r="O201" s="79" t="s">
        <v>66</v>
      </c>
      <c r="P201" s="76">
        <f t="shared" si="17"/>
        <v>502.86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6.4989999999999996E-3</v>
      </c>
      <c r="F202" s="92">
        <v>2.4140000000000001E-6</v>
      </c>
      <c r="G202" s="88">
        <f t="shared" si="14"/>
        <v>6.5014139999999996E-3</v>
      </c>
      <c r="H202" s="77">
        <v>24.53</v>
      </c>
      <c r="I202" s="79" t="s">
        <v>12</v>
      </c>
      <c r="J202" s="80">
        <f t="shared" si="18"/>
        <v>24530</v>
      </c>
      <c r="K202" s="77">
        <v>1.0900000000000001</v>
      </c>
      <c r="L202" s="78" t="s">
        <v>12</v>
      </c>
      <c r="M202" s="76">
        <f t="shared" ref="M202:M216" si="19">K202*1000</f>
        <v>1090</v>
      </c>
      <c r="N202" s="77">
        <v>602.99</v>
      </c>
      <c r="O202" s="79" t="s">
        <v>66</v>
      </c>
      <c r="P202" s="76">
        <f t="shared" si="17"/>
        <v>602.99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6.0569999999999999E-3</v>
      </c>
      <c r="F203" s="92">
        <v>2.2110000000000001E-6</v>
      </c>
      <c r="G203" s="88">
        <f t="shared" si="14"/>
        <v>6.0592110000000001E-3</v>
      </c>
      <c r="H203" s="77">
        <v>29.05</v>
      </c>
      <c r="I203" s="79" t="s">
        <v>12</v>
      </c>
      <c r="J203" s="80">
        <f t="shared" si="18"/>
        <v>29050</v>
      </c>
      <c r="K203" s="77">
        <v>1.27</v>
      </c>
      <c r="L203" s="79" t="s">
        <v>12</v>
      </c>
      <c r="M203" s="76">
        <f t="shared" si="19"/>
        <v>1270</v>
      </c>
      <c r="N203" s="77">
        <v>710.06</v>
      </c>
      <c r="O203" s="79" t="s">
        <v>66</v>
      </c>
      <c r="P203" s="76">
        <f t="shared" si="17"/>
        <v>710.06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5.6849999999999999E-3</v>
      </c>
      <c r="F204" s="92">
        <v>2.041E-6</v>
      </c>
      <c r="G204" s="88">
        <f t="shared" si="14"/>
        <v>5.6870410000000003E-3</v>
      </c>
      <c r="H204" s="77">
        <v>33.89</v>
      </c>
      <c r="I204" s="79" t="s">
        <v>12</v>
      </c>
      <c r="J204" s="80">
        <f t="shared" si="18"/>
        <v>33890</v>
      </c>
      <c r="K204" s="77">
        <v>1.45</v>
      </c>
      <c r="L204" s="79" t="s">
        <v>12</v>
      </c>
      <c r="M204" s="76">
        <f t="shared" si="19"/>
        <v>1450</v>
      </c>
      <c r="N204" s="77">
        <v>823.72</v>
      </c>
      <c r="O204" s="79" t="s">
        <v>66</v>
      </c>
      <c r="P204" s="76">
        <f t="shared" si="17"/>
        <v>823.72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5.3670000000000002E-3</v>
      </c>
      <c r="F205" s="92">
        <v>1.8959999999999999E-6</v>
      </c>
      <c r="G205" s="88">
        <f t="shared" si="14"/>
        <v>5.3688960000000006E-3</v>
      </c>
      <c r="H205" s="77">
        <v>39.020000000000003</v>
      </c>
      <c r="I205" s="79" t="s">
        <v>12</v>
      </c>
      <c r="J205" s="80">
        <f t="shared" si="18"/>
        <v>39020</v>
      </c>
      <c r="K205" s="77">
        <v>1.63</v>
      </c>
      <c r="L205" s="79" t="s">
        <v>12</v>
      </c>
      <c r="M205" s="76">
        <f t="shared" si="19"/>
        <v>1630</v>
      </c>
      <c r="N205" s="77">
        <v>943.62</v>
      </c>
      <c r="O205" s="79" t="s">
        <v>66</v>
      </c>
      <c r="P205" s="76">
        <f t="shared" si="17"/>
        <v>943.62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5.0930000000000003E-3</v>
      </c>
      <c r="F206" s="92">
        <v>1.7710000000000001E-6</v>
      </c>
      <c r="G206" s="88">
        <f t="shared" si="14"/>
        <v>5.0947710000000005E-3</v>
      </c>
      <c r="H206" s="77">
        <v>44.45</v>
      </c>
      <c r="I206" s="79" t="s">
        <v>12</v>
      </c>
      <c r="J206" s="80">
        <f t="shared" si="18"/>
        <v>44450</v>
      </c>
      <c r="K206" s="77">
        <v>1.81</v>
      </c>
      <c r="L206" s="79" t="s">
        <v>12</v>
      </c>
      <c r="M206" s="76">
        <f t="shared" si="19"/>
        <v>1810</v>
      </c>
      <c r="N206" s="77">
        <v>1.07</v>
      </c>
      <c r="O206" s="78" t="s">
        <v>12</v>
      </c>
      <c r="P206" s="80">
        <f t="shared" ref="P206:P224" si="20">N206*1000</f>
        <v>1070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4.8529999999999997E-3</v>
      </c>
      <c r="F207" s="92">
        <v>1.6619999999999999E-6</v>
      </c>
      <c r="G207" s="88">
        <f t="shared" si="14"/>
        <v>4.854662E-3</v>
      </c>
      <c r="H207" s="77">
        <v>50.16</v>
      </c>
      <c r="I207" s="79" t="s">
        <v>12</v>
      </c>
      <c r="J207" s="80">
        <f t="shared" si="18"/>
        <v>50160</v>
      </c>
      <c r="K207" s="77">
        <v>1.99</v>
      </c>
      <c r="L207" s="79" t="s">
        <v>12</v>
      </c>
      <c r="M207" s="76">
        <f t="shared" si="19"/>
        <v>1990</v>
      </c>
      <c r="N207" s="77">
        <v>1.2</v>
      </c>
      <c r="O207" s="79" t="s">
        <v>12</v>
      </c>
      <c r="P207" s="80">
        <f t="shared" si="20"/>
        <v>1200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4.6420000000000003E-3</v>
      </c>
      <c r="F208" s="92">
        <v>1.5659999999999999E-6</v>
      </c>
      <c r="G208" s="88">
        <f t="shared" si="14"/>
        <v>4.643566E-3</v>
      </c>
      <c r="H208" s="77">
        <v>56.14</v>
      </c>
      <c r="I208" s="79" t="s">
        <v>12</v>
      </c>
      <c r="J208" s="187">
        <f t="shared" si="18"/>
        <v>56140</v>
      </c>
      <c r="K208" s="77">
        <v>2.17</v>
      </c>
      <c r="L208" s="79" t="s">
        <v>12</v>
      </c>
      <c r="M208" s="76">
        <f t="shared" si="19"/>
        <v>2170</v>
      </c>
      <c r="N208" s="77">
        <v>1.34</v>
      </c>
      <c r="O208" s="79" t="s">
        <v>12</v>
      </c>
      <c r="P208" s="80">
        <f t="shared" si="20"/>
        <v>1340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4.4549999999999998E-3</v>
      </c>
      <c r="F209" s="92">
        <v>1.4810000000000001E-6</v>
      </c>
      <c r="G209" s="88">
        <f t="shared" si="14"/>
        <v>4.456481E-3</v>
      </c>
      <c r="H209" s="77">
        <v>62.38</v>
      </c>
      <c r="I209" s="79" t="s">
        <v>12</v>
      </c>
      <c r="J209" s="187">
        <f t="shared" si="18"/>
        <v>62380</v>
      </c>
      <c r="K209" s="77">
        <v>2.35</v>
      </c>
      <c r="L209" s="79" t="s">
        <v>12</v>
      </c>
      <c r="M209" s="76">
        <f t="shared" si="19"/>
        <v>2350</v>
      </c>
      <c r="N209" s="77">
        <v>1.48</v>
      </c>
      <c r="O209" s="79" t="s">
        <v>12</v>
      </c>
      <c r="P209" s="80">
        <f t="shared" si="20"/>
        <v>1480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4.2880000000000001E-3</v>
      </c>
      <c r="F210" s="92">
        <v>1.4050000000000001E-6</v>
      </c>
      <c r="G210" s="88">
        <f t="shared" si="14"/>
        <v>4.2894050000000005E-3</v>
      </c>
      <c r="H210" s="77">
        <v>68.87</v>
      </c>
      <c r="I210" s="79" t="s">
        <v>12</v>
      </c>
      <c r="J210" s="187">
        <f t="shared" si="18"/>
        <v>68870</v>
      </c>
      <c r="K210" s="77">
        <v>2.54</v>
      </c>
      <c r="L210" s="79" t="s">
        <v>12</v>
      </c>
      <c r="M210" s="76">
        <f t="shared" si="19"/>
        <v>2540</v>
      </c>
      <c r="N210" s="77">
        <v>1.63</v>
      </c>
      <c r="O210" s="79" t="s">
        <v>12</v>
      </c>
      <c r="P210" s="80">
        <f t="shared" si="20"/>
        <v>1630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4.0020000000000003E-3</v>
      </c>
      <c r="F211" s="92">
        <v>1.2750000000000001E-6</v>
      </c>
      <c r="G211" s="88">
        <f t="shared" si="14"/>
        <v>4.0032750000000006E-3</v>
      </c>
      <c r="H211" s="77">
        <v>82.57</v>
      </c>
      <c r="I211" s="79" t="s">
        <v>12</v>
      </c>
      <c r="J211" s="187">
        <f t="shared" si="18"/>
        <v>82570</v>
      </c>
      <c r="K211" s="77">
        <v>3.21</v>
      </c>
      <c r="L211" s="79" t="s">
        <v>12</v>
      </c>
      <c r="M211" s="76">
        <f t="shared" si="19"/>
        <v>3210</v>
      </c>
      <c r="N211" s="77">
        <v>1.93</v>
      </c>
      <c r="O211" s="79" t="s">
        <v>12</v>
      </c>
      <c r="P211" s="80">
        <f t="shared" si="20"/>
        <v>1930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3.7139999999999999E-3</v>
      </c>
      <c r="F212" s="92">
        <v>1.144E-6</v>
      </c>
      <c r="G212" s="88">
        <f t="shared" si="14"/>
        <v>3.7151439999999997E-3</v>
      </c>
      <c r="H212" s="77">
        <v>100.98</v>
      </c>
      <c r="I212" s="79" t="s">
        <v>12</v>
      </c>
      <c r="J212" s="187">
        <f t="shared" si="18"/>
        <v>100980</v>
      </c>
      <c r="K212" s="77">
        <v>4.1500000000000004</v>
      </c>
      <c r="L212" s="79" t="s">
        <v>12</v>
      </c>
      <c r="M212" s="80">
        <f t="shared" si="19"/>
        <v>4150</v>
      </c>
      <c r="N212" s="77">
        <v>2.34</v>
      </c>
      <c r="O212" s="79" t="s">
        <v>12</v>
      </c>
      <c r="P212" s="80">
        <f t="shared" si="20"/>
        <v>2340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3.4819999999999999E-3</v>
      </c>
      <c r="F213" s="92">
        <v>1.037E-6</v>
      </c>
      <c r="G213" s="88">
        <f t="shared" ref="G213:G228" si="21">E213+F213</f>
        <v>3.483037E-3</v>
      </c>
      <c r="H213" s="77">
        <v>120.71</v>
      </c>
      <c r="I213" s="79" t="s">
        <v>12</v>
      </c>
      <c r="J213" s="187">
        <f t="shared" si="18"/>
        <v>120710</v>
      </c>
      <c r="K213" s="77">
        <v>5.03</v>
      </c>
      <c r="L213" s="79" t="s">
        <v>12</v>
      </c>
      <c r="M213" s="80">
        <f t="shared" si="19"/>
        <v>5030</v>
      </c>
      <c r="N213" s="77">
        <v>2.77</v>
      </c>
      <c r="O213" s="79" t="s">
        <v>12</v>
      </c>
      <c r="P213" s="80">
        <f t="shared" si="20"/>
        <v>2770</v>
      </c>
    </row>
    <row r="214" spans="2:16">
      <c r="B214" s="89">
        <v>275</v>
      </c>
      <c r="C214" s="90" t="s">
        <v>65</v>
      </c>
      <c r="D214" s="74">
        <f t="shared" ref="D214:D227" si="22">B214/$C$5</f>
        <v>275</v>
      </c>
      <c r="E214" s="91">
        <v>3.2910000000000001E-3</v>
      </c>
      <c r="F214" s="92">
        <v>9.5000000000000001E-7</v>
      </c>
      <c r="G214" s="88">
        <f t="shared" si="21"/>
        <v>3.2919500000000001E-3</v>
      </c>
      <c r="H214" s="77">
        <v>141.66999999999999</v>
      </c>
      <c r="I214" s="79" t="s">
        <v>12</v>
      </c>
      <c r="J214" s="187">
        <f t="shared" si="18"/>
        <v>141670</v>
      </c>
      <c r="K214" s="77">
        <v>5.86</v>
      </c>
      <c r="L214" s="79" t="s">
        <v>12</v>
      </c>
      <c r="M214" s="80">
        <f t="shared" si="19"/>
        <v>5860</v>
      </c>
      <c r="N214" s="77">
        <v>3.22</v>
      </c>
      <c r="O214" s="79" t="s">
        <v>12</v>
      </c>
      <c r="P214" s="80">
        <f t="shared" si="20"/>
        <v>3220</v>
      </c>
    </row>
    <row r="215" spans="2:16">
      <c r="B215" s="89">
        <v>300</v>
      </c>
      <c r="C215" s="90" t="s">
        <v>65</v>
      </c>
      <c r="D215" s="74">
        <f t="shared" si="22"/>
        <v>300</v>
      </c>
      <c r="E215" s="91">
        <v>3.1319999999999998E-3</v>
      </c>
      <c r="F215" s="92">
        <v>8.7649999999999999E-7</v>
      </c>
      <c r="G215" s="88">
        <f t="shared" si="21"/>
        <v>3.1328764999999999E-3</v>
      </c>
      <c r="H215" s="77">
        <v>163.77000000000001</v>
      </c>
      <c r="I215" s="79" t="s">
        <v>12</v>
      </c>
      <c r="J215" s="187">
        <f t="shared" si="18"/>
        <v>163770</v>
      </c>
      <c r="K215" s="77">
        <v>6.66</v>
      </c>
      <c r="L215" s="79" t="s">
        <v>12</v>
      </c>
      <c r="M215" s="80">
        <f t="shared" si="19"/>
        <v>6660</v>
      </c>
      <c r="N215" s="77">
        <v>3.69</v>
      </c>
      <c r="O215" s="79" t="s">
        <v>12</v>
      </c>
      <c r="P215" s="80">
        <f t="shared" si="20"/>
        <v>3690</v>
      </c>
    </row>
    <row r="216" spans="2:16">
      <c r="B216" s="89">
        <v>325</v>
      </c>
      <c r="C216" s="90" t="s">
        <v>65</v>
      </c>
      <c r="D216" s="74">
        <f t="shared" si="22"/>
        <v>325</v>
      </c>
      <c r="E216" s="91">
        <v>2.9970000000000001E-3</v>
      </c>
      <c r="F216" s="92">
        <v>8.1389999999999995E-7</v>
      </c>
      <c r="G216" s="88">
        <f t="shared" si="21"/>
        <v>2.9978139000000001E-3</v>
      </c>
      <c r="H216" s="77">
        <v>186.93</v>
      </c>
      <c r="I216" s="79" t="s">
        <v>12</v>
      </c>
      <c r="J216" s="187">
        <f t="shared" si="18"/>
        <v>186930</v>
      </c>
      <c r="K216" s="77">
        <v>7.45</v>
      </c>
      <c r="L216" s="79" t="s">
        <v>12</v>
      </c>
      <c r="M216" s="80">
        <f t="shared" si="19"/>
        <v>7450</v>
      </c>
      <c r="N216" s="77">
        <v>4.18</v>
      </c>
      <c r="O216" s="79" t="s">
        <v>12</v>
      </c>
      <c r="P216" s="80">
        <f t="shared" si="20"/>
        <v>4180</v>
      </c>
    </row>
    <row r="217" spans="2:16">
      <c r="B217" s="89">
        <v>350</v>
      </c>
      <c r="C217" s="90" t="s">
        <v>65</v>
      </c>
      <c r="D217" s="74">
        <f t="shared" si="22"/>
        <v>350</v>
      </c>
      <c r="E217" s="91">
        <v>2.8809999999999999E-3</v>
      </c>
      <c r="F217" s="92">
        <v>7.5990000000000002E-7</v>
      </c>
      <c r="G217" s="88">
        <f t="shared" si="21"/>
        <v>2.8817598999999997E-3</v>
      </c>
      <c r="H217" s="77">
        <v>211.08</v>
      </c>
      <c r="I217" s="79" t="s">
        <v>12</v>
      </c>
      <c r="J217" s="187">
        <f t="shared" si="18"/>
        <v>211080</v>
      </c>
      <c r="K217" s="77">
        <v>8.2200000000000006</v>
      </c>
      <c r="L217" s="79" t="s">
        <v>12</v>
      </c>
      <c r="M217" s="80">
        <f>K217*1000</f>
        <v>8220</v>
      </c>
      <c r="N217" s="77">
        <v>4.68</v>
      </c>
      <c r="O217" s="79" t="s">
        <v>12</v>
      </c>
      <c r="P217" s="80">
        <f t="shared" si="20"/>
        <v>4680</v>
      </c>
    </row>
    <row r="218" spans="2:16">
      <c r="B218" s="89">
        <v>375</v>
      </c>
      <c r="C218" s="90" t="s">
        <v>65</v>
      </c>
      <c r="D218" s="74">
        <f t="shared" si="22"/>
        <v>375</v>
      </c>
      <c r="E218" s="91">
        <v>2.7810000000000001E-3</v>
      </c>
      <c r="F218" s="92">
        <v>7.1289999999999998E-7</v>
      </c>
      <c r="G218" s="88">
        <f t="shared" si="21"/>
        <v>2.7817128999999999E-3</v>
      </c>
      <c r="H218" s="77">
        <v>236.14</v>
      </c>
      <c r="I218" s="79" t="s">
        <v>12</v>
      </c>
      <c r="J218" s="187">
        <f t="shared" si="18"/>
        <v>236140</v>
      </c>
      <c r="K218" s="77">
        <v>8.98</v>
      </c>
      <c r="L218" s="79" t="s">
        <v>12</v>
      </c>
      <c r="M218" s="80">
        <f t="shared" ref="M218:M228" si="23">K218*1000</f>
        <v>8980</v>
      </c>
      <c r="N218" s="77">
        <v>5.19</v>
      </c>
      <c r="O218" s="79" t="s">
        <v>12</v>
      </c>
      <c r="P218" s="80">
        <f t="shared" si="20"/>
        <v>5190</v>
      </c>
    </row>
    <row r="219" spans="2:16">
      <c r="B219" s="89">
        <v>400</v>
      </c>
      <c r="C219" s="90" t="s">
        <v>65</v>
      </c>
      <c r="D219" s="74">
        <f t="shared" si="22"/>
        <v>400</v>
      </c>
      <c r="E219" s="91">
        <v>2.6940000000000002E-3</v>
      </c>
      <c r="F219" s="92">
        <v>6.7150000000000005E-7</v>
      </c>
      <c r="G219" s="88">
        <f t="shared" si="21"/>
        <v>2.6946715000000002E-3</v>
      </c>
      <c r="H219" s="77">
        <v>262.07</v>
      </c>
      <c r="I219" s="79" t="s">
        <v>12</v>
      </c>
      <c r="J219" s="187">
        <f t="shared" si="18"/>
        <v>262070</v>
      </c>
      <c r="K219" s="77">
        <v>9.73</v>
      </c>
      <c r="L219" s="79" t="s">
        <v>12</v>
      </c>
      <c r="M219" s="80">
        <f t="shared" si="23"/>
        <v>9730</v>
      </c>
      <c r="N219" s="77">
        <v>5.72</v>
      </c>
      <c r="O219" s="79" t="s">
        <v>12</v>
      </c>
      <c r="P219" s="80">
        <f t="shared" si="20"/>
        <v>5720</v>
      </c>
    </row>
    <row r="220" spans="2:16">
      <c r="B220" s="89">
        <v>450</v>
      </c>
      <c r="C220" s="90" t="s">
        <v>65</v>
      </c>
      <c r="D220" s="74">
        <f t="shared" si="22"/>
        <v>450</v>
      </c>
      <c r="E220" s="91">
        <v>2.5479999999999999E-3</v>
      </c>
      <c r="F220" s="92">
        <v>6.0200000000000002E-7</v>
      </c>
      <c r="G220" s="88">
        <f t="shared" si="21"/>
        <v>2.5486020000000001E-3</v>
      </c>
      <c r="H220" s="77">
        <v>316.25</v>
      </c>
      <c r="I220" s="79" t="s">
        <v>12</v>
      </c>
      <c r="J220" s="187">
        <f t="shared" si="18"/>
        <v>316250</v>
      </c>
      <c r="K220" s="77">
        <v>12.43</v>
      </c>
      <c r="L220" s="79" t="s">
        <v>12</v>
      </c>
      <c r="M220" s="80">
        <f t="shared" si="23"/>
        <v>12430</v>
      </c>
      <c r="N220" s="77">
        <v>6.79</v>
      </c>
      <c r="O220" s="79" t="s">
        <v>12</v>
      </c>
      <c r="P220" s="80">
        <f t="shared" si="20"/>
        <v>6790</v>
      </c>
    </row>
    <row r="221" spans="2:16">
      <c r="B221" s="89">
        <v>500</v>
      </c>
      <c r="C221" s="90" t="s">
        <v>65</v>
      </c>
      <c r="D221" s="74">
        <f t="shared" si="22"/>
        <v>500</v>
      </c>
      <c r="E221" s="91">
        <v>2.4329999999999998E-3</v>
      </c>
      <c r="F221" s="92">
        <v>5.4590000000000004E-7</v>
      </c>
      <c r="G221" s="88">
        <f t="shared" si="21"/>
        <v>2.4335458999999999E-3</v>
      </c>
      <c r="H221" s="77">
        <v>373.25</v>
      </c>
      <c r="I221" s="79" t="s">
        <v>12</v>
      </c>
      <c r="J221" s="187">
        <f t="shared" si="18"/>
        <v>373250</v>
      </c>
      <c r="K221" s="77">
        <v>14.87</v>
      </c>
      <c r="L221" s="79" t="s">
        <v>12</v>
      </c>
      <c r="M221" s="80">
        <f t="shared" si="23"/>
        <v>14870</v>
      </c>
      <c r="N221" s="77">
        <v>7.9</v>
      </c>
      <c r="O221" s="79" t="s">
        <v>12</v>
      </c>
      <c r="P221" s="80">
        <f t="shared" si="20"/>
        <v>7900</v>
      </c>
    </row>
    <row r="222" spans="2:16">
      <c r="B222" s="89">
        <v>550</v>
      </c>
      <c r="C222" s="90" t="s">
        <v>65</v>
      </c>
      <c r="D222" s="74">
        <f t="shared" si="22"/>
        <v>550</v>
      </c>
      <c r="E222" s="91">
        <v>2.3389999999999999E-3</v>
      </c>
      <c r="F222" s="92">
        <v>4.9969999999999995E-7</v>
      </c>
      <c r="G222" s="88">
        <f t="shared" si="21"/>
        <v>2.3394996999999999E-3</v>
      </c>
      <c r="H222" s="77">
        <v>432.75</v>
      </c>
      <c r="I222" s="79" t="s">
        <v>12</v>
      </c>
      <c r="J222" s="187">
        <f t="shared" si="18"/>
        <v>432750</v>
      </c>
      <c r="K222" s="77">
        <v>17.14</v>
      </c>
      <c r="L222" s="79" t="s">
        <v>12</v>
      </c>
      <c r="M222" s="80">
        <f t="shared" si="23"/>
        <v>17140</v>
      </c>
      <c r="N222" s="77">
        <v>9.0299999999999994</v>
      </c>
      <c r="O222" s="79" t="s">
        <v>12</v>
      </c>
      <c r="P222" s="80">
        <f t="shared" si="20"/>
        <v>9030</v>
      </c>
    </row>
    <row r="223" spans="2:16">
      <c r="B223" s="89">
        <v>600</v>
      </c>
      <c r="C223" s="90" t="s">
        <v>65</v>
      </c>
      <c r="D223" s="74">
        <f t="shared" si="22"/>
        <v>600</v>
      </c>
      <c r="E223" s="91">
        <v>2.2620000000000001E-3</v>
      </c>
      <c r="F223" s="92">
        <v>4.609E-7</v>
      </c>
      <c r="G223" s="88">
        <f t="shared" si="21"/>
        <v>2.2624609000000003E-3</v>
      </c>
      <c r="H223" s="77">
        <v>494.45</v>
      </c>
      <c r="I223" s="79" t="s">
        <v>12</v>
      </c>
      <c r="J223" s="187">
        <f t="shared" si="18"/>
        <v>494450</v>
      </c>
      <c r="K223" s="77">
        <v>19.28</v>
      </c>
      <c r="L223" s="79" t="s">
        <v>12</v>
      </c>
      <c r="M223" s="80">
        <f t="shared" si="23"/>
        <v>19280</v>
      </c>
      <c r="N223" s="77">
        <v>10.18</v>
      </c>
      <c r="O223" s="79" t="s">
        <v>12</v>
      </c>
      <c r="P223" s="80">
        <f t="shared" si="20"/>
        <v>10180</v>
      </c>
    </row>
    <row r="224" spans="2:16">
      <c r="B224" s="89">
        <v>650</v>
      </c>
      <c r="C224" s="90" t="s">
        <v>65</v>
      </c>
      <c r="D224" s="74">
        <f t="shared" si="22"/>
        <v>650</v>
      </c>
      <c r="E224" s="91">
        <v>2.1979999999999999E-3</v>
      </c>
      <c r="F224" s="92">
        <v>4.2790000000000001E-7</v>
      </c>
      <c r="G224" s="88">
        <f t="shared" si="21"/>
        <v>2.1984279000000001E-3</v>
      </c>
      <c r="H224" s="77">
        <v>558.1</v>
      </c>
      <c r="I224" s="79" t="s">
        <v>12</v>
      </c>
      <c r="J224" s="187">
        <f t="shared" si="18"/>
        <v>558100</v>
      </c>
      <c r="K224" s="77">
        <v>21.33</v>
      </c>
      <c r="L224" s="79" t="s">
        <v>12</v>
      </c>
      <c r="M224" s="80">
        <f t="shared" si="23"/>
        <v>21330</v>
      </c>
      <c r="N224" s="77">
        <v>11.35</v>
      </c>
      <c r="O224" s="79" t="s">
        <v>12</v>
      </c>
      <c r="P224" s="80">
        <f t="shared" si="20"/>
        <v>11350</v>
      </c>
    </row>
    <row r="225" spans="1:16">
      <c r="B225" s="89">
        <v>700</v>
      </c>
      <c r="C225" s="90" t="s">
        <v>65</v>
      </c>
      <c r="D225" s="74">
        <f t="shared" si="22"/>
        <v>700</v>
      </c>
      <c r="E225" s="91">
        <v>2.1440000000000001E-3</v>
      </c>
      <c r="F225" s="92">
        <v>3.9939999999999999E-7</v>
      </c>
      <c r="G225" s="88">
        <f t="shared" si="21"/>
        <v>2.1443994000000001E-3</v>
      </c>
      <c r="H225" s="77">
        <v>623.49</v>
      </c>
      <c r="I225" s="79" t="s">
        <v>12</v>
      </c>
      <c r="J225" s="187">
        <f t="shared" si="18"/>
        <v>623490</v>
      </c>
      <c r="K225" s="77">
        <v>23.3</v>
      </c>
      <c r="L225" s="79" t="s">
        <v>12</v>
      </c>
      <c r="M225" s="80">
        <f t="shared" si="23"/>
        <v>23300</v>
      </c>
      <c r="N225" s="77">
        <v>12.52</v>
      </c>
      <c r="O225" s="79" t="s">
        <v>12</v>
      </c>
      <c r="P225" s="80">
        <f>N225*1000</f>
        <v>12520</v>
      </c>
    </row>
    <row r="226" spans="1:16">
      <c r="B226" s="89">
        <v>800</v>
      </c>
      <c r="C226" s="90" t="s">
        <v>65</v>
      </c>
      <c r="D226" s="74">
        <f t="shared" si="22"/>
        <v>800</v>
      </c>
      <c r="E226" s="91">
        <v>2.0579999999999999E-3</v>
      </c>
      <c r="F226" s="92">
        <v>3.5269999999999998E-7</v>
      </c>
      <c r="G226" s="88">
        <f t="shared" si="21"/>
        <v>2.0583527000000001E-3</v>
      </c>
      <c r="H226" s="77">
        <v>758.67</v>
      </c>
      <c r="I226" s="79" t="s">
        <v>12</v>
      </c>
      <c r="J226" s="187">
        <f t="shared" si="18"/>
        <v>758670</v>
      </c>
      <c r="K226" s="77">
        <v>30.23</v>
      </c>
      <c r="L226" s="79" t="s">
        <v>12</v>
      </c>
      <c r="M226" s="80">
        <f t="shared" si="23"/>
        <v>30230</v>
      </c>
      <c r="N226" s="77">
        <v>14.87</v>
      </c>
      <c r="O226" s="79" t="s">
        <v>12</v>
      </c>
      <c r="P226" s="80">
        <f t="shared" ref="P226:P228" si="24">N226*1000</f>
        <v>14870</v>
      </c>
    </row>
    <row r="227" spans="1:16">
      <c r="B227" s="89">
        <v>900</v>
      </c>
      <c r="C227" s="90" t="s">
        <v>65</v>
      </c>
      <c r="D227" s="74">
        <f t="shared" si="22"/>
        <v>900</v>
      </c>
      <c r="E227" s="91">
        <v>1.9940000000000001E-3</v>
      </c>
      <c r="F227" s="92">
        <v>3.1609999999999998E-7</v>
      </c>
      <c r="G227" s="88">
        <f t="shared" si="21"/>
        <v>1.9943160999999999E-3</v>
      </c>
      <c r="H227" s="77">
        <v>898.85</v>
      </c>
      <c r="I227" s="79" t="s">
        <v>12</v>
      </c>
      <c r="J227" s="187">
        <f t="shared" si="18"/>
        <v>898850</v>
      </c>
      <c r="K227" s="77">
        <v>36.24</v>
      </c>
      <c r="L227" s="79" t="s">
        <v>12</v>
      </c>
      <c r="M227" s="80">
        <f t="shared" si="23"/>
        <v>36240</v>
      </c>
      <c r="N227" s="77">
        <v>17.23</v>
      </c>
      <c r="O227" s="79" t="s">
        <v>12</v>
      </c>
      <c r="P227" s="80">
        <f t="shared" si="24"/>
        <v>17230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25">B228*1000/$C$5</f>
        <v>1000</v>
      </c>
      <c r="E228" s="91">
        <v>1.944E-3</v>
      </c>
      <c r="F228" s="92">
        <v>2.8649999999999998E-7</v>
      </c>
      <c r="G228" s="88">
        <f t="shared" si="21"/>
        <v>1.9442864999999999E-3</v>
      </c>
      <c r="H228" s="77">
        <v>1.04</v>
      </c>
      <c r="I228" s="78" t="s">
        <v>90</v>
      </c>
      <c r="J228" s="187">
        <f t="shared" ref="J228" si="26">H228*1000000</f>
        <v>1040000</v>
      </c>
      <c r="K228" s="77">
        <v>41.67</v>
      </c>
      <c r="L228" s="79" t="s">
        <v>12</v>
      </c>
      <c r="M228" s="80">
        <f t="shared" si="23"/>
        <v>41670</v>
      </c>
      <c r="N228" s="77">
        <v>19.579999999999998</v>
      </c>
      <c r="O228" s="79" t="s">
        <v>12</v>
      </c>
      <c r="P228" s="80">
        <f t="shared" si="24"/>
        <v>19580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1" t="s">
        <v>117</v>
      </c>
      <c r="Z1" s="25"/>
    </row>
    <row r="2" spans="1:30" ht="18.75">
      <c r="A2" s="1">
        <v>2</v>
      </c>
      <c r="B2" s="6" t="s">
        <v>118</v>
      </c>
      <c r="F2" s="7"/>
      <c r="G2" s="7"/>
      <c r="L2" s="5" t="s">
        <v>119</v>
      </c>
      <c r="M2" s="8"/>
      <c r="N2" s="9" t="s">
        <v>120</v>
      </c>
      <c r="R2" s="46"/>
      <c r="S2" s="1" t="s">
        <v>121</v>
      </c>
      <c r="Y2" s="1" t="s">
        <v>122</v>
      </c>
      <c r="AB2" s="1" t="s">
        <v>123</v>
      </c>
    </row>
    <row r="3" spans="1:30">
      <c r="A3" s="4">
        <v>3</v>
      </c>
      <c r="B3" s="12" t="s">
        <v>16</v>
      </c>
      <c r="C3" s="13" t="s">
        <v>17</v>
      </c>
      <c r="E3" s="12" t="s">
        <v>113</v>
      </c>
      <c r="F3" s="191" t="s">
        <v>89</v>
      </c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9"/>
      <c r="T3" s="2" t="s">
        <v>93</v>
      </c>
      <c r="U3" s="36"/>
      <c r="V3" s="9"/>
      <c r="W3" s="2" t="s">
        <v>124</v>
      </c>
      <c r="X3" s="2" t="s">
        <v>125</v>
      </c>
      <c r="Y3" s="2" t="s">
        <v>126</v>
      </c>
      <c r="Z3" s="2" t="s">
        <v>127</v>
      </c>
      <c r="AB3" s="2" t="s">
        <v>128</v>
      </c>
      <c r="AC3" s="2"/>
      <c r="AD3" s="123" t="s">
        <v>129</v>
      </c>
    </row>
    <row r="4" spans="1:30">
      <c r="A4" s="4">
        <v>4</v>
      </c>
      <c r="B4" s="12" t="s">
        <v>130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R4" s="46"/>
      <c r="S4" s="139" t="s">
        <v>131</v>
      </c>
      <c r="T4" s="140">
        <v>78.084000000000003</v>
      </c>
      <c r="U4" s="141"/>
      <c r="V4" s="139" t="s">
        <v>132</v>
      </c>
      <c r="W4" s="142">
        <f>T7*1</f>
        <v>3.9E-2</v>
      </c>
      <c r="X4" s="10">
        <v>12.010999999999999</v>
      </c>
      <c r="Y4" s="143">
        <f>W4/W8</f>
        <v>1.9586749714485454E-4</v>
      </c>
      <c r="Z4" s="144">
        <f>W4*X4/X9</f>
        <v>1.6170822836228733E-2</v>
      </c>
      <c r="AA4" s="111"/>
      <c r="AB4" s="145">
        <v>1.2400000000000001E-4</v>
      </c>
      <c r="AD4" s="146" t="s">
        <v>133</v>
      </c>
    </row>
    <row r="5" spans="1:30">
      <c r="A5" s="1">
        <v>5</v>
      </c>
      <c r="B5" s="12" t="s">
        <v>134</v>
      </c>
      <c r="C5" s="20">
        <v>1</v>
      </c>
      <c r="D5" s="21" t="s">
        <v>135</v>
      </c>
      <c r="F5" s="14" t="s">
        <v>0</v>
      </c>
      <c r="G5" s="14" t="s">
        <v>26</v>
      </c>
      <c r="H5" s="14" t="s">
        <v>136</v>
      </c>
      <c r="I5" s="14" t="s">
        <v>136</v>
      </c>
      <c r="J5" s="24" t="s">
        <v>28</v>
      </c>
      <c r="K5" s="5" t="s">
        <v>137</v>
      </c>
      <c r="L5" s="14"/>
      <c r="M5" s="14"/>
      <c r="N5" s="9"/>
      <c r="O5" s="15" t="s">
        <v>112</v>
      </c>
      <c r="P5" s="147" t="str">
        <f ca="1">RIGHT(CELL("filename",A1),LEN(CELL("filename",A1))-FIND("]",CELL("filename",A1)))</f>
        <v>srim1H_Air</v>
      </c>
      <c r="R5" s="46"/>
      <c r="S5" s="148" t="s">
        <v>138</v>
      </c>
      <c r="T5" s="149">
        <v>20.947600000000001</v>
      </c>
      <c r="U5" s="141"/>
      <c r="V5" s="148" t="s">
        <v>95</v>
      </c>
      <c r="W5" s="150">
        <f>T7*2+T5*2</f>
        <v>41.973200000000006</v>
      </c>
      <c r="X5" s="151">
        <v>15.999000000000001</v>
      </c>
      <c r="Y5" s="152">
        <f>W5/W8</f>
        <v>0.21079963156821566</v>
      </c>
      <c r="Z5" s="153">
        <f>W5*X5/X9</f>
        <v>23.182126119289084</v>
      </c>
      <c r="AA5" s="112"/>
      <c r="AB5" s="154">
        <v>0.23178099999999999</v>
      </c>
      <c r="AD5" s="155" t="s">
        <v>139</v>
      </c>
    </row>
    <row r="6" spans="1:30">
      <c r="A6" s="4">
        <v>6</v>
      </c>
      <c r="B6" s="12" t="s">
        <v>140</v>
      </c>
      <c r="C6" s="26" t="s">
        <v>88</v>
      </c>
      <c r="D6" s="21" t="s">
        <v>141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142</v>
      </c>
      <c r="M6" s="9"/>
      <c r="N6" s="9"/>
      <c r="O6" s="15" t="s">
        <v>143</v>
      </c>
      <c r="P6" s="136" t="s">
        <v>144</v>
      </c>
      <c r="R6" s="46"/>
      <c r="S6" s="148" t="s">
        <v>145</v>
      </c>
      <c r="T6" s="149">
        <v>0.93400000000000005</v>
      </c>
      <c r="U6" s="141"/>
      <c r="V6" s="156" t="s">
        <v>146</v>
      </c>
      <c r="W6" s="150">
        <f>T4*2</f>
        <v>156.16800000000001</v>
      </c>
      <c r="X6" s="151">
        <v>14.007</v>
      </c>
      <c r="Y6" s="152">
        <f>W6/W8</f>
        <v>0.78431372549019607</v>
      </c>
      <c r="Z6" s="153">
        <f>W6*X6/X9</f>
        <v>75.513660352068698</v>
      </c>
      <c r="AA6" s="112"/>
      <c r="AB6" s="154">
        <v>0.75526700000000002</v>
      </c>
      <c r="AD6" s="1" t="s">
        <v>147</v>
      </c>
    </row>
    <row r="7" spans="1:30">
      <c r="A7" s="1">
        <v>7</v>
      </c>
      <c r="B7" s="31"/>
      <c r="C7" s="26" t="s">
        <v>148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149</v>
      </c>
      <c r="M7" s="9"/>
      <c r="N7" s="9"/>
      <c r="R7" s="46"/>
      <c r="S7" s="157" t="s">
        <v>94</v>
      </c>
      <c r="T7" s="158">
        <v>3.9E-2</v>
      </c>
      <c r="U7" s="141"/>
      <c r="V7" s="159" t="s">
        <v>145</v>
      </c>
      <c r="W7" s="160">
        <f>T6*1</f>
        <v>0.93400000000000005</v>
      </c>
      <c r="X7" s="19">
        <v>39.948</v>
      </c>
      <c r="Y7" s="161">
        <f>W7/W8</f>
        <v>4.6907754444434398E-3</v>
      </c>
      <c r="Z7" s="162">
        <f>W7*X7/X9</f>
        <v>1.2880427058059933</v>
      </c>
      <c r="AA7" s="112"/>
      <c r="AB7" s="163">
        <v>1.2827E-2</v>
      </c>
      <c r="AD7" s="1" t="s">
        <v>150</v>
      </c>
    </row>
    <row r="8" spans="1:30">
      <c r="A8" s="1">
        <v>8</v>
      </c>
      <c r="B8" s="12" t="s">
        <v>151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152</v>
      </c>
      <c r="M8" s="9"/>
      <c r="N8" s="9"/>
      <c r="R8" s="46"/>
      <c r="S8" s="5" t="s">
        <v>153</v>
      </c>
      <c r="T8" s="108">
        <f>SUM(T4:T7)</f>
        <v>100.0046</v>
      </c>
      <c r="U8" s="164"/>
      <c r="V8" s="110" t="s">
        <v>153</v>
      </c>
      <c r="W8" s="113">
        <f>SUM(W4:W7)</f>
        <v>199.11420000000001</v>
      </c>
      <c r="Y8" s="113" t="s">
        <v>154</v>
      </c>
      <c r="AA8" s="112"/>
      <c r="AD8" s="1" t="s">
        <v>155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156</v>
      </c>
      <c r="M9" s="9"/>
      <c r="N9" s="9"/>
      <c r="R9" s="46"/>
      <c r="S9" s="41"/>
      <c r="T9" s="130"/>
      <c r="U9" s="123"/>
      <c r="V9" s="165"/>
      <c r="W9" s="5" t="s">
        <v>157</v>
      </c>
      <c r="X9" s="113">
        <f>(W4*X4+W5*X5+W6*X6+W7*X7)/100</f>
        <v>28.967542638000001</v>
      </c>
      <c r="Y9" s="166" t="s">
        <v>158</v>
      </c>
      <c r="Z9" s="129"/>
    </row>
    <row r="10" spans="1:30">
      <c r="A10" s="1">
        <v>10</v>
      </c>
      <c r="B10" s="12" t="s">
        <v>159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160</v>
      </c>
      <c r="M10" s="9"/>
      <c r="N10" s="9"/>
      <c r="R10" s="46"/>
      <c r="T10" s="59"/>
      <c r="U10" s="123"/>
      <c r="V10" s="165"/>
      <c r="W10" s="25" t="s">
        <v>161</v>
      </c>
      <c r="X10" s="40"/>
      <c r="Y10" s="40"/>
      <c r="Z10" s="129"/>
    </row>
    <row r="11" spans="1:30">
      <c r="A11" s="1">
        <v>11</v>
      </c>
      <c r="C11" s="43" t="s">
        <v>162</v>
      </c>
      <c r="D11" s="7" t="s">
        <v>163</v>
      </c>
      <c r="F11" s="32"/>
      <c r="G11" s="33"/>
      <c r="H11" s="33"/>
      <c r="I11" s="34"/>
      <c r="J11" s="4">
        <v>6</v>
      </c>
      <c r="K11" s="35">
        <v>1000</v>
      </c>
      <c r="L11" s="22" t="s">
        <v>164</v>
      </c>
      <c r="M11" s="9"/>
      <c r="N11" s="9"/>
      <c r="R11" s="46"/>
      <c r="T11" s="25"/>
      <c r="U11" s="25"/>
      <c r="V11" s="36"/>
      <c r="W11" s="123" t="s">
        <v>165</v>
      </c>
      <c r="X11" s="36"/>
      <c r="Y11" s="36"/>
      <c r="Z11" s="25"/>
    </row>
    <row r="12" spans="1:30">
      <c r="A12" s="1">
        <v>12</v>
      </c>
      <c r="B12" s="5" t="s">
        <v>166</v>
      </c>
      <c r="C12" s="44">
        <v>20</v>
      </c>
      <c r="D12" s="45">
        <f>$C$5/100</f>
        <v>0.01</v>
      </c>
      <c r="E12" s="21" t="s">
        <v>167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168</v>
      </c>
      <c r="M12" s="9"/>
      <c r="R12" s="46"/>
      <c r="S12" s="123" t="s">
        <v>169</v>
      </c>
      <c r="T12" s="25"/>
      <c r="U12" s="25"/>
      <c r="V12" s="167"/>
      <c r="W12" s="167"/>
      <c r="X12" s="167"/>
      <c r="Y12" s="167"/>
      <c r="Z12" s="25"/>
    </row>
    <row r="13" spans="1:30">
      <c r="A13" s="1">
        <v>13</v>
      </c>
      <c r="B13" s="5" t="s">
        <v>170</v>
      </c>
      <c r="C13" s="48">
        <v>228</v>
      </c>
      <c r="D13" s="45">
        <f>$C$5*1000000</f>
        <v>1000000</v>
      </c>
      <c r="E13" s="21" t="s">
        <v>171</v>
      </c>
      <c r="F13" s="49"/>
      <c r="G13" s="50"/>
      <c r="H13" s="107"/>
      <c r="I13" s="107"/>
      <c r="J13" s="4">
        <v>8</v>
      </c>
      <c r="K13" s="52">
        <v>13.321999999999999</v>
      </c>
      <c r="L13" s="22" t="s">
        <v>172</v>
      </c>
      <c r="R13" s="46"/>
      <c r="S13" s="123" t="s">
        <v>173</v>
      </c>
      <c r="T13" s="25"/>
      <c r="U13" s="46"/>
      <c r="V13" s="167"/>
      <c r="W13" s="167"/>
      <c r="X13" s="168"/>
      <c r="Y13" s="168"/>
      <c r="Z13" s="25"/>
    </row>
    <row r="14" spans="1:30" ht="13.5">
      <c r="A14" s="1">
        <v>14</v>
      </c>
      <c r="B14" s="5" t="s">
        <v>174</v>
      </c>
      <c r="C14" s="102">
        <v>101325</v>
      </c>
      <c r="D14" s="21" t="s">
        <v>175</v>
      </c>
      <c r="E14" s="100"/>
      <c r="F14" s="25"/>
      <c r="G14" s="25"/>
      <c r="H14" s="169">
        <f>SUM(H6:H13)</f>
        <v>100</v>
      </c>
      <c r="I14" s="170">
        <f>SUM(I6:I13)</f>
        <v>100.00000000000001</v>
      </c>
      <c r="J14" s="4">
        <v>0</v>
      </c>
      <c r="K14" s="53" t="s">
        <v>48</v>
      </c>
      <c r="L14" s="54"/>
      <c r="N14" s="43"/>
      <c r="O14" s="43"/>
      <c r="P14" s="43"/>
      <c r="R14" s="46"/>
      <c r="T14" s="25"/>
      <c r="U14" s="46"/>
      <c r="V14" s="171"/>
      <c r="W14" s="171"/>
      <c r="X14" s="172"/>
      <c r="Y14" s="172"/>
      <c r="Z14" s="25"/>
      <c r="AB14" s="1" t="s">
        <v>176</v>
      </c>
    </row>
    <row r="15" spans="1:30" ht="13.5">
      <c r="A15" s="1">
        <v>15</v>
      </c>
      <c r="B15" s="5" t="s">
        <v>91</v>
      </c>
      <c r="C15" s="103">
        <v>20</v>
      </c>
      <c r="D15" s="101" t="s">
        <v>92</v>
      </c>
      <c r="E15" s="173" t="s">
        <v>177</v>
      </c>
      <c r="F15" s="21"/>
      <c r="H15" s="99" t="s">
        <v>178</v>
      </c>
      <c r="I15" s="59"/>
      <c r="J15" s="174"/>
      <c r="K15" s="61"/>
      <c r="L15" s="62"/>
      <c r="M15" s="174"/>
      <c r="N15" s="21"/>
      <c r="O15" s="21"/>
      <c r="P15" s="174"/>
      <c r="R15" s="46"/>
      <c r="S15" s="46"/>
      <c r="T15" s="25"/>
      <c r="U15" s="25"/>
      <c r="V15" s="164"/>
      <c r="W15" s="164"/>
      <c r="X15" s="175"/>
      <c r="Y15" s="175"/>
      <c r="Z15" s="25"/>
      <c r="AB15" s="1" t="s">
        <v>179</v>
      </c>
    </row>
    <row r="16" spans="1:30">
      <c r="A16" s="1">
        <v>16</v>
      </c>
      <c r="B16" s="104"/>
      <c r="C16" s="176"/>
      <c r="D16" s="105"/>
      <c r="E16" s="21"/>
      <c r="F16" s="177" t="s">
        <v>180</v>
      </c>
      <c r="H16" s="99" t="s">
        <v>181</v>
      </c>
      <c r="I16" s="59"/>
      <c r="J16" s="178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4"/>
      <c r="W16" s="164"/>
      <c r="X16" s="175"/>
      <c r="Y16" s="175"/>
      <c r="AB16" s="1" t="s">
        <v>182</v>
      </c>
    </row>
    <row r="17" spans="1:30">
      <c r="A17" s="1">
        <v>17</v>
      </c>
      <c r="B17" s="66" t="s">
        <v>50</v>
      </c>
      <c r="C17" s="11"/>
      <c r="D17" s="10"/>
      <c r="E17" s="66" t="s">
        <v>51</v>
      </c>
      <c r="F17" s="67" t="s">
        <v>183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184</v>
      </c>
    </row>
    <row r="18" spans="1:30">
      <c r="A18" s="1">
        <v>18</v>
      </c>
      <c r="B18" s="71" t="s">
        <v>57</v>
      </c>
      <c r="C18" s="25"/>
      <c r="D18" s="138" t="s">
        <v>58</v>
      </c>
      <c r="E18" s="193" t="s">
        <v>185</v>
      </c>
      <c r="F18" s="194"/>
      <c r="G18" s="195"/>
      <c r="H18" s="71" t="s">
        <v>60</v>
      </c>
      <c r="I18" s="25"/>
      <c r="J18" s="138" t="s">
        <v>186</v>
      </c>
      <c r="K18" s="71" t="s">
        <v>62</v>
      </c>
      <c r="L18" s="73"/>
      <c r="M18" s="138" t="s">
        <v>186</v>
      </c>
      <c r="N18" s="71" t="s">
        <v>62</v>
      </c>
      <c r="O18" s="25"/>
      <c r="P18" s="138" t="s">
        <v>186</v>
      </c>
      <c r="Z18" s="9"/>
      <c r="AA18" s="109"/>
      <c r="AB18" s="1" t="s">
        <v>187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188</v>
      </c>
    </row>
    <row r="20" spans="1:30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1.176E-2</v>
      </c>
      <c r="F20" s="87">
        <v>1.251E-2</v>
      </c>
      <c r="G20" s="88">
        <f>E20+F20</f>
        <v>2.427E-2</v>
      </c>
      <c r="H20" s="84">
        <v>7949</v>
      </c>
      <c r="I20" s="85" t="s">
        <v>64</v>
      </c>
      <c r="J20" s="75">
        <f>H20/1000/10</f>
        <v>0.79489999999999994</v>
      </c>
      <c r="K20" s="84">
        <v>1.44</v>
      </c>
      <c r="L20" s="85" t="s">
        <v>66</v>
      </c>
      <c r="M20" s="97">
        <f>K20</f>
        <v>1.44</v>
      </c>
      <c r="N20" s="84">
        <v>1.04</v>
      </c>
      <c r="O20" s="85" t="s">
        <v>66</v>
      </c>
      <c r="P20" s="97">
        <f t="shared" ref="P20:P26" si="0">N20</f>
        <v>1.04</v>
      </c>
      <c r="Z20" s="9"/>
      <c r="AA20" s="109"/>
      <c r="AC20" s="1" t="s">
        <v>189</v>
      </c>
    </row>
    <row r="21" spans="1:30">
      <c r="B21" s="89">
        <v>10.9999</v>
      </c>
      <c r="C21" s="90" t="s">
        <v>107</v>
      </c>
      <c r="D21" s="120">
        <f t="shared" ref="D21:D72" si="1">B21/1000000/$C$5</f>
        <v>1.0999899999999999E-5</v>
      </c>
      <c r="E21" s="91">
        <v>1.234E-2</v>
      </c>
      <c r="F21" s="92">
        <v>1.2930000000000001E-2</v>
      </c>
      <c r="G21" s="88">
        <f t="shared" ref="G21:G84" si="2">E21+F21</f>
        <v>2.5270000000000001E-2</v>
      </c>
      <c r="H21" s="89">
        <v>8440</v>
      </c>
      <c r="I21" s="90" t="s">
        <v>64</v>
      </c>
      <c r="J21" s="76">
        <f t="shared" ref="J21:J24" si="3">H21/1000/10</f>
        <v>0.84399999999999997</v>
      </c>
      <c r="K21" s="89">
        <v>1.51</v>
      </c>
      <c r="L21" s="90" t="s">
        <v>66</v>
      </c>
      <c r="M21" s="74">
        <f>K21</f>
        <v>1.51</v>
      </c>
      <c r="N21" s="89">
        <v>1.0900000000000001</v>
      </c>
      <c r="O21" s="90" t="s">
        <v>66</v>
      </c>
      <c r="P21" s="74">
        <f t="shared" si="0"/>
        <v>1.0900000000000001</v>
      </c>
      <c r="Z21" s="9"/>
      <c r="AA21" s="109"/>
      <c r="AC21" s="1" t="s">
        <v>190</v>
      </c>
    </row>
    <row r="22" spans="1:30">
      <c r="B22" s="89">
        <v>11.9999</v>
      </c>
      <c r="C22" s="90" t="s">
        <v>107</v>
      </c>
      <c r="D22" s="120">
        <f t="shared" si="1"/>
        <v>1.19999E-5</v>
      </c>
      <c r="E22" s="91">
        <v>1.2880000000000001E-2</v>
      </c>
      <c r="F22" s="92">
        <v>1.3310000000000001E-2</v>
      </c>
      <c r="G22" s="88">
        <f t="shared" si="2"/>
        <v>2.6190000000000001E-2</v>
      </c>
      <c r="H22" s="89">
        <v>8921</v>
      </c>
      <c r="I22" s="90" t="s">
        <v>64</v>
      </c>
      <c r="J22" s="76">
        <f t="shared" si="3"/>
        <v>0.89209999999999989</v>
      </c>
      <c r="K22" s="89">
        <v>1.59</v>
      </c>
      <c r="L22" s="90" t="s">
        <v>66</v>
      </c>
      <c r="M22" s="74">
        <f t="shared" ref="M22:M85" si="4">K22</f>
        <v>1.59</v>
      </c>
      <c r="N22" s="89">
        <v>1.1499999999999999</v>
      </c>
      <c r="O22" s="90" t="s">
        <v>66</v>
      </c>
      <c r="P22" s="74">
        <f t="shared" si="0"/>
        <v>1.1499999999999999</v>
      </c>
      <c r="AA22" s="5"/>
      <c r="AC22" s="179" t="s">
        <v>191</v>
      </c>
    </row>
    <row r="23" spans="1:30">
      <c r="B23" s="89">
        <v>12.9999</v>
      </c>
      <c r="C23" s="90" t="s">
        <v>107</v>
      </c>
      <c r="D23" s="120">
        <f t="shared" si="1"/>
        <v>1.2999900000000001E-5</v>
      </c>
      <c r="E23" s="91">
        <v>1.341E-2</v>
      </c>
      <c r="F23" s="92">
        <v>1.367E-2</v>
      </c>
      <c r="G23" s="88">
        <f t="shared" si="2"/>
        <v>2.708E-2</v>
      </c>
      <c r="H23" s="89">
        <v>9392</v>
      </c>
      <c r="I23" s="90" t="s">
        <v>64</v>
      </c>
      <c r="J23" s="76">
        <f t="shared" si="3"/>
        <v>0.93919999999999992</v>
      </c>
      <c r="K23" s="89">
        <v>1.66</v>
      </c>
      <c r="L23" s="90" t="s">
        <v>66</v>
      </c>
      <c r="M23" s="74">
        <f t="shared" si="4"/>
        <v>1.66</v>
      </c>
      <c r="N23" s="89">
        <v>1.2</v>
      </c>
      <c r="O23" s="90" t="s">
        <v>66</v>
      </c>
      <c r="P23" s="74">
        <f t="shared" si="0"/>
        <v>1.2</v>
      </c>
      <c r="AA23" s="108"/>
      <c r="AB23" s="1" t="s">
        <v>192</v>
      </c>
    </row>
    <row r="24" spans="1:30">
      <c r="B24" s="89">
        <v>13.9999</v>
      </c>
      <c r="C24" s="90" t="s">
        <v>107</v>
      </c>
      <c r="D24" s="120">
        <f t="shared" si="1"/>
        <v>1.39999E-5</v>
      </c>
      <c r="E24" s="91">
        <v>1.392E-2</v>
      </c>
      <c r="F24" s="92">
        <v>1.4E-2</v>
      </c>
      <c r="G24" s="88">
        <f t="shared" si="2"/>
        <v>2.792E-2</v>
      </c>
      <c r="H24" s="89">
        <v>9854</v>
      </c>
      <c r="I24" s="90" t="s">
        <v>64</v>
      </c>
      <c r="J24" s="76">
        <f t="shared" si="3"/>
        <v>0.98539999999999994</v>
      </c>
      <c r="K24" s="89">
        <v>1.73</v>
      </c>
      <c r="L24" s="90" t="s">
        <v>66</v>
      </c>
      <c r="M24" s="74">
        <f t="shared" si="4"/>
        <v>1.73</v>
      </c>
      <c r="N24" s="89">
        <v>1.25</v>
      </c>
      <c r="O24" s="90" t="s">
        <v>66</v>
      </c>
      <c r="P24" s="74">
        <f t="shared" si="0"/>
        <v>1.25</v>
      </c>
      <c r="Z24" s="9"/>
      <c r="AC24" s="1" t="s">
        <v>193</v>
      </c>
    </row>
    <row r="25" spans="1:30">
      <c r="B25" s="89">
        <v>14.9999</v>
      </c>
      <c r="C25" s="90" t="s">
        <v>107</v>
      </c>
      <c r="D25" s="120">
        <f t="shared" si="1"/>
        <v>1.49999E-5</v>
      </c>
      <c r="E25" s="91">
        <v>1.44E-2</v>
      </c>
      <c r="F25" s="92">
        <v>1.431E-2</v>
      </c>
      <c r="G25" s="88">
        <f t="shared" si="2"/>
        <v>2.8709999999999999E-2</v>
      </c>
      <c r="H25" s="89">
        <v>1.03</v>
      </c>
      <c r="I25" s="93" t="s">
        <v>66</v>
      </c>
      <c r="J25" s="76">
        <f t="shared" ref="J25:J85" si="5">H25</f>
        <v>1.03</v>
      </c>
      <c r="K25" s="89">
        <v>1.8</v>
      </c>
      <c r="L25" s="90" t="s">
        <v>66</v>
      </c>
      <c r="M25" s="74">
        <f t="shared" si="4"/>
        <v>1.8</v>
      </c>
      <c r="N25" s="89">
        <v>1.3</v>
      </c>
      <c r="O25" s="90" t="s">
        <v>66</v>
      </c>
      <c r="P25" s="74">
        <f t="shared" si="0"/>
        <v>1.3</v>
      </c>
      <c r="Z25" s="9"/>
      <c r="AA25" s="108"/>
      <c r="AC25" s="109" t="s">
        <v>194</v>
      </c>
      <c r="AD25" s="108"/>
    </row>
    <row r="26" spans="1:30">
      <c r="B26" s="89">
        <v>15.9999</v>
      </c>
      <c r="C26" s="90" t="s">
        <v>107</v>
      </c>
      <c r="D26" s="120">
        <f t="shared" si="1"/>
        <v>1.5999899999999999E-5</v>
      </c>
      <c r="E26" s="91">
        <v>1.4880000000000001E-2</v>
      </c>
      <c r="F26" s="92">
        <v>1.46E-2</v>
      </c>
      <c r="G26" s="88">
        <f t="shared" si="2"/>
        <v>2.9479999999999999E-2</v>
      </c>
      <c r="H26" s="89">
        <v>1.08</v>
      </c>
      <c r="I26" s="90" t="s">
        <v>66</v>
      </c>
      <c r="J26" s="76">
        <f t="shared" si="5"/>
        <v>1.08</v>
      </c>
      <c r="K26" s="89">
        <v>1.87</v>
      </c>
      <c r="L26" s="90" t="s">
        <v>66</v>
      </c>
      <c r="M26" s="74">
        <f t="shared" si="4"/>
        <v>1.87</v>
      </c>
      <c r="N26" s="89">
        <v>1.35</v>
      </c>
      <c r="O26" s="90" t="s">
        <v>66</v>
      </c>
      <c r="P26" s="74">
        <f t="shared" si="0"/>
        <v>1.35</v>
      </c>
      <c r="Z26" s="9"/>
      <c r="AA26" s="108"/>
      <c r="AB26" s="1" t="s">
        <v>195</v>
      </c>
    </row>
    <row r="27" spans="1:30">
      <c r="B27" s="89">
        <v>16.9999</v>
      </c>
      <c r="C27" s="90" t="s">
        <v>107</v>
      </c>
      <c r="D27" s="120">
        <f t="shared" si="1"/>
        <v>1.69999E-5</v>
      </c>
      <c r="E27" s="91">
        <v>1.5339999999999999E-2</v>
      </c>
      <c r="F27" s="92">
        <v>1.4880000000000001E-2</v>
      </c>
      <c r="G27" s="88">
        <f t="shared" si="2"/>
        <v>3.022E-2</v>
      </c>
      <c r="H27" s="89">
        <v>1.1200000000000001</v>
      </c>
      <c r="I27" s="90" t="s">
        <v>66</v>
      </c>
      <c r="J27" s="76">
        <f t="shared" si="5"/>
        <v>1.1200000000000001</v>
      </c>
      <c r="K27" s="89">
        <v>1.93</v>
      </c>
      <c r="L27" s="90" t="s">
        <v>66</v>
      </c>
      <c r="M27" s="74">
        <f t="shared" si="4"/>
        <v>1.93</v>
      </c>
      <c r="N27" s="89">
        <v>1.4</v>
      </c>
      <c r="O27" s="90" t="s">
        <v>66</v>
      </c>
      <c r="P27" s="74">
        <f>N27</f>
        <v>1.4</v>
      </c>
      <c r="AA27" s="108"/>
      <c r="AB27" s="1" t="s">
        <v>196</v>
      </c>
    </row>
    <row r="28" spans="1:30">
      <c r="B28" s="89">
        <v>17.9999</v>
      </c>
      <c r="C28" s="90" t="s">
        <v>107</v>
      </c>
      <c r="D28" s="120">
        <f t="shared" si="1"/>
        <v>1.79999E-5</v>
      </c>
      <c r="E28" s="91">
        <v>1.5779999999999999E-2</v>
      </c>
      <c r="F28" s="92">
        <v>1.5129999999999999E-2</v>
      </c>
      <c r="G28" s="88">
        <f t="shared" si="2"/>
        <v>3.091E-2</v>
      </c>
      <c r="H28" s="89">
        <v>1.1599999999999999</v>
      </c>
      <c r="I28" s="90" t="s">
        <v>66</v>
      </c>
      <c r="J28" s="76">
        <f t="shared" si="5"/>
        <v>1.1599999999999999</v>
      </c>
      <c r="K28" s="89">
        <v>2</v>
      </c>
      <c r="L28" s="90" t="s">
        <v>66</v>
      </c>
      <c r="M28" s="74">
        <f t="shared" si="4"/>
        <v>2</v>
      </c>
      <c r="N28" s="89">
        <v>1.45</v>
      </c>
      <c r="O28" s="90" t="s">
        <v>66</v>
      </c>
      <c r="P28" s="74">
        <f t="shared" ref="P28:P91" si="6">N28</f>
        <v>1.45</v>
      </c>
      <c r="AA28" s="108"/>
      <c r="AB28" s="180" t="s">
        <v>197</v>
      </c>
      <c r="AC28" s="181">
        <v>101325</v>
      </c>
      <c r="AD28" s="108" t="s">
        <v>198</v>
      </c>
    </row>
    <row r="29" spans="1:30">
      <c r="B29" s="89">
        <v>19.9999</v>
      </c>
      <c r="C29" s="90" t="s">
        <v>107</v>
      </c>
      <c r="D29" s="120">
        <f t="shared" si="1"/>
        <v>1.9999900000000001E-5</v>
      </c>
      <c r="E29" s="91">
        <v>1.6629999999999999E-2</v>
      </c>
      <c r="F29" s="92">
        <v>1.5610000000000001E-2</v>
      </c>
      <c r="G29" s="88">
        <f t="shared" si="2"/>
        <v>3.2239999999999998E-2</v>
      </c>
      <c r="H29" s="89">
        <v>1.25</v>
      </c>
      <c r="I29" s="90" t="s">
        <v>66</v>
      </c>
      <c r="J29" s="76">
        <f t="shared" si="5"/>
        <v>1.25</v>
      </c>
      <c r="K29" s="89">
        <v>2.12</v>
      </c>
      <c r="L29" s="90" t="s">
        <v>66</v>
      </c>
      <c r="M29" s="74">
        <f t="shared" si="4"/>
        <v>2.12</v>
      </c>
      <c r="N29" s="89">
        <v>1.54</v>
      </c>
      <c r="O29" s="90" t="s">
        <v>66</v>
      </c>
      <c r="P29" s="74">
        <f t="shared" si="6"/>
        <v>1.54</v>
      </c>
      <c r="AA29" s="110"/>
      <c r="AB29" s="182" t="s">
        <v>199</v>
      </c>
      <c r="AC29" s="183">
        <v>20</v>
      </c>
      <c r="AD29" s="108" t="s">
        <v>200</v>
      </c>
    </row>
    <row r="30" spans="1:30">
      <c r="B30" s="89">
        <v>22.4999</v>
      </c>
      <c r="C30" s="90" t="s">
        <v>107</v>
      </c>
      <c r="D30" s="118">
        <f t="shared" si="1"/>
        <v>2.2499900000000001E-5</v>
      </c>
      <c r="E30" s="91">
        <v>1.7639999999999999E-2</v>
      </c>
      <c r="F30" s="92">
        <v>1.6129999999999999E-2</v>
      </c>
      <c r="G30" s="88">
        <f t="shared" si="2"/>
        <v>3.3769999999999994E-2</v>
      </c>
      <c r="H30" s="89">
        <v>1.35</v>
      </c>
      <c r="I30" s="90" t="s">
        <v>66</v>
      </c>
      <c r="J30" s="76">
        <f t="shared" si="5"/>
        <v>1.35</v>
      </c>
      <c r="K30" s="89">
        <v>2.27</v>
      </c>
      <c r="L30" s="90" t="s">
        <v>66</v>
      </c>
      <c r="M30" s="74">
        <f t="shared" si="4"/>
        <v>2.27</v>
      </c>
      <c r="N30" s="89">
        <v>1.65</v>
      </c>
      <c r="O30" s="90" t="s">
        <v>66</v>
      </c>
      <c r="P30" s="74">
        <f t="shared" si="6"/>
        <v>1.65</v>
      </c>
      <c r="AA30" s="108"/>
      <c r="AB30" s="5" t="s">
        <v>201</v>
      </c>
      <c r="AC30" s="184">
        <v>0</v>
      </c>
      <c r="AD30" s="1" t="s">
        <v>202</v>
      </c>
    </row>
    <row r="31" spans="1:30">
      <c r="B31" s="89">
        <v>24.9999</v>
      </c>
      <c r="C31" s="90" t="s">
        <v>107</v>
      </c>
      <c r="D31" s="118">
        <f t="shared" si="1"/>
        <v>2.4999900000000001E-5</v>
      </c>
      <c r="E31" s="91">
        <v>1.8599999999999998E-2</v>
      </c>
      <c r="F31" s="92">
        <v>1.66E-2</v>
      </c>
      <c r="G31" s="88">
        <f t="shared" si="2"/>
        <v>3.5199999999999995E-2</v>
      </c>
      <c r="H31" s="89">
        <v>1.46</v>
      </c>
      <c r="I31" s="90" t="s">
        <v>66</v>
      </c>
      <c r="J31" s="76">
        <f t="shared" si="5"/>
        <v>1.46</v>
      </c>
      <c r="K31" s="89">
        <v>2.42</v>
      </c>
      <c r="L31" s="90" t="s">
        <v>66</v>
      </c>
      <c r="M31" s="74">
        <f t="shared" si="4"/>
        <v>2.42</v>
      </c>
      <c r="N31" s="89">
        <v>1.76</v>
      </c>
      <c r="O31" s="90" t="s">
        <v>66</v>
      </c>
      <c r="P31" s="74">
        <f t="shared" si="6"/>
        <v>1.76</v>
      </c>
      <c r="AB31" s="5" t="s">
        <v>203</v>
      </c>
      <c r="AC31" s="185">
        <f xml:space="preserve"> 0.001293 * (AC28/101325) / (1 + AC29/273.15)*(1-0.378*AC30/(AC28/101325))</f>
        <v>1.2047857752004094E-3</v>
      </c>
      <c r="AD31" s="1" t="s">
        <v>204</v>
      </c>
    </row>
    <row r="32" spans="1:30">
      <c r="B32" s="89">
        <v>27.4999</v>
      </c>
      <c r="C32" s="90" t="s">
        <v>107</v>
      </c>
      <c r="D32" s="118">
        <f t="shared" si="1"/>
        <v>2.7499900000000001E-5</v>
      </c>
      <c r="E32" s="91">
        <v>1.95E-2</v>
      </c>
      <c r="F32" s="92">
        <v>1.702E-2</v>
      </c>
      <c r="G32" s="88">
        <f t="shared" si="2"/>
        <v>3.6519999999999997E-2</v>
      </c>
      <c r="H32" s="89">
        <v>1.56</v>
      </c>
      <c r="I32" s="90" t="s">
        <v>66</v>
      </c>
      <c r="J32" s="76">
        <f t="shared" si="5"/>
        <v>1.56</v>
      </c>
      <c r="K32" s="89">
        <v>2.56</v>
      </c>
      <c r="L32" s="90" t="s">
        <v>66</v>
      </c>
      <c r="M32" s="74">
        <f t="shared" si="4"/>
        <v>2.56</v>
      </c>
      <c r="N32" s="89">
        <v>1.86</v>
      </c>
      <c r="O32" s="90" t="s">
        <v>66</v>
      </c>
      <c r="P32" s="74">
        <f t="shared" si="6"/>
        <v>1.86</v>
      </c>
      <c r="AB32" s="155" t="s">
        <v>205</v>
      </c>
      <c r="AC32" s="181"/>
      <c r="AD32" s="108"/>
    </row>
    <row r="33" spans="2:30">
      <c r="B33" s="89">
        <v>29.9999</v>
      </c>
      <c r="C33" s="90" t="s">
        <v>107</v>
      </c>
      <c r="D33" s="118">
        <f t="shared" si="1"/>
        <v>2.9999900000000001E-5</v>
      </c>
      <c r="E33" s="91">
        <v>2.0369999999999999E-2</v>
      </c>
      <c r="F33" s="92">
        <v>1.7389999999999999E-2</v>
      </c>
      <c r="G33" s="88">
        <f t="shared" si="2"/>
        <v>3.7760000000000002E-2</v>
      </c>
      <c r="H33" s="89">
        <v>1.66</v>
      </c>
      <c r="I33" s="90" t="s">
        <v>66</v>
      </c>
      <c r="J33" s="76">
        <f t="shared" si="5"/>
        <v>1.66</v>
      </c>
      <c r="K33" s="89">
        <v>2.69</v>
      </c>
      <c r="L33" s="90" t="s">
        <v>66</v>
      </c>
      <c r="M33" s="74">
        <f t="shared" si="4"/>
        <v>2.69</v>
      </c>
      <c r="N33" s="89">
        <v>1.96</v>
      </c>
      <c r="O33" s="90" t="s">
        <v>66</v>
      </c>
      <c r="P33" s="74">
        <f t="shared" si="6"/>
        <v>1.96</v>
      </c>
      <c r="AA33" s="111"/>
      <c r="AB33" s="110"/>
      <c r="AC33" s="183"/>
      <c r="AD33" s="108"/>
    </row>
    <row r="34" spans="2:30">
      <c r="B34" s="89">
        <v>32.499899999999997</v>
      </c>
      <c r="C34" s="90" t="s">
        <v>107</v>
      </c>
      <c r="D34" s="118">
        <f t="shared" si="1"/>
        <v>3.2499899999999997E-5</v>
      </c>
      <c r="E34" s="91">
        <v>2.12E-2</v>
      </c>
      <c r="F34" s="92">
        <v>1.7729999999999999E-2</v>
      </c>
      <c r="G34" s="88">
        <f t="shared" si="2"/>
        <v>3.8929999999999999E-2</v>
      </c>
      <c r="H34" s="89">
        <v>1.76</v>
      </c>
      <c r="I34" s="90" t="s">
        <v>66</v>
      </c>
      <c r="J34" s="76">
        <f t="shared" si="5"/>
        <v>1.76</v>
      </c>
      <c r="K34" s="89">
        <v>2.82</v>
      </c>
      <c r="L34" s="90" t="s">
        <v>66</v>
      </c>
      <c r="M34" s="74">
        <f t="shared" si="4"/>
        <v>2.82</v>
      </c>
      <c r="N34" s="89">
        <v>2.06</v>
      </c>
      <c r="O34" s="90" t="s">
        <v>66</v>
      </c>
      <c r="P34" s="74">
        <f t="shared" si="6"/>
        <v>2.06</v>
      </c>
      <c r="AA34" s="113"/>
      <c r="AB34" s="5"/>
      <c r="AC34" s="109"/>
    </row>
    <row r="35" spans="2:30">
      <c r="B35" s="89">
        <v>34.999899999999997</v>
      </c>
      <c r="C35" s="90" t="s">
        <v>107</v>
      </c>
      <c r="D35" s="118">
        <f t="shared" si="1"/>
        <v>3.4999899999999997E-5</v>
      </c>
      <c r="E35" s="91">
        <v>2.1999999999999999E-2</v>
      </c>
      <c r="F35" s="92">
        <v>1.804E-2</v>
      </c>
      <c r="G35" s="88">
        <f t="shared" si="2"/>
        <v>4.0039999999999999E-2</v>
      </c>
      <c r="H35" s="89">
        <v>1.85</v>
      </c>
      <c r="I35" s="90" t="s">
        <v>66</v>
      </c>
      <c r="J35" s="76">
        <f t="shared" si="5"/>
        <v>1.85</v>
      </c>
      <c r="K35" s="89">
        <v>2.95</v>
      </c>
      <c r="L35" s="90" t="s">
        <v>66</v>
      </c>
      <c r="M35" s="74">
        <f t="shared" si="4"/>
        <v>2.95</v>
      </c>
      <c r="N35" s="89">
        <v>2.15</v>
      </c>
      <c r="O35" s="90" t="s">
        <v>66</v>
      </c>
      <c r="P35" s="74">
        <f t="shared" si="6"/>
        <v>2.15</v>
      </c>
      <c r="AA35" s="113"/>
      <c r="AB35" s="5"/>
      <c r="AC35" s="185"/>
    </row>
    <row r="36" spans="2:30">
      <c r="B36" s="89">
        <v>37.499899999999997</v>
      </c>
      <c r="C36" s="90" t="s">
        <v>107</v>
      </c>
      <c r="D36" s="118">
        <f t="shared" si="1"/>
        <v>3.7499899999999996E-5</v>
      </c>
      <c r="E36" s="91">
        <v>2.2780000000000002E-2</v>
      </c>
      <c r="F36" s="92">
        <v>1.8329999999999999E-2</v>
      </c>
      <c r="G36" s="88">
        <f t="shared" si="2"/>
        <v>4.1110000000000001E-2</v>
      </c>
      <c r="H36" s="89">
        <v>1.95</v>
      </c>
      <c r="I36" s="90" t="s">
        <v>66</v>
      </c>
      <c r="J36" s="76">
        <f t="shared" si="5"/>
        <v>1.95</v>
      </c>
      <c r="K36" s="89">
        <v>3.08</v>
      </c>
      <c r="L36" s="90" t="s">
        <v>66</v>
      </c>
      <c r="M36" s="74">
        <f t="shared" si="4"/>
        <v>3.08</v>
      </c>
      <c r="N36" s="89">
        <v>2.25</v>
      </c>
      <c r="O36" s="90" t="s">
        <v>66</v>
      </c>
      <c r="P36" s="74">
        <f t="shared" si="6"/>
        <v>2.25</v>
      </c>
      <c r="AA36" s="113"/>
    </row>
    <row r="37" spans="2:30">
      <c r="B37" s="89">
        <v>39.999899999999997</v>
      </c>
      <c r="C37" s="90" t="s">
        <v>107</v>
      </c>
      <c r="D37" s="118">
        <f t="shared" si="1"/>
        <v>3.9999899999999996E-5</v>
      </c>
      <c r="E37" s="91">
        <v>2.3519999999999999E-2</v>
      </c>
      <c r="F37" s="92">
        <v>1.8589999999999999E-2</v>
      </c>
      <c r="G37" s="88">
        <f t="shared" si="2"/>
        <v>4.2109999999999995E-2</v>
      </c>
      <c r="H37" s="89">
        <v>2.04</v>
      </c>
      <c r="I37" s="90" t="s">
        <v>66</v>
      </c>
      <c r="J37" s="76">
        <f t="shared" si="5"/>
        <v>2.04</v>
      </c>
      <c r="K37" s="89">
        <v>3.2</v>
      </c>
      <c r="L37" s="90" t="s">
        <v>66</v>
      </c>
      <c r="M37" s="74">
        <f t="shared" si="4"/>
        <v>3.2</v>
      </c>
      <c r="N37" s="89">
        <v>2.34</v>
      </c>
      <c r="O37" s="90" t="s">
        <v>66</v>
      </c>
      <c r="P37" s="74">
        <f t="shared" si="6"/>
        <v>2.34</v>
      </c>
      <c r="AA37" s="113"/>
    </row>
    <row r="38" spans="2:30">
      <c r="B38" s="89">
        <v>44.999899999999997</v>
      </c>
      <c r="C38" s="90" t="s">
        <v>107</v>
      </c>
      <c r="D38" s="118">
        <f t="shared" si="1"/>
        <v>4.4999899999999996E-5</v>
      </c>
      <c r="E38" s="91">
        <v>2.495E-2</v>
      </c>
      <c r="F38" s="92">
        <v>1.9050000000000001E-2</v>
      </c>
      <c r="G38" s="88">
        <f t="shared" si="2"/>
        <v>4.3999999999999997E-2</v>
      </c>
      <c r="H38" s="89">
        <v>2.23</v>
      </c>
      <c r="I38" s="90" t="s">
        <v>66</v>
      </c>
      <c r="J38" s="76">
        <f t="shared" si="5"/>
        <v>2.23</v>
      </c>
      <c r="K38" s="89">
        <v>3.44</v>
      </c>
      <c r="L38" s="90" t="s">
        <v>66</v>
      </c>
      <c r="M38" s="74">
        <f t="shared" si="4"/>
        <v>3.44</v>
      </c>
      <c r="N38" s="89">
        <v>2.5099999999999998</v>
      </c>
      <c r="O38" s="90" t="s">
        <v>66</v>
      </c>
      <c r="P38" s="74">
        <f t="shared" si="6"/>
        <v>2.5099999999999998</v>
      </c>
    </row>
    <row r="39" spans="2:30">
      <c r="B39" s="89">
        <v>49.999899999999997</v>
      </c>
      <c r="C39" s="90" t="s">
        <v>107</v>
      </c>
      <c r="D39" s="118">
        <f t="shared" si="1"/>
        <v>4.9999899999999995E-5</v>
      </c>
      <c r="E39" s="91">
        <v>2.63E-2</v>
      </c>
      <c r="F39" s="92">
        <v>1.9449999999999999E-2</v>
      </c>
      <c r="G39" s="88">
        <f t="shared" si="2"/>
        <v>4.5749999999999999E-2</v>
      </c>
      <c r="H39" s="89">
        <v>2.41</v>
      </c>
      <c r="I39" s="90" t="s">
        <v>66</v>
      </c>
      <c r="J39" s="76">
        <f t="shared" si="5"/>
        <v>2.41</v>
      </c>
      <c r="K39" s="89">
        <v>3.68</v>
      </c>
      <c r="L39" s="90" t="s">
        <v>66</v>
      </c>
      <c r="M39" s="74">
        <f t="shared" si="4"/>
        <v>3.68</v>
      </c>
      <c r="N39" s="89">
        <v>2.69</v>
      </c>
      <c r="O39" s="90" t="s">
        <v>66</v>
      </c>
      <c r="P39" s="74">
        <f t="shared" si="6"/>
        <v>2.69</v>
      </c>
    </row>
    <row r="40" spans="2:30">
      <c r="B40" s="89">
        <v>54.999899999999997</v>
      </c>
      <c r="C40" s="90" t="s">
        <v>107</v>
      </c>
      <c r="D40" s="118">
        <f t="shared" si="1"/>
        <v>5.4999899999999995E-5</v>
      </c>
      <c r="E40" s="91">
        <v>2.758E-2</v>
      </c>
      <c r="F40" s="92">
        <v>1.9800000000000002E-2</v>
      </c>
      <c r="G40" s="88">
        <f t="shared" si="2"/>
        <v>4.7380000000000005E-2</v>
      </c>
      <c r="H40" s="89">
        <v>2.59</v>
      </c>
      <c r="I40" s="90" t="s">
        <v>66</v>
      </c>
      <c r="J40" s="76">
        <f t="shared" si="5"/>
        <v>2.59</v>
      </c>
      <c r="K40" s="89">
        <v>3.9</v>
      </c>
      <c r="L40" s="90" t="s">
        <v>66</v>
      </c>
      <c r="M40" s="74">
        <f t="shared" si="4"/>
        <v>3.9</v>
      </c>
      <c r="N40" s="89">
        <v>2.85</v>
      </c>
      <c r="O40" s="90" t="s">
        <v>66</v>
      </c>
      <c r="P40" s="74">
        <f t="shared" si="6"/>
        <v>2.85</v>
      </c>
    </row>
    <row r="41" spans="2:30">
      <c r="B41" s="89">
        <v>59.999899999999997</v>
      </c>
      <c r="C41" s="90" t="s">
        <v>107</v>
      </c>
      <c r="D41" s="118">
        <f t="shared" si="1"/>
        <v>5.9999899999999995E-5</v>
      </c>
      <c r="E41" s="91">
        <v>2.8809999999999999E-2</v>
      </c>
      <c r="F41" s="92">
        <v>2.01E-2</v>
      </c>
      <c r="G41" s="88">
        <f t="shared" si="2"/>
        <v>4.8909999999999995E-2</v>
      </c>
      <c r="H41" s="89">
        <v>2.77</v>
      </c>
      <c r="I41" s="90" t="s">
        <v>66</v>
      </c>
      <c r="J41" s="76">
        <f t="shared" si="5"/>
        <v>2.77</v>
      </c>
      <c r="K41" s="89">
        <v>4.12</v>
      </c>
      <c r="L41" s="90" t="s">
        <v>66</v>
      </c>
      <c r="M41" s="74">
        <f t="shared" si="4"/>
        <v>4.12</v>
      </c>
      <c r="N41" s="89">
        <v>3.01</v>
      </c>
      <c r="O41" s="90" t="s">
        <v>66</v>
      </c>
      <c r="P41" s="74">
        <f t="shared" si="6"/>
        <v>3.01</v>
      </c>
    </row>
    <row r="42" spans="2:30">
      <c r="B42" s="89">
        <v>64.999899999999997</v>
      </c>
      <c r="C42" s="90" t="s">
        <v>107</v>
      </c>
      <c r="D42" s="118">
        <f t="shared" si="1"/>
        <v>6.4999900000000001E-5</v>
      </c>
      <c r="E42" s="91">
        <v>2.9989999999999999E-2</v>
      </c>
      <c r="F42" s="92">
        <v>2.0369999999999999E-2</v>
      </c>
      <c r="G42" s="88">
        <f t="shared" si="2"/>
        <v>5.0360000000000002E-2</v>
      </c>
      <c r="H42" s="89">
        <v>2.95</v>
      </c>
      <c r="I42" s="90" t="s">
        <v>66</v>
      </c>
      <c r="J42" s="76">
        <f t="shared" si="5"/>
        <v>2.95</v>
      </c>
      <c r="K42" s="89">
        <v>4.34</v>
      </c>
      <c r="L42" s="90" t="s">
        <v>66</v>
      </c>
      <c r="M42" s="74">
        <f t="shared" si="4"/>
        <v>4.34</v>
      </c>
      <c r="N42" s="89">
        <v>3.17</v>
      </c>
      <c r="O42" s="90" t="s">
        <v>66</v>
      </c>
      <c r="P42" s="74">
        <f t="shared" si="6"/>
        <v>3.17</v>
      </c>
    </row>
    <row r="43" spans="2:30">
      <c r="B43" s="89">
        <v>69.999899999999997</v>
      </c>
      <c r="C43" s="90" t="s">
        <v>107</v>
      </c>
      <c r="D43" s="118">
        <f t="shared" si="1"/>
        <v>6.99999E-5</v>
      </c>
      <c r="E43" s="91">
        <v>3.1119999999999998E-2</v>
      </c>
      <c r="F43" s="92">
        <v>2.061E-2</v>
      </c>
      <c r="G43" s="88">
        <f t="shared" si="2"/>
        <v>5.1729999999999998E-2</v>
      </c>
      <c r="H43" s="89">
        <v>3.12</v>
      </c>
      <c r="I43" s="90" t="s">
        <v>66</v>
      </c>
      <c r="J43" s="76">
        <f t="shared" si="5"/>
        <v>3.12</v>
      </c>
      <c r="K43" s="89">
        <v>4.54</v>
      </c>
      <c r="L43" s="90" t="s">
        <v>66</v>
      </c>
      <c r="M43" s="74">
        <f t="shared" si="4"/>
        <v>4.54</v>
      </c>
      <c r="N43" s="89">
        <v>3.33</v>
      </c>
      <c r="O43" s="90" t="s">
        <v>66</v>
      </c>
      <c r="P43" s="74">
        <f t="shared" si="6"/>
        <v>3.33</v>
      </c>
    </row>
    <row r="44" spans="2:30">
      <c r="B44" s="89">
        <v>79.999899999999997</v>
      </c>
      <c r="C44" s="90" t="s">
        <v>107</v>
      </c>
      <c r="D44" s="118">
        <f t="shared" si="1"/>
        <v>7.99999E-5</v>
      </c>
      <c r="E44" s="91">
        <v>3.3270000000000001E-2</v>
      </c>
      <c r="F44" s="92">
        <v>2.1000000000000001E-2</v>
      </c>
      <c r="G44" s="88">
        <f t="shared" si="2"/>
        <v>5.4269999999999999E-2</v>
      </c>
      <c r="H44" s="89">
        <v>3.47</v>
      </c>
      <c r="I44" s="90" t="s">
        <v>66</v>
      </c>
      <c r="J44" s="76">
        <f t="shared" si="5"/>
        <v>3.47</v>
      </c>
      <c r="K44" s="89">
        <v>4.9400000000000004</v>
      </c>
      <c r="L44" s="90" t="s">
        <v>66</v>
      </c>
      <c r="M44" s="74">
        <f t="shared" si="4"/>
        <v>4.9400000000000004</v>
      </c>
      <c r="N44" s="89">
        <v>3.64</v>
      </c>
      <c r="O44" s="90" t="s">
        <v>66</v>
      </c>
      <c r="P44" s="74">
        <f t="shared" si="6"/>
        <v>3.64</v>
      </c>
    </row>
    <row r="45" spans="2:30">
      <c r="B45" s="89">
        <v>89.999899999999997</v>
      </c>
      <c r="C45" s="90" t="s">
        <v>107</v>
      </c>
      <c r="D45" s="118">
        <f t="shared" si="1"/>
        <v>8.9999899999999999E-5</v>
      </c>
      <c r="E45" s="91">
        <v>3.5279999999999999E-2</v>
      </c>
      <c r="F45" s="92">
        <v>2.1319999999999999E-2</v>
      </c>
      <c r="G45" s="88">
        <f t="shared" si="2"/>
        <v>5.6599999999999998E-2</v>
      </c>
      <c r="H45" s="89">
        <v>3.81</v>
      </c>
      <c r="I45" s="90" t="s">
        <v>66</v>
      </c>
      <c r="J45" s="76">
        <f t="shared" si="5"/>
        <v>3.81</v>
      </c>
      <c r="K45" s="89">
        <v>5.33</v>
      </c>
      <c r="L45" s="90" t="s">
        <v>66</v>
      </c>
      <c r="M45" s="74">
        <f t="shared" si="4"/>
        <v>5.33</v>
      </c>
      <c r="N45" s="89">
        <v>3.93</v>
      </c>
      <c r="O45" s="90" t="s">
        <v>66</v>
      </c>
      <c r="P45" s="74">
        <f t="shared" si="6"/>
        <v>3.93</v>
      </c>
    </row>
    <row r="46" spans="2:30">
      <c r="B46" s="89">
        <v>99.999899999999997</v>
      </c>
      <c r="C46" s="90" t="s">
        <v>107</v>
      </c>
      <c r="D46" s="118">
        <f t="shared" si="1"/>
        <v>9.9999899999999998E-5</v>
      </c>
      <c r="E46" s="91">
        <v>3.7190000000000001E-2</v>
      </c>
      <c r="F46" s="92">
        <v>2.1569999999999999E-2</v>
      </c>
      <c r="G46" s="88">
        <f t="shared" si="2"/>
        <v>5.876E-2</v>
      </c>
      <c r="H46" s="89">
        <v>4.1500000000000004</v>
      </c>
      <c r="I46" s="90" t="s">
        <v>66</v>
      </c>
      <c r="J46" s="76">
        <f t="shared" si="5"/>
        <v>4.1500000000000004</v>
      </c>
      <c r="K46" s="89">
        <v>5.7</v>
      </c>
      <c r="L46" s="90" t="s">
        <v>66</v>
      </c>
      <c r="M46" s="74">
        <f t="shared" si="4"/>
        <v>5.7</v>
      </c>
      <c r="N46" s="89">
        <v>4.21</v>
      </c>
      <c r="O46" s="90" t="s">
        <v>66</v>
      </c>
      <c r="P46" s="74">
        <f t="shared" si="6"/>
        <v>4.21</v>
      </c>
    </row>
    <row r="47" spans="2:30">
      <c r="B47" s="89">
        <v>110</v>
      </c>
      <c r="C47" s="90" t="s">
        <v>107</v>
      </c>
      <c r="D47" s="118">
        <f t="shared" si="1"/>
        <v>1.1E-4</v>
      </c>
      <c r="E47" s="91">
        <v>3.9010000000000003E-2</v>
      </c>
      <c r="F47" s="92">
        <v>2.1770000000000001E-2</v>
      </c>
      <c r="G47" s="88">
        <f t="shared" si="2"/>
        <v>6.0780000000000001E-2</v>
      </c>
      <c r="H47" s="89">
        <v>4.49</v>
      </c>
      <c r="I47" s="90" t="s">
        <v>66</v>
      </c>
      <c r="J47" s="76">
        <f t="shared" si="5"/>
        <v>4.49</v>
      </c>
      <c r="K47" s="89">
        <v>6.07</v>
      </c>
      <c r="L47" s="90" t="s">
        <v>66</v>
      </c>
      <c r="M47" s="74">
        <f t="shared" si="4"/>
        <v>6.07</v>
      </c>
      <c r="N47" s="89">
        <v>4.49</v>
      </c>
      <c r="O47" s="90" t="s">
        <v>66</v>
      </c>
      <c r="P47" s="74">
        <f t="shared" si="6"/>
        <v>4.49</v>
      </c>
    </row>
    <row r="48" spans="2:30">
      <c r="B48" s="89">
        <v>120</v>
      </c>
      <c r="C48" s="90" t="s">
        <v>107</v>
      </c>
      <c r="D48" s="118">
        <f t="shared" si="1"/>
        <v>1.2E-4</v>
      </c>
      <c r="E48" s="91">
        <v>4.0739999999999998E-2</v>
      </c>
      <c r="F48" s="92">
        <v>2.1930000000000002E-2</v>
      </c>
      <c r="G48" s="88">
        <f t="shared" si="2"/>
        <v>6.2670000000000003E-2</v>
      </c>
      <c r="H48" s="89">
        <v>4.82</v>
      </c>
      <c r="I48" s="90" t="s">
        <v>66</v>
      </c>
      <c r="J48" s="76">
        <f t="shared" si="5"/>
        <v>4.82</v>
      </c>
      <c r="K48" s="89">
        <v>6.43</v>
      </c>
      <c r="L48" s="90" t="s">
        <v>66</v>
      </c>
      <c r="M48" s="74">
        <f t="shared" si="4"/>
        <v>6.43</v>
      </c>
      <c r="N48" s="89">
        <v>4.76</v>
      </c>
      <c r="O48" s="90" t="s">
        <v>66</v>
      </c>
      <c r="P48" s="74">
        <f t="shared" si="6"/>
        <v>4.76</v>
      </c>
    </row>
    <row r="49" spans="2:16">
      <c r="B49" s="89">
        <v>130</v>
      </c>
      <c r="C49" s="90" t="s">
        <v>107</v>
      </c>
      <c r="D49" s="118">
        <f t="shared" si="1"/>
        <v>1.2999999999999999E-4</v>
      </c>
      <c r="E49" s="91">
        <v>4.2410000000000003E-2</v>
      </c>
      <c r="F49" s="92">
        <v>2.206E-2</v>
      </c>
      <c r="G49" s="88">
        <f t="shared" si="2"/>
        <v>6.447E-2</v>
      </c>
      <c r="H49" s="89">
        <v>5.15</v>
      </c>
      <c r="I49" s="90" t="s">
        <v>66</v>
      </c>
      <c r="J49" s="76">
        <f t="shared" si="5"/>
        <v>5.15</v>
      </c>
      <c r="K49" s="89">
        <v>6.77</v>
      </c>
      <c r="L49" s="90" t="s">
        <v>66</v>
      </c>
      <c r="M49" s="74">
        <f t="shared" si="4"/>
        <v>6.77</v>
      </c>
      <c r="N49" s="89">
        <v>5.0199999999999996</v>
      </c>
      <c r="O49" s="90" t="s">
        <v>66</v>
      </c>
      <c r="P49" s="74">
        <f t="shared" si="6"/>
        <v>5.0199999999999996</v>
      </c>
    </row>
    <row r="50" spans="2:16">
      <c r="B50" s="89">
        <v>139.999</v>
      </c>
      <c r="C50" s="90" t="s">
        <v>107</v>
      </c>
      <c r="D50" s="118">
        <f t="shared" si="1"/>
        <v>1.39999E-4</v>
      </c>
      <c r="E50" s="91">
        <v>4.4010000000000001E-2</v>
      </c>
      <c r="F50" s="92">
        <v>2.2169999999999999E-2</v>
      </c>
      <c r="G50" s="88">
        <f t="shared" si="2"/>
        <v>6.6180000000000003E-2</v>
      </c>
      <c r="H50" s="89">
        <v>5.48</v>
      </c>
      <c r="I50" s="90" t="s">
        <v>66</v>
      </c>
      <c r="J50" s="76">
        <f t="shared" si="5"/>
        <v>5.48</v>
      </c>
      <c r="K50" s="89">
        <v>7.11</v>
      </c>
      <c r="L50" s="90" t="s">
        <v>66</v>
      </c>
      <c r="M50" s="74">
        <f t="shared" si="4"/>
        <v>7.11</v>
      </c>
      <c r="N50" s="89">
        <v>5.28</v>
      </c>
      <c r="O50" s="90" t="s">
        <v>66</v>
      </c>
      <c r="P50" s="74">
        <f t="shared" si="6"/>
        <v>5.28</v>
      </c>
    </row>
    <row r="51" spans="2:16">
      <c r="B51" s="89">
        <v>149.999</v>
      </c>
      <c r="C51" s="90" t="s">
        <v>107</v>
      </c>
      <c r="D51" s="118">
        <f t="shared" si="1"/>
        <v>1.49999E-4</v>
      </c>
      <c r="E51" s="91">
        <v>4.555E-2</v>
      </c>
      <c r="F51" s="92">
        <v>2.2239999999999999E-2</v>
      </c>
      <c r="G51" s="88">
        <f t="shared" si="2"/>
        <v>6.7790000000000003E-2</v>
      </c>
      <c r="H51" s="89">
        <v>5.81</v>
      </c>
      <c r="I51" s="90" t="s">
        <v>66</v>
      </c>
      <c r="J51" s="76">
        <f t="shared" si="5"/>
        <v>5.81</v>
      </c>
      <c r="K51" s="89">
        <v>7.44</v>
      </c>
      <c r="L51" s="90" t="s">
        <v>66</v>
      </c>
      <c r="M51" s="74">
        <f t="shared" si="4"/>
        <v>7.44</v>
      </c>
      <c r="N51" s="89">
        <v>5.53</v>
      </c>
      <c r="O51" s="90" t="s">
        <v>66</v>
      </c>
      <c r="P51" s="74">
        <f t="shared" si="6"/>
        <v>5.53</v>
      </c>
    </row>
    <row r="52" spans="2:16">
      <c r="B52" s="89">
        <v>159.999</v>
      </c>
      <c r="C52" s="90" t="s">
        <v>107</v>
      </c>
      <c r="D52" s="118">
        <f t="shared" si="1"/>
        <v>1.59999E-4</v>
      </c>
      <c r="E52" s="91">
        <v>4.7050000000000002E-2</v>
      </c>
      <c r="F52" s="92">
        <v>2.23E-2</v>
      </c>
      <c r="G52" s="88">
        <f t="shared" si="2"/>
        <v>6.9349999999999995E-2</v>
      </c>
      <c r="H52" s="89">
        <v>6.14</v>
      </c>
      <c r="I52" s="90" t="s">
        <v>66</v>
      </c>
      <c r="J52" s="76">
        <f t="shared" si="5"/>
        <v>6.14</v>
      </c>
      <c r="K52" s="89">
        <v>7.77</v>
      </c>
      <c r="L52" s="90" t="s">
        <v>66</v>
      </c>
      <c r="M52" s="74">
        <f t="shared" si="4"/>
        <v>7.77</v>
      </c>
      <c r="N52" s="89">
        <v>5.78</v>
      </c>
      <c r="O52" s="90" t="s">
        <v>66</v>
      </c>
      <c r="P52" s="74">
        <f t="shared" si="6"/>
        <v>5.78</v>
      </c>
    </row>
    <row r="53" spans="2:16">
      <c r="B53" s="89">
        <v>169.999</v>
      </c>
      <c r="C53" s="90" t="s">
        <v>107</v>
      </c>
      <c r="D53" s="118">
        <f t="shared" si="1"/>
        <v>1.69999E-4</v>
      </c>
      <c r="E53" s="91">
        <v>4.8489999999999998E-2</v>
      </c>
      <c r="F53" s="92">
        <v>2.2339999999999999E-2</v>
      </c>
      <c r="G53" s="88">
        <f t="shared" si="2"/>
        <v>7.0830000000000004E-2</v>
      </c>
      <c r="H53" s="89">
        <v>6.47</v>
      </c>
      <c r="I53" s="90" t="s">
        <v>66</v>
      </c>
      <c r="J53" s="76">
        <f t="shared" si="5"/>
        <v>6.47</v>
      </c>
      <c r="K53" s="89">
        <v>8.09</v>
      </c>
      <c r="L53" s="90" t="s">
        <v>66</v>
      </c>
      <c r="M53" s="74">
        <f t="shared" si="4"/>
        <v>8.09</v>
      </c>
      <c r="N53" s="89">
        <v>6.02</v>
      </c>
      <c r="O53" s="90" t="s">
        <v>66</v>
      </c>
      <c r="P53" s="74">
        <f t="shared" si="6"/>
        <v>6.02</v>
      </c>
    </row>
    <row r="54" spans="2:16">
      <c r="B54" s="89">
        <v>179.999</v>
      </c>
      <c r="C54" s="90" t="s">
        <v>107</v>
      </c>
      <c r="D54" s="118">
        <f t="shared" si="1"/>
        <v>1.79999E-4</v>
      </c>
      <c r="E54" s="91">
        <v>4.99E-2</v>
      </c>
      <c r="F54" s="92">
        <v>2.2370000000000001E-2</v>
      </c>
      <c r="G54" s="88">
        <f t="shared" si="2"/>
        <v>7.2270000000000001E-2</v>
      </c>
      <c r="H54" s="89">
        <v>6.79</v>
      </c>
      <c r="I54" s="90" t="s">
        <v>66</v>
      </c>
      <c r="J54" s="76">
        <f t="shared" si="5"/>
        <v>6.79</v>
      </c>
      <c r="K54" s="89">
        <v>8.4</v>
      </c>
      <c r="L54" s="90" t="s">
        <v>66</v>
      </c>
      <c r="M54" s="74">
        <f t="shared" si="4"/>
        <v>8.4</v>
      </c>
      <c r="N54" s="89">
        <v>6.26</v>
      </c>
      <c r="O54" s="90" t="s">
        <v>66</v>
      </c>
      <c r="P54" s="74">
        <f t="shared" si="6"/>
        <v>6.26</v>
      </c>
    </row>
    <row r="55" spans="2:16">
      <c r="B55" s="89">
        <v>199.999</v>
      </c>
      <c r="C55" s="90" t="s">
        <v>107</v>
      </c>
      <c r="D55" s="118">
        <f t="shared" si="1"/>
        <v>1.9999899999999999E-4</v>
      </c>
      <c r="E55" s="91">
        <v>5.2600000000000001E-2</v>
      </c>
      <c r="F55" s="92">
        <v>2.239E-2</v>
      </c>
      <c r="G55" s="88">
        <f t="shared" si="2"/>
        <v>7.4990000000000001E-2</v>
      </c>
      <c r="H55" s="89">
        <v>7.44</v>
      </c>
      <c r="I55" s="90" t="s">
        <v>66</v>
      </c>
      <c r="J55" s="76">
        <f t="shared" si="5"/>
        <v>7.44</v>
      </c>
      <c r="K55" s="89">
        <v>9.01</v>
      </c>
      <c r="L55" s="90" t="s">
        <v>66</v>
      </c>
      <c r="M55" s="74">
        <f t="shared" si="4"/>
        <v>9.01</v>
      </c>
      <c r="N55" s="89">
        <v>6.73</v>
      </c>
      <c r="O55" s="90" t="s">
        <v>66</v>
      </c>
      <c r="P55" s="74">
        <f t="shared" si="6"/>
        <v>6.73</v>
      </c>
    </row>
    <row r="56" spans="2:16">
      <c r="B56" s="89">
        <v>224.999</v>
      </c>
      <c r="C56" s="90" t="s">
        <v>107</v>
      </c>
      <c r="D56" s="118">
        <f t="shared" si="1"/>
        <v>2.2499900000000001E-4</v>
      </c>
      <c r="E56" s="91">
        <v>5.5789999999999999E-2</v>
      </c>
      <c r="F56" s="92">
        <v>2.2370000000000001E-2</v>
      </c>
      <c r="G56" s="88">
        <f t="shared" si="2"/>
        <v>7.8160000000000007E-2</v>
      </c>
      <c r="H56" s="89">
        <v>8.26</v>
      </c>
      <c r="I56" s="90" t="s">
        <v>66</v>
      </c>
      <c r="J56" s="76">
        <f t="shared" si="5"/>
        <v>8.26</v>
      </c>
      <c r="K56" s="89">
        <v>9.74</v>
      </c>
      <c r="L56" s="90" t="s">
        <v>66</v>
      </c>
      <c r="M56" s="74">
        <f t="shared" si="4"/>
        <v>9.74</v>
      </c>
      <c r="N56" s="89">
        <v>7.3</v>
      </c>
      <c r="O56" s="90" t="s">
        <v>66</v>
      </c>
      <c r="P56" s="74">
        <f t="shared" si="6"/>
        <v>7.3</v>
      </c>
    </row>
    <row r="57" spans="2:16">
      <c r="B57" s="89">
        <v>249.999</v>
      </c>
      <c r="C57" s="90" t="s">
        <v>107</v>
      </c>
      <c r="D57" s="118">
        <f t="shared" si="1"/>
        <v>2.4999899999999999E-4</v>
      </c>
      <c r="E57" s="91">
        <v>5.8810000000000001E-2</v>
      </c>
      <c r="F57" s="92">
        <v>2.23E-2</v>
      </c>
      <c r="G57" s="88">
        <f t="shared" si="2"/>
        <v>8.1110000000000002E-2</v>
      </c>
      <c r="H57" s="89">
        <v>9.06</v>
      </c>
      <c r="I57" s="90" t="s">
        <v>66</v>
      </c>
      <c r="J57" s="76">
        <f t="shared" si="5"/>
        <v>9.06</v>
      </c>
      <c r="K57" s="89">
        <v>10.46</v>
      </c>
      <c r="L57" s="90" t="s">
        <v>66</v>
      </c>
      <c r="M57" s="74">
        <f t="shared" si="4"/>
        <v>10.46</v>
      </c>
      <c r="N57" s="89">
        <v>7.86</v>
      </c>
      <c r="O57" s="90" t="s">
        <v>66</v>
      </c>
      <c r="P57" s="74">
        <f t="shared" si="6"/>
        <v>7.86</v>
      </c>
    </row>
    <row r="58" spans="2:16">
      <c r="B58" s="89">
        <v>274.99900000000002</v>
      </c>
      <c r="C58" s="90" t="s">
        <v>107</v>
      </c>
      <c r="D58" s="118">
        <f t="shared" si="1"/>
        <v>2.74999E-4</v>
      </c>
      <c r="E58" s="91">
        <v>6.1679999999999999E-2</v>
      </c>
      <c r="F58" s="92">
        <v>2.2200000000000001E-2</v>
      </c>
      <c r="G58" s="88">
        <f t="shared" si="2"/>
        <v>8.3879999999999996E-2</v>
      </c>
      <c r="H58" s="89">
        <v>9.8699999999999992</v>
      </c>
      <c r="I58" s="90" t="s">
        <v>66</v>
      </c>
      <c r="J58" s="76">
        <f t="shared" si="5"/>
        <v>9.8699999999999992</v>
      </c>
      <c r="K58" s="89">
        <v>11.15</v>
      </c>
      <c r="L58" s="90" t="s">
        <v>66</v>
      </c>
      <c r="M58" s="74">
        <f t="shared" si="4"/>
        <v>11.15</v>
      </c>
      <c r="N58" s="89">
        <v>8.39</v>
      </c>
      <c r="O58" s="90" t="s">
        <v>66</v>
      </c>
      <c r="P58" s="74">
        <f t="shared" si="6"/>
        <v>8.39</v>
      </c>
    </row>
    <row r="59" spans="2:16">
      <c r="B59" s="89">
        <v>299.99900000000002</v>
      </c>
      <c r="C59" s="90" t="s">
        <v>107</v>
      </c>
      <c r="D59" s="118">
        <f t="shared" si="1"/>
        <v>2.9999900000000001E-4</v>
      </c>
      <c r="E59" s="91">
        <v>6.4420000000000005E-2</v>
      </c>
      <c r="F59" s="92">
        <v>2.2079999999999999E-2</v>
      </c>
      <c r="G59" s="88">
        <f t="shared" si="2"/>
        <v>8.6500000000000007E-2</v>
      </c>
      <c r="H59" s="89">
        <v>10.67</v>
      </c>
      <c r="I59" s="90" t="s">
        <v>66</v>
      </c>
      <c r="J59" s="76">
        <f t="shared" si="5"/>
        <v>10.67</v>
      </c>
      <c r="K59" s="89">
        <v>11.82</v>
      </c>
      <c r="L59" s="90" t="s">
        <v>66</v>
      </c>
      <c r="M59" s="74">
        <f t="shared" si="4"/>
        <v>11.82</v>
      </c>
      <c r="N59" s="89">
        <v>8.92</v>
      </c>
      <c r="O59" s="90" t="s">
        <v>66</v>
      </c>
      <c r="P59" s="74">
        <f t="shared" si="6"/>
        <v>8.92</v>
      </c>
    </row>
    <row r="60" spans="2:16">
      <c r="B60" s="89">
        <v>324.99900000000002</v>
      </c>
      <c r="C60" s="90" t="s">
        <v>107</v>
      </c>
      <c r="D60" s="118">
        <f t="shared" si="1"/>
        <v>3.2499900000000002E-4</v>
      </c>
      <c r="E60" s="91">
        <v>6.7049999999999998E-2</v>
      </c>
      <c r="F60" s="92">
        <v>2.1940000000000001E-2</v>
      </c>
      <c r="G60" s="88">
        <f t="shared" si="2"/>
        <v>8.899E-2</v>
      </c>
      <c r="H60" s="89">
        <v>11.48</v>
      </c>
      <c r="I60" s="90" t="s">
        <v>66</v>
      </c>
      <c r="J60" s="76">
        <f t="shared" si="5"/>
        <v>11.48</v>
      </c>
      <c r="K60" s="89">
        <v>12.47</v>
      </c>
      <c r="L60" s="90" t="s">
        <v>66</v>
      </c>
      <c r="M60" s="74">
        <f t="shared" si="4"/>
        <v>12.47</v>
      </c>
      <c r="N60" s="89">
        <v>9.43</v>
      </c>
      <c r="O60" s="90" t="s">
        <v>66</v>
      </c>
      <c r="P60" s="74">
        <f t="shared" si="6"/>
        <v>9.43</v>
      </c>
    </row>
    <row r="61" spans="2:16">
      <c r="B61" s="89">
        <v>349.99900000000002</v>
      </c>
      <c r="C61" s="90" t="s">
        <v>107</v>
      </c>
      <c r="D61" s="118">
        <f t="shared" si="1"/>
        <v>3.4999900000000003E-4</v>
      </c>
      <c r="E61" s="91">
        <v>6.9580000000000003E-2</v>
      </c>
      <c r="F61" s="92">
        <v>2.179E-2</v>
      </c>
      <c r="G61" s="88">
        <f t="shared" si="2"/>
        <v>9.1370000000000007E-2</v>
      </c>
      <c r="H61" s="89">
        <v>12.28</v>
      </c>
      <c r="I61" s="90" t="s">
        <v>66</v>
      </c>
      <c r="J61" s="76">
        <f t="shared" si="5"/>
        <v>12.28</v>
      </c>
      <c r="K61" s="89">
        <v>13.11</v>
      </c>
      <c r="L61" s="90" t="s">
        <v>66</v>
      </c>
      <c r="M61" s="74">
        <f t="shared" si="4"/>
        <v>13.11</v>
      </c>
      <c r="N61" s="89">
        <v>9.93</v>
      </c>
      <c r="O61" s="90" t="s">
        <v>66</v>
      </c>
      <c r="P61" s="74">
        <f t="shared" si="6"/>
        <v>9.93</v>
      </c>
    </row>
    <row r="62" spans="2:16">
      <c r="B62" s="89">
        <v>374.99900000000002</v>
      </c>
      <c r="C62" s="90" t="s">
        <v>107</v>
      </c>
      <c r="D62" s="118">
        <f t="shared" si="1"/>
        <v>3.7499900000000005E-4</v>
      </c>
      <c r="E62" s="91">
        <v>7.2020000000000001E-2</v>
      </c>
      <c r="F62" s="92">
        <v>2.163E-2</v>
      </c>
      <c r="G62" s="88">
        <f t="shared" si="2"/>
        <v>9.3649999999999997E-2</v>
      </c>
      <c r="H62" s="89">
        <v>13.08</v>
      </c>
      <c r="I62" s="90" t="s">
        <v>66</v>
      </c>
      <c r="J62" s="76">
        <f t="shared" si="5"/>
        <v>13.08</v>
      </c>
      <c r="K62" s="89">
        <v>13.73</v>
      </c>
      <c r="L62" s="90" t="s">
        <v>66</v>
      </c>
      <c r="M62" s="74">
        <f t="shared" si="4"/>
        <v>13.73</v>
      </c>
      <c r="N62" s="89">
        <v>10.42</v>
      </c>
      <c r="O62" s="90" t="s">
        <v>66</v>
      </c>
      <c r="P62" s="74">
        <f t="shared" si="6"/>
        <v>10.42</v>
      </c>
    </row>
    <row r="63" spans="2:16">
      <c r="B63" s="89">
        <v>399.99900000000002</v>
      </c>
      <c r="C63" s="90" t="s">
        <v>107</v>
      </c>
      <c r="D63" s="118">
        <f t="shared" si="1"/>
        <v>3.99999E-4</v>
      </c>
      <c r="E63" s="91">
        <v>7.4389999999999998E-2</v>
      </c>
      <c r="F63" s="92">
        <v>2.146E-2</v>
      </c>
      <c r="G63" s="88">
        <f t="shared" si="2"/>
        <v>9.5849999999999991E-2</v>
      </c>
      <c r="H63" s="89">
        <v>13.88</v>
      </c>
      <c r="I63" s="90" t="s">
        <v>66</v>
      </c>
      <c r="J63" s="76">
        <f t="shared" si="5"/>
        <v>13.88</v>
      </c>
      <c r="K63" s="89">
        <v>14.34</v>
      </c>
      <c r="L63" s="90" t="s">
        <v>66</v>
      </c>
      <c r="M63" s="74">
        <f t="shared" si="4"/>
        <v>14.34</v>
      </c>
      <c r="N63" s="89">
        <v>10.9</v>
      </c>
      <c r="O63" s="90" t="s">
        <v>66</v>
      </c>
      <c r="P63" s="74">
        <f t="shared" si="6"/>
        <v>10.9</v>
      </c>
    </row>
    <row r="64" spans="2:16">
      <c r="B64" s="89">
        <v>449.99900000000002</v>
      </c>
      <c r="C64" s="90" t="s">
        <v>107</v>
      </c>
      <c r="D64" s="118">
        <f t="shared" si="1"/>
        <v>4.4999900000000003E-4</v>
      </c>
      <c r="E64" s="91">
        <v>7.8899999999999998E-2</v>
      </c>
      <c r="F64" s="92">
        <v>2.112E-2</v>
      </c>
      <c r="G64" s="88">
        <f t="shared" si="2"/>
        <v>0.10002</v>
      </c>
      <c r="H64" s="89">
        <v>15.48</v>
      </c>
      <c r="I64" s="90" t="s">
        <v>66</v>
      </c>
      <c r="J64" s="76">
        <f t="shared" si="5"/>
        <v>15.48</v>
      </c>
      <c r="K64" s="89">
        <v>15.5</v>
      </c>
      <c r="L64" s="90" t="s">
        <v>66</v>
      </c>
      <c r="M64" s="74">
        <f t="shared" si="4"/>
        <v>15.5</v>
      </c>
      <c r="N64" s="89">
        <v>11.84</v>
      </c>
      <c r="O64" s="90" t="s">
        <v>66</v>
      </c>
      <c r="P64" s="74">
        <f t="shared" si="6"/>
        <v>11.84</v>
      </c>
    </row>
    <row r="65" spans="2:16">
      <c r="B65" s="89">
        <v>499.99900000000002</v>
      </c>
      <c r="C65" s="90" t="s">
        <v>107</v>
      </c>
      <c r="D65" s="118">
        <f t="shared" si="1"/>
        <v>4.9999899999999999E-4</v>
      </c>
      <c r="E65" s="91">
        <v>8.3169999999999994E-2</v>
      </c>
      <c r="F65" s="92">
        <v>2.077E-2</v>
      </c>
      <c r="G65" s="88">
        <f t="shared" si="2"/>
        <v>0.10393999999999999</v>
      </c>
      <c r="H65" s="89">
        <v>17.07</v>
      </c>
      <c r="I65" s="90" t="s">
        <v>66</v>
      </c>
      <c r="J65" s="76">
        <f t="shared" si="5"/>
        <v>17.07</v>
      </c>
      <c r="K65" s="89">
        <v>16.62</v>
      </c>
      <c r="L65" s="90" t="s">
        <v>66</v>
      </c>
      <c r="M65" s="74">
        <f t="shared" si="4"/>
        <v>16.62</v>
      </c>
      <c r="N65" s="89">
        <v>12.75</v>
      </c>
      <c r="O65" s="90" t="s">
        <v>66</v>
      </c>
      <c r="P65" s="74">
        <f t="shared" si="6"/>
        <v>12.75</v>
      </c>
    </row>
    <row r="66" spans="2:16">
      <c r="B66" s="89">
        <v>549.99900000000002</v>
      </c>
      <c r="C66" s="90" t="s">
        <v>107</v>
      </c>
      <c r="D66" s="118">
        <f t="shared" si="1"/>
        <v>5.4999900000000002E-4</v>
      </c>
      <c r="E66" s="91">
        <v>8.7230000000000002E-2</v>
      </c>
      <c r="F66" s="92">
        <v>2.0420000000000001E-2</v>
      </c>
      <c r="G66" s="88">
        <f t="shared" si="2"/>
        <v>0.10765</v>
      </c>
      <c r="H66" s="89">
        <v>18.670000000000002</v>
      </c>
      <c r="I66" s="90" t="s">
        <v>66</v>
      </c>
      <c r="J66" s="76">
        <f t="shared" si="5"/>
        <v>18.670000000000002</v>
      </c>
      <c r="K66" s="89">
        <v>17.7</v>
      </c>
      <c r="L66" s="90" t="s">
        <v>66</v>
      </c>
      <c r="M66" s="74">
        <f t="shared" si="4"/>
        <v>17.7</v>
      </c>
      <c r="N66" s="89">
        <v>13.62</v>
      </c>
      <c r="O66" s="90" t="s">
        <v>66</v>
      </c>
      <c r="P66" s="74">
        <f t="shared" si="6"/>
        <v>13.62</v>
      </c>
    </row>
    <row r="67" spans="2:16">
      <c r="B67" s="89">
        <v>599.99900000000002</v>
      </c>
      <c r="C67" s="90" t="s">
        <v>107</v>
      </c>
      <c r="D67" s="118">
        <f t="shared" si="1"/>
        <v>5.9999900000000004E-4</v>
      </c>
      <c r="E67" s="91">
        <v>9.11E-2</v>
      </c>
      <c r="F67" s="92">
        <v>2.0070000000000001E-2</v>
      </c>
      <c r="G67" s="88">
        <f t="shared" si="2"/>
        <v>0.11117</v>
      </c>
      <c r="H67" s="89">
        <v>20.260000000000002</v>
      </c>
      <c r="I67" s="90" t="s">
        <v>66</v>
      </c>
      <c r="J67" s="76">
        <f t="shared" si="5"/>
        <v>20.260000000000002</v>
      </c>
      <c r="K67" s="89">
        <v>18.739999999999998</v>
      </c>
      <c r="L67" s="90" t="s">
        <v>66</v>
      </c>
      <c r="M67" s="74">
        <f t="shared" si="4"/>
        <v>18.739999999999998</v>
      </c>
      <c r="N67" s="89">
        <v>14.47</v>
      </c>
      <c r="O67" s="90" t="s">
        <v>66</v>
      </c>
      <c r="P67" s="74">
        <f t="shared" si="6"/>
        <v>14.47</v>
      </c>
    </row>
    <row r="68" spans="2:16">
      <c r="B68" s="89">
        <v>649.99900000000002</v>
      </c>
      <c r="C68" s="90" t="s">
        <v>107</v>
      </c>
      <c r="D68" s="118">
        <f t="shared" si="1"/>
        <v>6.4999900000000006E-4</v>
      </c>
      <c r="E68" s="91">
        <v>9.4820000000000002E-2</v>
      </c>
      <c r="F68" s="92">
        <v>1.9730000000000001E-2</v>
      </c>
      <c r="G68" s="88">
        <f t="shared" si="2"/>
        <v>0.11455</v>
      </c>
      <c r="H68" s="89">
        <v>21.84</v>
      </c>
      <c r="I68" s="90" t="s">
        <v>66</v>
      </c>
      <c r="J68" s="76">
        <f t="shared" si="5"/>
        <v>21.84</v>
      </c>
      <c r="K68" s="89">
        <v>19.75</v>
      </c>
      <c r="L68" s="90" t="s">
        <v>66</v>
      </c>
      <c r="M68" s="74">
        <f t="shared" si="4"/>
        <v>19.75</v>
      </c>
      <c r="N68" s="89">
        <v>15.3</v>
      </c>
      <c r="O68" s="90" t="s">
        <v>66</v>
      </c>
      <c r="P68" s="74">
        <f t="shared" si="6"/>
        <v>15.3</v>
      </c>
    </row>
    <row r="69" spans="2:16">
      <c r="B69" s="89">
        <v>699.99900000000002</v>
      </c>
      <c r="C69" s="90" t="s">
        <v>107</v>
      </c>
      <c r="D69" s="118">
        <f t="shared" si="1"/>
        <v>6.9999899999999998E-4</v>
      </c>
      <c r="E69" s="91">
        <v>9.8400000000000001E-2</v>
      </c>
      <c r="F69" s="92">
        <v>1.9400000000000001E-2</v>
      </c>
      <c r="G69" s="88">
        <f t="shared" si="2"/>
        <v>0.1178</v>
      </c>
      <c r="H69" s="89">
        <v>23.43</v>
      </c>
      <c r="I69" s="90" t="s">
        <v>66</v>
      </c>
      <c r="J69" s="76">
        <f t="shared" si="5"/>
        <v>23.43</v>
      </c>
      <c r="K69" s="89">
        <v>20.72</v>
      </c>
      <c r="L69" s="90" t="s">
        <v>66</v>
      </c>
      <c r="M69" s="74">
        <f t="shared" si="4"/>
        <v>20.72</v>
      </c>
      <c r="N69" s="89">
        <v>16.11</v>
      </c>
      <c r="O69" s="90" t="s">
        <v>66</v>
      </c>
      <c r="P69" s="74">
        <f t="shared" si="6"/>
        <v>16.11</v>
      </c>
    </row>
    <row r="70" spans="2:16">
      <c r="B70" s="89">
        <v>799.99900000000002</v>
      </c>
      <c r="C70" s="90" t="s">
        <v>107</v>
      </c>
      <c r="D70" s="118">
        <f t="shared" si="1"/>
        <v>7.9999900000000002E-4</v>
      </c>
      <c r="E70" s="91">
        <v>0.1052</v>
      </c>
      <c r="F70" s="92">
        <v>1.8759999999999999E-2</v>
      </c>
      <c r="G70" s="88">
        <f t="shared" si="2"/>
        <v>0.12396</v>
      </c>
      <c r="H70" s="89">
        <v>26.59</v>
      </c>
      <c r="I70" s="90" t="s">
        <v>66</v>
      </c>
      <c r="J70" s="76">
        <f t="shared" si="5"/>
        <v>26.59</v>
      </c>
      <c r="K70" s="89">
        <v>22.56</v>
      </c>
      <c r="L70" s="90" t="s">
        <v>66</v>
      </c>
      <c r="M70" s="74">
        <f t="shared" si="4"/>
        <v>22.56</v>
      </c>
      <c r="N70" s="89">
        <v>17.670000000000002</v>
      </c>
      <c r="O70" s="90" t="s">
        <v>66</v>
      </c>
      <c r="P70" s="74">
        <f t="shared" si="6"/>
        <v>17.670000000000002</v>
      </c>
    </row>
    <row r="71" spans="2:16">
      <c r="B71" s="89">
        <v>899.99900000000002</v>
      </c>
      <c r="C71" s="90" t="s">
        <v>107</v>
      </c>
      <c r="D71" s="118">
        <f t="shared" si="1"/>
        <v>8.9999900000000007E-4</v>
      </c>
      <c r="E71" s="91">
        <v>0.1116</v>
      </c>
      <c r="F71" s="92">
        <v>1.8159999999999999E-2</v>
      </c>
      <c r="G71" s="88">
        <f t="shared" si="2"/>
        <v>0.12976000000000001</v>
      </c>
      <c r="H71" s="89">
        <v>29.74</v>
      </c>
      <c r="I71" s="90" t="s">
        <v>66</v>
      </c>
      <c r="J71" s="76">
        <f t="shared" si="5"/>
        <v>29.74</v>
      </c>
      <c r="K71" s="89">
        <v>24.3</v>
      </c>
      <c r="L71" s="90" t="s">
        <v>66</v>
      </c>
      <c r="M71" s="74">
        <f t="shared" si="4"/>
        <v>24.3</v>
      </c>
      <c r="N71" s="89">
        <v>19.16</v>
      </c>
      <c r="O71" s="90" t="s">
        <v>66</v>
      </c>
      <c r="P71" s="74">
        <f t="shared" si="6"/>
        <v>19.16</v>
      </c>
    </row>
    <row r="72" spans="2:16">
      <c r="B72" s="89">
        <v>999.99900000000002</v>
      </c>
      <c r="C72" s="90" t="s">
        <v>107</v>
      </c>
      <c r="D72" s="118">
        <f t="shared" si="1"/>
        <v>9.9999900000000011E-4</v>
      </c>
      <c r="E72" s="91">
        <v>0.1176</v>
      </c>
      <c r="F72" s="92">
        <v>1.7600000000000001E-2</v>
      </c>
      <c r="G72" s="88">
        <f t="shared" si="2"/>
        <v>0.13519999999999999</v>
      </c>
      <c r="H72" s="89">
        <v>32.869999999999997</v>
      </c>
      <c r="I72" s="90" t="s">
        <v>66</v>
      </c>
      <c r="J72" s="76">
        <f t="shared" si="5"/>
        <v>32.869999999999997</v>
      </c>
      <c r="K72" s="89">
        <v>25.96</v>
      </c>
      <c r="L72" s="90" t="s">
        <v>66</v>
      </c>
      <c r="M72" s="74">
        <f t="shared" si="4"/>
        <v>25.96</v>
      </c>
      <c r="N72" s="89">
        <v>20.59</v>
      </c>
      <c r="O72" s="90" t="s">
        <v>66</v>
      </c>
      <c r="P72" s="74">
        <f t="shared" si="6"/>
        <v>20.59</v>
      </c>
    </row>
    <row r="73" spans="2:16">
      <c r="B73" s="89">
        <v>1.1000000000000001</v>
      </c>
      <c r="C73" s="93" t="s">
        <v>63</v>
      </c>
      <c r="D73" s="118">
        <f t="shared" ref="D73:D136" si="7">B73/1000/$C$5</f>
        <v>1.1000000000000001E-3</v>
      </c>
      <c r="E73" s="91">
        <v>0.1234</v>
      </c>
      <c r="F73" s="92">
        <v>1.7069999999999998E-2</v>
      </c>
      <c r="G73" s="88">
        <f t="shared" si="2"/>
        <v>0.14046999999999998</v>
      </c>
      <c r="H73" s="89">
        <v>35.99</v>
      </c>
      <c r="I73" s="90" t="s">
        <v>66</v>
      </c>
      <c r="J73" s="76">
        <f t="shared" si="5"/>
        <v>35.99</v>
      </c>
      <c r="K73" s="89">
        <v>27.52</v>
      </c>
      <c r="L73" s="90" t="s">
        <v>66</v>
      </c>
      <c r="M73" s="74">
        <f t="shared" si="4"/>
        <v>27.52</v>
      </c>
      <c r="N73" s="89">
        <v>21.96</v>
      </c>
      <c r="O73" s="90" t="s">
        <v>66</v>
      </c>
      <c r="P73" s="74">
        <f t="shared" si="6"/>
        <v>21.96</v>
      </c>
    </row>
    <row r="74" spans="2:16">
      <c r="B74" s="89">
        <v>1.2</v>
      </c>
      <c r="C74" s="90" t="s">
        <v>63</v>
      </c>
      <c r="D74" s="118">
        <f t="shared" si="7"/>
        <v>1.1999999999999999E-3</v>
      </c>
      <c r="E74" s="91">
        <v>0.1288</v>
      </c>
      <c r="F74" s="92">
        <v>1.6580000000000001E-2</v>
      </c>
      <c r="G74" s="88">
        <f t="shared" si="2"/>
        <v>0.14538000000000001</v>
      </c>
      <c r="H74" s="89">
        <v>39.08</v>
      </c>
      <c r="I74" s="90" t="s">
        <v>66</v>
      </c>
      <c r="J74" s="76">
        <f t="shared" si="5"/>
        <v>39.08</v>
      </c>
      <c r="K74" s="89">
        <v>29.02</v>
      </c>
      <c r="L74" s="90" t="s">
        <v>66</v>
      </c>
      <c r="M74" s="74">
        <f t="shared" si="4"/>
        <v>29.02</v>
      </c>
      <c r="N74" s="89">
        <v>23.28</v>
      </c>
      <c r="O74" s="90" t="s">
        <v>66</v>
      </c>
      <c r="P74" s="74">
        <f t="shared" si="6"/>
        <v>23.28</v>
      </c>
    </row>
    <row r="75" spans="2:16">
      <c r="B75" s="89">
        <v>1.3</v>
      </c>
      <c r="C75" s="90" t="s">
        <v>63</v>
      </c>
      <c r="D75" s="118">
        <f t="shared" si="7"/>
        <v>1.2999999999999999E-3</v>
      </c>
      <c r="E75" s="91">
        <v>0.1341</v>
      </c>
      <c r="F75" s="92">
        <v>1.6119999999999999E-2</v>
      </c>
      <c r="G75" s="88">
        <f t="shared" si="2"/>
        <v>0.15021999999999999</v>
      </c>
      <c r="H75" s="89">
        <v>42.16</v>
      </c>
      <c r="I75" s="90" t="s">
        <v>66</v>
      </c>
      <c r="J75" s="76">
        <f t="shared" si="5"/>
        <v>42.16</v>
      </c>
      <c r="K75" s="89">
        <v>30.44</v>
      </c>
      <c r="L75" s="90" t="s">
        <v>66</v>
      </c>
      <c r="M75" s="74">
        <f t="shared" si="4"/>
        <v>30.44</v>
      </c>
      <c r="N75" s="89">
        <v>24.55</v>
      </c>
      <c r="O75" s="90" t="s">
        <v>66</v>
      </c>
      <c r="P75" s="74">
        <f t="shared" si="6"/>
        <v>24.55</v>
      </c>
    </row>
    <row r="76" spans="2:16">
      <c r="B76" s="89">
        <v>1.4</v>
      </c>
      <c r="C76" s="90" t="s">
        <v>63</v>
      </c>
      <c r="D76" s="118">
        <f t="shared" si="7"/>
        <v>1.4E-3</v>
      </c>
      <c r="E76" s="91">
        <v>0.13919999999999999</v>
      </c>
      <c r="F76" s="92">
        <v>1.5689999999999999E-2</v>
      </c>
      <c r="G76" s="88">
        <f t="shared" si="2"/>
        <v>0.15489</v>
      </c>
      <c r="H76" s="89">
        <v>45.21</v>
      </c>
      <c r="I76" s="90" t="s">
        <v>66</v>
      </c>
      <c r="J76" s="76">
        <f t="shared" si="5"/>
        <v>45.21</v>
      </c>
      <c r="K76" s="89">
        <v>31.8</v>
      </c>
      <c r="L76" s="90" t="s">
        <v>66</v>
      </c>
      <c r="M76" s="74">
        <f t="shared" si="4"/>
        <v>31.8</v>
      </c>
      <c r="N76" s="89">
        <v>25.79</v>
      </c>
      <c r="O76" s="90" t="s">
        <v>66</v>
      </c>
      <c r="P76" s="74">
        <f t="shared" si="6"/>
        <v>25.79</v>
      </c>
    </row>
    <row r="77" spans="2:16">
      <c r="B77" s="89">
        <v>1.5</v>
      </c>
      <c r="C77" s="90" t="s">
        <v>63</v>
      </c>
      <c r="D77" s="118">
        <f t="shared" si="7"/>
        <v>1.5E-3</v>
      </c>
      <c r="E77" s="91">
        <v>0.14399999999999999</v>
      </c>
      <c r="F77" s="92">
        <v>1.528E-2</v>
      </c>
      <c r="G77" s="88">
        <f t="shared" si="2"/>
        <v>0.15927999999999998</v>
      </c>
      <c r="H77" s="89">
        <v>48.25</v>
      </c>
      <c r="I77" s="90" t="s">
        <v>66</v>
      </c>
      <c r="J77" s="76">
        <f t="shared" si="5"/>
        <v>48.25</v>
      </c>
      <c r="K77" s="89">
        <v>33.1</v>
      </c>
      <c r="L77" s="90" t="s">
        <v>66</v>
      </c>
      <c r="M77" s="74">
        <f t="shared" si="4"/>
        <v>33.1</v>
      </c>
      <c r="N77" s="89">
        <v>26.98</v>
      </c>
      <c r="O77" s="90" t="s">
        <v>66</v>
      </c>
      <c r="P77" s="74">
        <f t="shared" si="6"/>
        <v>26.98</v>
      </c>
    </row>
    <row r="78" spans="2:16">
      <c r="B78" s="89">
        <v>1.6</v>
      </c>
      <c r="C78" s="90" t="s">
        <v>63</v>
      </c>
      <c r="D78" s="118">
        <f t="shared" si="7"/>
        <v>1.6000000000000001E-3</v>
      </c>
      <c r="E78" s="91">
        <v>0.14879999999999999</v>
      </c>
      <c r="F78" s="92">
        <v>1.49E-2</v>
      </c>
      <c r="G78" s="88">
        <f t="shared" si="2"/>
        <v>0.16369999999999998</v>
      </c>
      <c r="H78" s="89">
        <v>51.26</v>
      </c>
      <c r="I78" s="90" t="s">
        <v>66</v>
      </c>
      <c r="J78" s="76">
        <f t="shared" si="5"/>
        <v>51.26</v>
      </c>
      <c r="K78" s="89">
        <v>34.35</v>
      </c>
      <c r="L78" s="90" t="s">
        <v>66</v>
      </c>
      <c r="M78" s="74">
        <f t="shared" si="4"/>
        <v>34.35</v>
      </c>
      <c r="N78" s="89">
        <v>28.13</v>
      </c>
      <c r="O78" s="90" t="s">
        <v>66</v>
      </c>
      <c r="P78" s="74">
        <f t="shared" si="6"/>
        <v>28.13</v>
      </c>
    </row>
    <row r="79" spans="2:16">
      <c r="B79" s="89">
        <v>1.7</v>
      </c>
      <c r="C79" s="90" t="s">
        <v>63</v>
      </c>
      <c r="D79" s="118">
        <f t="shared" si="7"/>
        <v>1.6999999999999999E-3</v>
      </c>
      <c r="E79" s="91">
        <v>0.15340000000000001</v>
      </c>
      <c r="F79" s="92">
        <v>1.4540000000000001E-2</v>
      </c>
      <c r="G79" s="88">
        <f t="shared" si="2"/>
        <v>0.16794000000000001</v>
      </c>
      <c r="H79" s="89">
        <v>54.26</v>
      </c>
      <c r="I79" s="90" t="s">
        <v>66</v>
      </c>
      <c r="J79" s="76">
        <f t="shared" si="5"/>
        <v>54.26</v>
      </c>
      <c r="K79" s="89">
        <v>35.54</v>
      </c>
      <c r="L79" s="90" t="s">
        <v>66</v>
      </c>
      <c r="M79" s="74">
        <f t="shared" si="4"/>
        <v>35.54</v>
      </c>
      <c r="N79" s="89">
        <v>29.26</v>
      </c>
      <c r="O79" s="90" t="s">
        <v>66</v>
      </c>
      <c r="P79" s="74">
        <f t="shared" si="6"/>
        <v>29.26</v>
      </c>
    </row>
    <row r="80" spans="2:16">
      <c r="B80" s="89">
        <v>1.8</v>
      </c>
      <c r="C80" s="90" t="s">
        <v>63</v>
      </c>
      <c r="D80" s="118">
        <f t="shared" si="7"/>
        <v>1.8E-3</v>
      </c>
      <c r="E80" s="91">
        <v>0.1578</v>
      </c>
      <c r="F80" s="92">
        <v>1.4200000000000001E-2</v>
      </c>
      <c r="G80" s="88">
        <f t="shared" si="2"/>
        <v>0.17199999999999999</v>
      </c>
      <c r="H80" s="89">
        <v>57.23</v>
      </c>
      <c r="I80" s="90" t="s">
        <v>66</v>
      </c>
      <c r="J80" s="76">
        <f t="shared" si="5"/>
        <v>57.23</v>
      </c>
      <c r="K80" s="89">
        <v>36.69</v>
      </c>
      <c r="L80" s="90" t="s">
        <v>66</v>
      </c>
      <c r="M80" s="74">
        <f t="shared" si="4"/>
        <v>36.69</v>
      </c>
      <c r="N80" s="89">
        <v>30.35</v>
      </c>
      <c r="O80" s="90" t="s">
        <v>66</v>
      </c>
      <c r="P80" s="74">
        <f t="shared" si="6"/>
        <v>30.35</v>
      </c>
    </row>
    <row r="81" spans="2:16">
      <c r="B81" s="89">
        <v>2</v>
      </c>
      <c r="C81" s="90" t="s">
        <v>63</v>
      </c>
      <c r="D81" s="118">
        <f t="shared" si="7"/>
        <v>2E-3</v>
      </c>
      <c r="E81" s="91">
        <v>0.1663</v>
      </c>
      <c r="F81" s="92">
        <v>1.357E-2</v>
      </c>
      <c r="G81" s="88">
        <f t="shared" si="2"/>
        <v>0.17987</v>
      </c>
      <c r="H81" s="89">
        <v>63.12</v>
      </c>
      <c r="I81" s="90" t="s">
        <v>66</v>
      </c>
      <c r="J81" s="76">
        <f t="shared" si="5"/>
        <v>63.12</v>
      </c>
      <c r="K81" s="89">
        <v>38.86</v>
      </c>
      <c r="L81" s="90" t="s">
        <v>66</v>
      </c>
      <c r="M81" s="74">
        <f t="shared" si="4"/>
        <v>38.86</v>
      </c>
      <c r="N81" s="89">
        <v>32.44</v>
      </c>
      <c r="O81" s="90" t="s">
        <v>66</v>
      </c>
      <c r="P81" s="74">
        <f t="shared" si="6"/>
        <v>32.44</v>
      </c>
    </row>
    <row r="82" spans="2:16">
      <c r="B82" s="89">
        <v>2.25</v>
      </c>
      <c r="C82" s="90" t="s">
        <v>63</v>
      </c>
      <c r="D82" s="118">
        <f t="shared" si="7"/>
        <v>2.2499999999999998E-3</v>
      </c>
      <c r="E82" s="91">
        <v>0.1754</v>
      </c>
      <c r="F82" s="92">
        <v>1.2869999999999999E-2</v>
      </c>
      <c r="G82" s="88">
        <f t="shared" si="2"/>
        <v>0.18826999999999999</v>
      </c>
      <c r="H82" s="89">
        <v>70.39</v>
      </c>
      <c r="I82" s="90" t="s">
        <v>66</v>
      </c>
      <c r="J82" s="76">
        <f t="shared" si="5"/>
        <v>70.39</v>
      </c>
      <c r="K82" s="89">
        <v>41.37</v>
      </c>
      <c r="L82" s="90" t="s">
        <v>66</v>
      </c>
      <c r="M82" s="74">
        <f t="shared" si="4"/>
        <v>41.37</v>
      </c>
      <c r="N82" s="89">
        <v>34.92</v>
      </c>
      <c r="O82" s="90" t="s">
        <v>66</v>
      </c>
      <c r="P82" s="74">
        <f t="shared" si="6"/>
        <v>34.92</v>
      </c>
    </row>
    <row r="83" spans="2:16">
      <c r="B83" s="89">
        <v>2.5</v>
      </c>
      <c r="C83" s="90" t="s">
        <v>63</v>
      </c>
      <c r="D83" s="118">
        <f t="shared" si="7"/>
        <v>2.5000000000000001E-3</v>
      </c>
      <c r="E83" s="91">
        <v>0.18390000000000001</v>
      </c>
      <c r="F83" s="92">
        <v>1.225E-2</v>
      </c>
      <c r="G83" s="88">
        <f t="shared" si="2"/>
        <v>0.19615000000000002</v>
      </c>
      <c r="H83" s="89">
        <v>77.569999999999993</v>
      </c>
      <c r="I83" s="90" t="s">
        <v>66</v>
      </c>
      <c r="J83" s="76">
        <f t="shared" si="5"/>
        <v>77.569999999999993</v>
      </c>
      <c r="K83" s="89">
        <v>43.7</v>
      </c>
      <c r="L83" s="90" t="s">
        <v>66</v>
      </c>
      <c r="M83" s="74">
        <f t="shared" si="4"/>
        <v>43.7</v>
      </c>
      <c r="N83" s="89">
        <v>37.270000000000003</v>
      </c>
      <c r="O83" s="90" t="s">
        <v>66</v>
      </c>
      <c r="P83" s="74">
        <f t="shared" si="6"/>
        <v>37.270000000000003</v>
      </c>
    </row>
    <row r="84" spans="2:16">
      <c r="B84" s="89">
        <v>2.75</v>
      </c>
      <c r="C84" s="90" t="s">
        <v>63</v>
      </c>
      <c r="D84" s="118">
        <f t="shared" si="7"/>
        <v>2.7499999999999998E-3</v>
      </c>
      <c r="E84" s="91">
        <v>0.19209999999999999</v>
      </c>
      <c r="F84" s="92">
        <v>1.17E-2</v>
      </c>
      <c r="G84" s="88">
        <f t="shared" si="2"/>
        <v>0.20379999999999998</v>
      </c>
      <c r="H84" s="89">
        <v>84.65</v>
      </c>
      <c r="I84" s="90" t="s">
        <v>66</v>
      </c>
      <c r="J84" s="76">
        <f t="shared" si="5"/>
        <v>84.65</v>
      </c>
      <c r="K84" s="89">
        <v>45.86</v>
      </c>
      <c r="L84" s="90" t="s">
        <v>66</v>
      </c>
      <c r="M84" s="74">
        <f t="shared" si="4"/>
        <v>45.86</v>
      </c>
      <c r="N84" s="89">
        <v>39.49</v>
      </c>
      <c r="O84" s="90" t="s">
        <v>66</v>
      </c>
      <c r="P84" s="74">
        <f t="shared" si="6"/>
        <v>39.49</v>
      </c>
    </row>
    <row r="85" spans="2:16">
      <c r="B85" s="89">
        <v>3</v>
      </c>
      <c r="C85" s="90" t="s">
        <v>63</v>
      </c>
      <c r="D85" s="118">
        <f t="shared" si="7"/>
        <v>3.0000000000000001E-3</v>
      </c>
      <c r="E85" s="91">
        <v>0.19989999999999999</v>
      </c>
      <c r="F85" s="92">
        <v>1.12E-2</v>
      </c>
      <c r="G85" s="88">
        <f t="shared" ref="G85:G148" si="8">E85+F85</f>
        <v>0.21109999999999998</v>
      </c>
      <c r="H85" s="89">
        <v>91.64</v>
      </c>
      <c r="I85" s="90" t="s">
        <v>66</v>
      </c>
      <c r="J85" s="76">
        <f t="shared" si="5"/>
        <v>91.64</v>
      </c>
      <c r="K85" s="89">
        <v>47.88</v>
      </c>
      <c r="L85" s="90" t="s">
        <v>66</v>
      </c>
      <c r="M85" s="74">
        <f t="shared" si="4"/>
        <v>47.88</v>
      </c>
      <c r="N85" s="89">
        <v>41.6</v>
      </c>
      <c r="O85" s="90" t="s">
        <v>66</v>
      </c>
      <c r="P85" s="74">
        <f t="shared" si="6"/>
        <v>41.6</v>
      </c>
    </row>
    <row r="86" spans="2:16">
      <c r="B86" s="89">
        <v>3.25</v>
      </c>
      <c r="C86" s="90" t="s">
        <v>63</v>
      </c>
      <c r="D86" s="118">
        <f t="shared" si="7"/>
        <v>3.2499999999999999E-3</v>
      </c>
      <c r="E86" s="91">
        <v>0.2074</v>
      </c>
      <c r="F86" s="92">
        <v>1.0749999999999999E-2</v>
      </c>
      <c r="G86" s="88">
        <f t="shared" si="8"/>
        <v>0.21815000000000001</v>
      </c>
      <c r="H86" s="89">
        <v>98.53</v>
      </c>
      <c r="I86" s="90" t="s">
        <v>66</v>
      </c>
      <c r="J86" s="76">
        <f t="shared" ref="J86:J120" si="9">H86</f>
        <v>98.53</v>
      </c>
      <c r="K86" s="89">
        <v>49.77</v>
      </c>
      <c r="L86" s="90" t="s">
        <v>66</v>
      </c>
      <c r="M86" s="74">
        <f t="shared" ref="M86:M149" si="10">K86</f>
        <v>49.77</v>
      </c>
      <c r="N86" s="89">
        <v>43.62</v>
      </c>
      <c r="O86" s="90" t="s">
        <v>66</v>
      </c>
      <c r="P86" s="74">
        <f t="shared" si="6"/>
        <v>43.62</v>
      </c>
    </row>
    <row r="87" spans="2:16">
      <c r="B87" s="89">
        <v>3.5</v>
      </c>
      <c r="C87" s="90" t="s">
        <v>63</v>
      </c>
      <c r="D87" s="118">
        <f t="shared" si="7"/>
        <v>3.5000000000000001E-3</v>
      </c>
      <c r="E87" s="91">
        <v>0.2147</v>
      </c>
      <c r="F87" s="92">
        <v>1.034E-2</v>
      </c>
      <c r="G87" s="88">
        <f t="shared" si="8"/>
        <v>0.22503999999999999</v>
      </c>
      <c r="H87" s="89">
        <v>105.33</v>
      </c>
      <c r="I87" s="90" t="s">
        <v>66</v>
      </c>
      <c r="J87" s="76">
        <f t="shared" si="9"/>
        <v>105.33</v>
      </c>
      <c r="K87" s="89">
        <v>51.55</v>
      </c>
      <c r="L87" s="90" t="s">
        <v>66</v>
      </c>
      <c r="M87" s="74">
        <f t="shared" si="10"/>
        <v>51.55</v>
      </c>
      <c r="N87" s="89">
        <v>45.55</v>
      </c>
      <c r="O87" s="90" t="s">
        <v>66</v>
      </c>
      <c r="P87" s="74">
        <f t="shared" si="6"/>
        <v>45.55</v>
      </c>
    </row>
    <row r="88" spans="2:16">
      <c r="B88" s="89">
        <v>3.75</v>
      </c>
      <c r="C88" s="90" t="s">
        <v>63</v>
      </c>
      <c r="D88" s="118">
        <f t="shared" si="7"/>
        <v>3.7499999999999999E-3</v>
      </c>
      <c r="E88" s="91">
        <v>0.22170000000000001</v>
      </c>
      <c r="F88" s="92">
        <v>9.9649999999999999E-3</v>
      </c>
      <c r="G88" s="88">
        <f t="shared" si="8"/>
        <v>0.23166500000000001</v>
      </c>
      <c r="H88" s="89">
        <v>112.03</v>
      </c>
      <c r="I88" s="90" t="s">
        <v>66</v>
      </c>
      <c r="J88" s="76">
        <f t="shared" si="9"/>
        <v>112.03</v>
      </c>
      <c r="K88" s="89">
        <v>53.22</v>
      </c>
      <c r="L88" s="90" t="s">
        <v>66</v>
      </c>
      <c r="M88" s="74">
        <f t="shared" si="10"/>
        <v>53.22</v>
      </c>
      <c r="N88" s="89">
        <v>47.39</v>
      </c>
      <c r="O88" s="90" t="s">
        <v>66</v>
      </c>
      <c r="P88" s="74">
        <f t="shared" si="6"/>
        <v>47.39</v>
      </c>
    </row>
    <row r="89" spans="2:16">
      <c r="B89" s="89">
        <v>4</v>
      </c>
      <c r="C89" s="90" t="s">
        <v>63</v>
      </c>
      <c r="D89" s="118">
        <f t="shared" si="7"/>
        <v>4.0000000000000001E-3</v>
      </c>
      <c r="E89" s="91">
        <v>0.22850000000000001</v>
      </c>
      <c r="F89" s="92">
        <v>9.6220000000000003E-3</v>
      </c>
      <c r="G89" s="88">
        <f t="shared" si="8"/>
        <v>0.238122</v>
      </c>
      <c r="H89" s="89">
        <v>118.65</v>
      </c>
      <c r="I89" s="90" t="s">
        <v>66</v>
      </c>
      <c r="J89" s="76">
        <f t="shared" si="9"/>
        <v>118.65</v>
      </c>
      <c r="K89" s="89">
        <v>54.8</v>
      </c>
      <c r="L89" s="90" t="s">
        <v>66</v>
      </c>
      <c r="M89" s="74">
        <f t="shared" si="10"/>
        <v>54.8</v>
      </c>
      <c r="N89" s="89">
        <v>49.16</v>
      </c>
      <c r="O89" s="90" t="s">
        <v>66</v>
      </c>
      <c r="P89" s="74">
        <f t="shared" si="6"/>
        <v>49.16</v>
      </c>
    </row>
    <row r="90" spans="2:16">
      <c r="B90" s="89">
        <v>4.5</v>
      </c>
      <c r="C90" s="90" t="s">
        <v>63</v>
      </c>
      <c r="D90" s="118">
        <f t="shared" si="7"/>
        <v>4.4999999999999997E-3</v>
      </c>
      <c r="E90" s="91">
        <v>0.24160000000000001</v>
      </c>
      <c r="F90" s="92">
        <v>9.0109999999999999E-3</v>
      </c>
      <c r="G90" s="88">
        <f t="shared" si="8"/>
        <v>0.25061100000000003</v>
      </c>
      <c r="H90" s="89">
        <v>131.61000000000001</v>
      </c>
      <c r="I90" s="90" t="s">
        <v>66</v>
      </c>
      <c r="J90" s="76">
        <f t="shared" si="9"/>
        <v>131.61000000000001</v>
      </c>
      <c r="K90" s="89">
        <v>57.71</v>
      </c>
      <c r="L90" s="90" t="s">
        <v>66</v>
      </c>
      <c r="M90" s="74">
        <f t="shared" si="10"/>
        <v>57.71</v>
      </c>
      <c r="N90" s="89">
        <v>52.51</v>
      </c>
      <c r="O90" s="90" t="s">
        <v>66</v>
      </c>
      <c r="P90" s="74">
        <f t="shared" si="6"/>
        <v>52.51</v>
      </c>
    </row>
    <row r="91" spans="2:16">
      <c r="B91" s="89">
        <v>5</v>
      </c>
      <c r="C91" s="90" t="s">
        <v>63</v>
      </c>
      <c r="D91" s="118">
        <f t="shared" si="7"/>
        <v>5.0000000000000001E-3</v>
      </c>
      <c r="E91" s="91">
        <v>0.25390000000000001</v>
      </c>
      <c r="F91" s="92">
        <v>8.4849999999999995E-3</v>
      </c>
      <c r="G91" s="88">
        <f t="shared" si="8"/>
        <v>0.26238500000000003</v>
      </c>
      <c r="H91" s="89">
        <v>144.24</v>
      </c>
      <c r="I91" s="90" t="s">
        <v>66</v>
      </c>
      <c r="J91" s="76">
        <f t="shared" si="9"/>
        <v>144.24</v>
      </c>
      <c r="K91" s="89">
        <v>60.35</v>
      </c>
      <c r="L91" s="90" t="s">
        <v>66</v>
      </c>
      <c r="M91" s="74">
        <f t="shared" si="10"/>
        <v>60.35</v>
      </c>
      <c r="N91" s="89">
        <v>55.61</v>
      </c>
      <c r="O91" s="90" t="s">
        <v>66</v>
      </c>
      <c r="P91" s="74">
        <f t="shared" si="6"/>
        <v>55.61</v>
      </c>
    </row>
    <row r="92" spans="2:16">
      <c r="B92" s="89">
        <v>5.5</v>
      </c>
      <c r="C92" s="90" t="s">
        <v>63</v>
      </c>
      <c r="D92" s="118">
        <f t="shared" si="7"/>
        <v>5.4999999999999997E-3</v>
      </c>
      <c r="E92" s="91">
        <v>0.26569999999999999</v>
      </c>
      <c r="F92" s="92">
        <v>8.0249999999999991E-3</v>
      </c>
      <c r="G92" s="88">
        <f t="shared" si="8"/>
        <v>0.273725</v>
      </c>
      <c r="H92" s="89">
        <v>156.56</v>
      </c>
      <c r="I92" s="90" t="s">
        <v>66</v>
      </c>
      <c r="J92" s="76">
        <f t="shared" si="9"/>
        <v>156.56</v>
      </c>
      <c r="K92" s="89">
        <v>62.74</v>
      </c>
      <c r="L92" s="90" t="s">
        <v>66</v>
      </c>
      <c r="M92" s="74">
        <f t="shared" si="10"/>
        <v>62.74</v>
      </c>
      <c r="N92" s="89">
        <v>58.5</v>
      </c>
      <c r="O92" s="90" t="s">
        <v>66</v>
      </c>
      <c r="P92" s="74">
        <f t="shared" ref="P92:P150" si="11">N92</f>
        <v>58.5</v>
      </c>
    </row>
    <row r="93" spans="2:16">
      <c r="B93" s="89">
        <v>6</v>
      </c>
      <c r="C93" s="90" t="s">
        <v>63</v>
      </c>
      <c r="D93" s="118">
        <f t="shared" si="7"/>
        <v>6.0000000000000001E-3</v>
      </c>
      <c r="E93" s="91">
        <v>0.27689999999999998</v>
      </c>
      <c r="F93" s="92">
        <v>7.62E-3</v>
      </c>
      <c r="G93" s="88">
        <f t="shared" si="8"/>
        <v>0.28452</v>
      </c>
      <c r="H93" s="89">
        <v>168.58</v>
      </c>
      <c r="I93" s="90" t="s">
        <v>66</v>
      </c>
      <c r="J93" s="76">
        <f t="shared" si="9"/>
        <v>168.58</v>
      </c>
      <c r="K93" s="89">
        <v>64.930000000000007</v>
      </c>
      <c r="L93" s="90" t="s">
        <v>66</v>
      </c>
      <c r="M93" s="74">
        <f t="shared" si="10"/>
        <v>64.930000000000007</v>
      </c>
      <c r="N93" s="89">
        <v>61.21</v>
      </c>
      <c r="O93" s="90" t="s">
        <v>66</v>
      </c>
      <c r="P93" s="74">
        <f t="shared" si="11"/>
        <v>61.21</v>
      </c>
    </row>
    <row r="94" spans="2:16">
      <c r="B94" s="89">
        <v>6.5</v>
      </c>
      <c r="C94" s="90" t="s">
        <v>63</v>
      </c>
      <c r="D94" s="118">
        <f t="shared" si="7"/>
        <v>6.4999999999999997E-3</v>
      </c>
      <c r="E94" s="91">
        <v>0.28770000000000001</v>
      </c>
      <c r="F94" s="92">
        <v>7.2589999999999998E-3</v>
      </c>
      <c r="G94" s="88">
        <f t="shared" si="8"/>
        <v>0.29495900000000003</v>
      </c>
      <c r="H94" s="89">
        <v>180.32</v>
      </c>
      <c r="I94" s="90" t="s">
        <v>66</v>
      </c>
      <c r="J94" s="76">
        <f t="shared" si="9"/>
        <v>180.32</v>
      </c>
      <c r="K94" s="89">
        <v>66.95</v>
      </c>
      <c r="L94" s="90" t="s">
        <v>66</v>
      </c>
      <c r="M94" s="74">
        <f t="shared" si="10"/>
        <v>66.95</v>
      </c>
      <c r="N94" s="89">
        <v>63.75</v>
      </c>
      <c r="O94" s="90" t="s">
        <v>66</v>
      </c>
      <c r="P94" s="74">
        <f t="shared" si="11"/>
        <v>63.75</v>
      </c>
    </row>
    <row r="95" spans="2:16">
      <c r="B95" s="89">
        <v>7</v>
      </c>
      <c r="C95" s="90" t="s">
        <v>63</v>
      </c>
      <c r="D95" s="118">
        <f t="shared" si="7"/>
        <v>7.0000000000000001E-3</v>
      </c>
      <c r="E95" s="91">
        <v>0.29809999999999998</v>
      </c>
      <c r="F95" s="92">
        <v>6.9360000000000003E-3</v>
      </c>
      <c r="G95" s="88">
        <f t="shared" si="8"/>
        <v>0.30503599999999997</v>
      </c>
      <c r="H95" s="89">
        <v>191.81</v>
      </c>
      <c r="I95" s="90" t="s">
        <v>66</v>
      </c>
      <c r="J95" s="76">
        <f t="shared" si="9"/>
        <v>191.81</v>
      </c>
      <c r="K95" s="89">
        <v>68.81</v>
      </c>
      <c r="L95" s="90" t="s">
        <v>66</v>
      </c>
      <c r="M95" s="74">
        <f t="shared" si="10"/>
        <v>68.81</v>
      </c>
      <c r="N95" s="89">
        <v>66.150000000000006</v>
      </c>
      <c r="O95" s="90" t="s">
        <v>66</v>
      </c>
      <c r="P95" s="74">
        <f t="shared" si="11"/>
        <v>66.150000000000006</v>
      </c>
    </row>
    <row r="96" spans="2:16">
      <c r="B96" s="89">
        <v>8</v>
      </c>
      <c r="C96" s="90" t="s">
        <v>63</v>
      </c>
      <c r="D96" s="118">
        <f t="shared" si="7"/>
        <v>8.0000000000000002E-3</v>
      </c>
      <c r="E96" s="91">
        <v>0.31790000000000002</v>
      </c>
      <c r="F96" s="92">
        <v>6.3800000000000003E-3</v>
      </c>
      <c r="G96" s="88">
        <f t="shared" si="8"/>
        <v>0.32428000000000001</v>
      </c>
      <c r="H96" s="89">
        <v>214.06</v>
      </c>
      <c r="I96" s="90" t="s">
        <v>66</v>
      </c>
      <c r="J96" s="76">
        <f t="shared" si="9"/>
        <v>214.06</v>
      </c>
      <c r="K96" s="89">
        <v>72.150000000000006</v>
      </c>
      <c r="L96" s="90" t="s">
        <v>66</v>
      </c>
      <c r="M96" s="74">
        <f t="shared" si="10"/>
        <v>72.150000000000006</v>
      </c>
      <c r="N96" s="89">
        <v>70.569999999999993</v>
      </c>
      <c r="O96" s="90" t="s">
        <v>66</v>
      </c>
      <c r="P96" s="74">
        <f t="shared" si="11"/>
        <v>70.569999999999993</v>
      </c>
    </row>
    <row r="97" spans="2:16">
      <c r="B97" s="89">
        <v>9</v>
      </c>
      <c r="C97" s="90" t="s">
        <v>63</v>
      </c>
      <c r="D97" s="118">
        <f t="shared" si="7"/>
        <v>8.9999999999999993E-3</v>
      </c>
      <c r="E97" s="91">
        <v>0.33639999999999998</v>
      </c>
      <c r="F97" s="92">
        <v>5.9170000000000004E-3</v>
      </c>
      <c r="G97" s="88">
        <f t="shared" si="8"/>
        <v>0.34231699999999998</v>
      </c>
      <c r="H97" s="89">
        <v>235.44</v>
      </c>
      <c r="I97" s="90" t="s">
        <v>66</v>
      </c>
      <c r="J97" s="76">
        <f t="shared" si="9"/>
        <v>235.44</v>
      </c>
      <c r="K97" s="89">
        <v>75.08</v>
      </c>
      <c r="L97" s="90" t="s">
        <v>66</v>
      </c>
      <c r="M97" s="74">
        <f t="shared" si="10"/>
        <v>75.08</v>
      </c>
      <c r="N97" s="89">
        <v>74.56</v>
      </c>
      <c r="O97" s="90" t="s">
        <v>66</v>
      </c>
      <c r="P97" s="74">
        <f t="shared" si="11"/>
        <v>74.56</v>
      </c>
    </row>
    <row r="98" spans="2:16">
      <c r="B98" s="89">
        <v>10</v>
      </c>
      <c r="C98" s="90" t="s">
        <v>63</v>
      </c>
      <c r="D98" s="118">
        <f t="shared" si="7"/>
        <v>0.01</v>
      </c>
      <c r="E98" s="91">
        <v>0.3538</v>
      </c>
      <c r="F98" s="92">
        <v>5.5250000000000004E-3</v>
      </c>
      <c r="G98" s="88">
        <f t="shared" si="8"/>
        <v>0.35932500000000001</v>
      </c>
      <c r="H98" s="89">
        <v>256.05</v>
      </c>
      <c r="I98" s="90" t="s">
        <v>66</v>
      </c>
      <c r="J98" s="76">
        <f t="shared" si="9"/>
        <v>256.05</v>
      </c>
      <c r="K98" s="89">
        <v>77.66</v>
      </c>
      <c r="L98" s="90" t="s">
        <v>66</v>
      </c>
      <c r="M98" s="74">
        <f t="shared" si="10"/>
        <v>77.66</v>
      </c>
      <c r="N98" s="89">
        <v>78.19</v>
      </c>
      <c r="O98" s="90" t="s">
        <v>66</v>
      </c>
      <c r="P98" s="74">
        <f t="shared" si="11"/>
        <v>78.19</v>
      </c>
    </row>
    <row r="99" spans="2:16">
      <c r="B99" s="89">
        <v>11</v>
      </c>
      <c r="C99" s="90" t="s">
        <v>63</v>
      </c>
      <c r="D99" s="118">
        <f t="shared" si="7"/>
        <v>1.0999999999999999E-2</v>
      </c>
      <c r="E99" s="91">
        <v>0.37030000000000002</v>
      </c>
      <c r="F99" s="92">
        <v>5.1879999999999999E-3</v>
      </c>
      <c r="G99" s="88">
        <f t="shared" si="8"/>
        <v>0.37548800000000004</v>
      </c>
      <c r="H99" s="89">
        <v>275.97000000000003</v>
      </c>
      <c r="I99" s="90" t="s">
        <v>66</v>
      </c>
      <c r="J99" s="76">
        <f t="shared" si="9"/>
        <v>275.97000000000003</v>
      </c>
      <c r="K99" s="89">
        <v>79.959999999999994</v>
      </c>
      <c r="L99" s="90" t="s">
        <v>66</v>
      </c>
      <c r="M99" s="74">
        <f t="shared" si="10"/>
        <v>79.959999999999994</v>
      </c>
      <c r="N99" s="89">
        <v>81.52</v>
      </c>
      <c r="O99" s="90" t="s">
        <v>66</v>
      </c>
      <c r="P99" s="74">
        <f t="shared" si="11"/>
        <v>81.52</v>
      </c>
    </row>
    <row r="100" spans="2:16">
      <c r="B100" s="89">
        <v>12</v>
      </c>
      <c r="C100" s="90" t="s">
        <v>63</v>
      </c>
      <c r="D100" s="118">
        <f t="shared" si="7"/>
        <v>1.2E-2</v>
      </c>
      <c r="E100" s="91">
        <v>0.3861</v>
      </c>
      <c r="F100" s="92">
        <v>4.8939999999999999E-3</v>
      </c>
      <c r="G100" s="88">
        <f t="shared" si="8"/>
        <v>0.39099400000000001</v>
      </c>
      <c r="H100" s="89">
        <v>295.26</v>
      </c>
      <c r="I100" s="90" t="s">
        <v>66</v>
      </c>
      <c r="J100" s="76">
        <f t="shared" si="9"/>
        <v>295.26</v>
      </c>
      <c r="K100" s="89">
        <v>82.03</v>
      </c>
      <c r="L100" s="90" t="s">
        <v>66</v>
      </c>
      <c r="M100" s="74">
        <f t="shared" si="10"/>
        <v>82.03</v>
      </c>
      <c r="N100" s="89">
        <v>84.6</v>
      </c>
      <c r="O100" s="90" t="s">
        <v>66</v>
      </c>
      <c r="P100" s="74">
        <f t="shared" si="11"/>
        <v>84.6</v>
      </c>
    </row>
    <row r="101" spans="2:16">
      <c r="B101" s="89">
        <v>13</v>
      </c>
      <c r="C101" s="90" t="s">
        <v>63</v>
      </c>
      <c r="D101" s="118">
        <f t="shared" si="7"/>
        <v>1.2999999999999999E-2</v>
      </c>
      <c r="E101" s="91">
        <v>0.40100000000000002</v>
      </c>
      <c r="F101" s="92">
        <v>4.6360000000000004E-3</v>
      </c>
      <c r="G101" s="88">
        <f t="shared" si="8"/>
        <v>0.405636</v>
      </c>
      <c r="H101" s="89">
        <v>313.99</v>
      </c>
      <c r="I101" s="90" t="s">
        <v>66</v>
      </c>
      <c r="J101" s="98">
        <f t="shared" si="9"/>
        <v>313.99</v>
      </c>
      <c r="K101" s="89">
        <v>83.9</v>
      </c>
      <c r="L101" s="90" t="s">
        <v>66</v>
      </c>
      <c r="M101" s="74">
        <f t="shared" si="10"/>
        <v>83.9</v>
      </c>
      <c r="N101" s="89">
        <v>87.45</v>
      </c>
      <c r="O101" s="90" t="s">
        <v>66</v>
      </c>
      <c r="P101" s="74">
        <f t="shared" si="11"/>
        <v>87.45</v>
      </c>
    </row>
    <row r="102" spans="2:16">
      <c r="B102" s="89">
        <v>14</v>
      </c>
      <c r="C102" s="90" t="s">
        <v>63</v>
      </c>
      <c r="D102" s="118">
        <f t="shared" si="7"/>
        <v>1.4E-2</v>
      </c>
      <c r="E102" s="91">
        <v>0.4153</v>
      </c>
      <c r="F102" s="92">
        <v>4.4070000000000003E-3</v>
      </c>
      <c r="G102" s="88">
        <f t="shared" si="8"/>
        <v>0.419707</v>
      </c>
      <c r="H102" s="89">
        <v>332.19</v>
      </c>
      <c r="I102" s="90" t="s">
        <v>66</v>
      </c>
      <c r="J102" s="98">
        <f t="shared" si="9"/>
        <v>332.19</v>
      </c>
      <c r="K102" s="89">
        <v>85.61</v>
      </c>
      <c r="L102" s="90" t="s">
        <v>66</v>
      </c>
      <c r="M102" s="74">
        <f t="shared" si="10"/>
        <v>85.61</v>
      </c>
      <c r="N102" s="89">
        <v>90.1</v>
      </c>
      <c r="O102" s="90" t="s">
        <v>66</v>
      </c>
      <c r="P102" s="74">
        <f t="shared" si="11"/>
        <v>90.1</v>
      </c>
    </row>
    <row r="103" spans="2:16">
      <c r="B103" s="89">
        <v>15</v>
      </c>
      <c r="C103" s="90" t="s">
        <v>63</v>
      </c>
      <c r="D103" s="118">
        <f t="shared" si="7"/>
        <v>1.4999999999999999E-2</v>
      </c>
      <c r="E103" s="91">
        <v>0.42899999999999999</v>
      </c>
      <c r="F103" s="92">
        <v>4.202E-3</v>
      </c>
      <c r="G103" s="88">
        <f t="shared" si="8"/>
        <v>0.43320199999999998</v>
      </c>
      <c r="H103" s="89">
        <v>349.93</v>
      </c>
      <c r="I103" s="90" t="s">
        <v>66</v>
      </c>
      <c r="J103" s="98">
        <f t="shared" si="9"/>
        <v>349.93</v>
      </c>
      <c r="K103" s="89">
        <v>87.18</v>
      </c>
      <c r="L103" s="90" t="s">
        <v>66</v>
      </c>
      <c r="M103" s="74">
        <f t="shared" si="10"/>
        <v>87.18</v>
      </c>
      <c r="N103" s="89">
        <v>92.59</v>
      </c>
      <c r="O103" s="90" t="s">
        <v>66</v>
      </c>
      <c r="P103" s="74">
        <f t="shared" si="11"/>
        <v>92.59</v>
      </c>
    </row>
    <row r="104" spans="2:16">
      <c r="B104" s="89">
        <v>16</v>
      </c>
      <c r="C104" s="90" t="s">
        <v>63</v>
      </c>
      <c r="D104" s="118">
        <f t="shared" si="7"/>
        <v>1.6E-2</v>
      </c>
      <c r="E104" s="91">
        <v>0.44219999999999998</v>
      </c>
      <c r="F104" s="92">
        <v>4.0179999999999999E-3</v>
      </c>
      <c r="G104" s="88">
        <f t="shared" si="8"/>
        <v>0.446218</v>
      </c>
      <c r="H104" s="89">
        <v>367.24</v>
      </c>
      <c r="I104" s="90" t="s">
        <v>66</v>
      </c>
      <c r="J104" s="98">
        <f t="shared" si="9"/>
        <v>367.24</v>
      </c>
      <c r="K104" s="89">
        <v>88.63</v>
      </c>
      <c r="L104" s="90" t="s">
        <v>66</v>
      </c>
      <c r="M104" s="74">
        <f t="shared" si="10"/>
        <v>88.63</v>
      </c>
      <c r="N104" s="89">
        <v>94.92</v>
      </c>
      <c r="O104" s="90" t="s">
        <v>66</v>
      </c>
      <c r="P104" s="74">
        <f t="shared" si="11"/>
        <v>94.92</v>
      </c>
    </row>
    <row r="105" spans="2:16">
      <c r="B105" s="89">
        <v>17</v>
      </c>
      <c r="C105" s="90" t="s">
        <v>63</v>
      </c>
      <c r="D105" s="118">
        <f t="shared" si="7"/>
        <v>1.7000000000000001E-2</v>
      </c>
      <c r="E105" s="91">
        <v>0.45479999999999998</v>
      </c>
      <c r="F105" s="92">
        <v>3.8509999999999998E-3</v>
      </c>
      <c r="G105" s="88">
        <f t="shared" si="8"/>
        <v>0.45865099999999998</v>
      </c>
      <c r="H105" s="89">
        <v>384.14</v>
      </c>
      <c r="I105" s="90" t="s">
        <v>66</v>
      </c>
      <c r="J105" s="98">
        <f t="shared" si="9"/>
        <v>384.14</v>
      </c>
      <c r="K105" s="89">
        <v>89.97</v>
      </c>
      <c r="L105" s="90" t="s">
        <v>66</v>
      </c>
      <c r="M105" s="74">
        <f t="shared" si="10"/>
        <v>89.97</v>
      </c>
      <c r="N105" s="89">
        <v>97.13</v>
      </c>
      <c r="O105" s="90" t="s">
        <v>66</v>
      </c>
      <c r="P105" s="74">
        <f t="shared" si="11"/>
        <v>97.13</v>
      </c>
    </row>
    <row r="106" spans="2:16">
      <c r="B106" s="89">
        <v>18</v>
      </c>
      <c r="C106" s="90" t="s">
        <v>63</v>
      </c>
      <c r="D106" s="118">
        <f t="shared" si="7"/>
        <v>1.7999999999999999E-2</v>
      </c>
      <c r="E106" s="91">
        <v>0.46689999999999998</v>
      </c>
      <c r="F106" s="92">
        <v>3.699E-3</v>
      </c>
      <c r="G106" s="88">
        <f t="shared" si="8"/>
        <v>0.47059899999999999</v>
      </c>
      <c r="H106" s="89">
        <v>400.68</v>
      </c>
      <c r="I106" s="93" t="s">
        <v>66</v>
      </c>
      <c r="J106" s="98">
        <f t="shared" si="9"/>
        <v>400.68</v>
      </c>
      <c r="K106" s="89">
        <v>91.21</v>
      </c>
      <c r="L106" s="90" t="s">
        <v>66</v>
      </c>
      <c r="M106" s="74">
        <f t="shared" si="10"/>
        <v>91.21</v>
      </c>
      <c r="N106" s="89">
        <v>99.21</v>
      </c>
      <c r="O106" s="90" t="s">
        <v>66</v>
      </c>
      <c r="P106" s="74">
        <f t="shared" si="11"/>
        <v>99.21</v>
      </c>
    </row>
    <row r="107" spans="2:16">
      <c r="B107" s="89">
        <v>20</v>
      </c>
      <c r="C107" s="90" t="s">
        <v>63</v>
      </c>
      <c r="D107" s="74">
        <f t="shared" si="7"/>
        <v>0.02</v>
      </c>
      <c r="E107" s="91">
        <v>0.48980000000000001</v>
      </c>
      <c r="F107" s="92">
        <v>3.4320000000000002E-3</v>
      </c>
      <c r="G107" s="88">
        <f t="shared" si="8"/>
        <v>0.493232</v>
      </c>
      <c r="H107" s="89">
        <v>432.76</v>
      </c>
      <c r="I107" s="90" t="s">
        <v>66</v>
      </c>
      <c r="J107" s="98">
        <f t="shared" si="9"/>
        <v>432.76</v>
      </c>
      <c r="K107" s="89">
        <v>93.51</v>
      </c>
      <c r="L107" s="90" t="s">
        <v>66</v>
      </c>
      <c r="M107" s="74">
        <f t="shared" si="10"/>
        <v>93.51</v>
      </c>
      <c r="N107" s="89">
        <v>103.06</v>
      </c>
      <c r="O107" s="90" t="s">
        <v>66</v>
      </c>
      <c r="P107" s="74">
        <f t="shared" si="11"/>
        <v>103.06</v>
      </c>
    </row>
    <row r="108" spans="2:16">
      <c r="B108" s="89">
        <v>22.5</v>
      </c>
      <c r="C108" s="90" t="s">
        <v>63</v>
      </c>
      <c r="D108" s="74">
        <f t="shared" si="7"/>
        <v>2.2499999999999999E-2</v>
      </c>
      <c r="E108" s="91">
        <v>0.5161</v>
      </c>
      <c r="F108" s="92">
        <v>3.153E-3</v>
      </c>
      <c r="G108" s="88">
        <f t="shared" si="8"/>
        <v>0.51925299999999996</v>
      </c>
      <c r="H108" s="89">
        <v>471.23</v>
      </c>
      <c r="I108" s="90" t="s">
        <v>66</v>
      </c>
      <c r="J108" s="98">
        <f t="shared" si="9"/>
        <v>471.23</v>
      </c>
      <c r="K108" s="89">
        <v>96.03</v>
      </c>
      <c r="L108" s="90" t="s">
        <v>66</v>
      </c>
      <c r="M108" s="74">
        <f t="shared" si="10"/>
        <v>96.03</v>
      </c>
      <c r="N108" s="89">
        <v>107.38</v>
      </c>
      <c r="O108" s="90" t="s">
        <v>66</v>
      </c>
      <c r="P108" s="74">
        <f t="shared" si="11"/>
        <v>107.38</v>
      </c>
    </row>
    <row r="109" spans="2:16">
      <c r="B109" s="89">
        <v>25</v>
      </c>
      <c r="C109" s="90" t="s">
        <v>63</v>
      </c>
      <c r="D109" s="74">
        <f t="shared" si="7"/>
        <v>2.5000000000000001E-2</v>
      </c>
      <c r="E109" s="91">
        <v>0.54020000000000001</v>
      </c>
      <c r="F109" s="92">
        <v>2.921E-3</v>
      </c>
      <c r="G109" s="88">
        <f t="shared" si="8"/>
        <v>0.54312099999999996</v>
      </c>
      <c r="H109" s="89">
        <v>508.15</v>
      </c>
      <c r="I109" s="90" t="s">
        <v>66</v>
      </c>
      <c r="J109" s="98">
        <f t="shared" si="9"/>
        <v>508.15</v>
      </c>
      <c r="K109" s="89">
        <v>98.23</v>
      </c>
      <c r="L109" s="90" t="s">
        <v>66</v>
      </c>
      <c r="M109" s="74">
        <f t="shared" si="10"/>
        <v>98.23</v>
      </c>
      <c r="N109" s="89">
        <v>111.25</v>
      </c>
      <c r="O109" s="90" t="s">
        <v>66</v>
      </c>
      <c r="P109" s="74">
        <f t="shared" si="11"/>
        <v>111.25</v>
      </c>
    </row>
    <row r="110" spans="2:16">
      <c r="B110" s="89">
        <v>27.5</v>
      </c>
      <c r="C110" s="90" t="s">
        <v>63</v>
      </c>
      <c r="D110" s="74">
        <f t="shared" si="7"/>
        <v>2.75E-2</v>
      </c>
      <c r="E110" s="91">
        <v>0.56210000000000004</v>
      </c>
      <c r="F110" s="92">
        <v>2.7230000000000002E-3</v>
      </c>
      <c r="G110" s="88">
        <f t="shared" si="8"/>
        <v>0.56482300000000008</v>
      </c>
      <c r="H110" s="89">
        <v>543.74</v>
      </c>
      <c r="I110" s="90" t="s">
        <v>66</v>
      </c>
      <c r="J110" s="98">
        <f t="shared" si="9"/>
        <v>543.74</v>
      </c>
      <c r="K110" s="89">
        <v>100.17</v>
      </c>
      <c r="L110" s="90" t="s">
        <v>66</v>
      </c>
      <c r="M110" s="74">
        <f t="shared" si="10"/>
        <v>100.17</v>
      </c>
      <c r="N110" s="89">
        <v>114.77</v>
      </c>
      <c r="O110" s="90" t="s">
        <v>66</v>
      </c>
      <c r="P110" s="74">
        <f t="shared" si="11"/>
        <v>114.77</v>
      </c>
    </row>
    <row r="111" spans="2:16">
      <c r="B111" s="89">
        <v>30</v>
      </c>
      <c r="C111" s="90" t="s">
        <v>63</v>
      </c>
      <c r="D111" s="74">
        <f t="shared" si="7"/>
        <v>0.03</v>
      </c>
      <c r="E111" s="91">
        <v>0.58220000000000005</v>
      </c>
      <c r="F111" s="92">
        <v>2.5539999999999998E-3</v>
      </c>
      <c r="G111" s="88">
        <f t="shared" si="8"/>
        <v>0.584754</v>
      </c>
      <c r="H111" s="89">
        <v>578.20000000000005</v>
      </c>
      <c r="I111" s="90" t="s">
        <v>66</v>
      </c>
      <c r="J111" s="98">
        <f t="shared" si="9"/>
        <v>578.20000000000005</v>
      </c>
      <c r="K111" s="89">
        <v>101.91</v>
      </c>
      <c r="L111" s="90" t="s">
        <v>66</v>
      </c>
      <c r="M111" s="74">
        <f t="shared" si="10"/>
        <v>101.91</v>
      </c>
      <c r="N111" s="89">
        <v>117.99</v>
      </c>
      <c r="O111" s="90" t="s">
        <v>66</v>
      </c>
      <c r="P111" s="74">
        <f t="shared" si="11"/>
        <v>117.99</v>
      </c>
    </row>
    <row r="112" spans="2:16">
      <c r="B112" s="89">
        <v>32.5</v>
      </c>
      <c r="C112" s="90" t="s">
        <v>63</v>
      </c>
      <c r="D112" s="74">
        <f t="shared" si="7"/>
        <v>3.2500000000000001E-2</v>
      </c>
      <c r="E112" s="91">
        <v>0.60060000000000002</v>
      </c>
      <c r="F112" s="92">
        <v>2.4060000000000002E-3</v>
      </c>
      <c r="G112" s="88">
        <f t="shared" si="8"/>
        <v>0.60300600000000004</v>
      </c>
      <c r="H112" s="89">
        <v>611.69000000000005</v>
      </c>
      <c r="I112" s="90" t="s">
        <v>66</v>
      </c>
      <c r="J112" s="98">
        <f t="shared" si="9"/>
        <v>611.69000000000005</v>
      </c>
      <c r="K112" s="89">
        <v>103.48</v>
      </c>
      <c r="L112" s="90" t="s">
        <v>66</v>
      </c>
      <c r="M112" s="74">
        <f t="shared" si="10"/>
        <v>103.48</v>
      </c>
      <c r="N112" s="89">
        <v>120.96</v>
      </c>
      <c r="O112" s="90" t="s">
        <v>66</v>
      </c>
      <c r="P112" s="74">
        <f t="shared" si="11"/>
        <v>120.96</v>
      </c>
    </row>
    <row r="113" spans="1:16">
      <c r="B113" s="89">
        <v>35</v>
      </c>
      <c r="C113" s="90" t="s">
        <v>63</v>
      </c>
      <c r="D113" s="74">
        <f t="shared" si="7"/>
        <v>3.5000000000000003E-2</v>
      </c>
      <c r="E113" s="91">
        <v>0.61739999999999995</v>
      </c>
      <c r="F113" s="92">
        <v>2.2759999999999998E-3</v>
      </c>
      <c r="G113" s="88">
        <f t="shared" si="8"/>
        <v>0.61967599999999989</v>
      </c>
      <c r="H113" s="89">
        <v>644.33000000000004</v>
      </c>
      <c r="I113" s="90" t="s">
        <v>66</v>
      </c>
      <c r="J113" s="98">
        <f t="shared" si="9"/>
        <v>644.33000000000004</v>
      </c>
      <c r="K113" s="89">
        <v>104.91</v>
      </c>
      <c r="L113" s="90" t="s">
        <v>66</v>
      </c>
      <c r="M113" s="74">
        <f t="shared" si="10"/>
        <v>104.91</v>
      </c>
      <c r="N113" s="89">
        <v>123.72</v>
      </c>
      <c r="O113" s="90" t="s">
        <v>66</v>
      </c>
      <c r="P113" s="74">
        <f t="shared" si="11"/>
        <v>123.72</v>
      </c>
    </row>
    <row r="114" spans="1:16">
      <c r="B114" s="89">
        <v>37.5</v>
      </c>
      <c r="C114" s="90" t="s">
        <v>63</v>
      </c>
      <c r="D114" s="74">
        <f t="shared" si="7"/>
        <v>3.7499999999999999E-2</v>
      </c>
      <c r="E114" s="91">
        <v>0.63270000000000004</v>
      </c>
      <c r="F114" s="92">
        <v>2.1610000000000002E-3</v>
      </c>
      <c r="G114" s="88">
        <f t="shared" si="8"/>
        <v>0.63486100000000001</v>
      </c>
      <c r="H114" s="89">
        <v>676.23</v>
      </c>
      <c r="I114" s="90" t="s">
        <v>66</v>
      </c>
      <c r="J114" s="98">
        <f t="shared" si="9"/>
        <v>676.23</v>
      </c>
      <c r="K114" s="89">
        <v>106.22</v>
      </c>
      <c r="L114" s="90" t="s">
        <v>66</v>
      </c>
      <c r="M114" s="74">
        <f t="shared" si="10"/>
        <v>106.22</v>
      </c>
      <c r="N114" s="89">
        <v>126.3</v>
      </c>
      <c r="O114" s="90" t="s">
        <v>66</v>
      </c>
      <c r="P114" s="74">
        <f t="shared" si="11"/>
        <v>126.3</v>
      </c>
    </row>
    <row r="115" spans="1:16">
      <c r="B115" s="89">
        <v>40</v>
      </c>
      <c r="C115" s="90" t="s">
        <v>63</v>
      </c>
      <c r="D115" s="74">
        <f t="shared" si="7"/>
        <v>0.04</v>
      </c>
      <c r="E115" s="91">
        <v>0.64659999999999995</v>
      </c>
      <c r="F115" s="92">
        <v>2.0579999999999999E-3</v>
      </c>
      <c r="G115" s="88">
        <f t="shared" si="8"/>
        <v>0.64865799999999996</v>
      </c>
      <c r="H115" s="89">
        <v>707.49</v>
      </c>
      <c r="I115" s="90" t="s">
        <v>66</v>
      </c>
      <c r="J115" s="98">
        <f t="shared" si="9"/>
        <v>707.49</v>
      </c>
      <c r="K115" s="89">
        <v>107.44</v>
      </c>
      <c r="L115" s="90" t="s">
        <v>66</v>
      </c>
      <c r="M115" s="74">
        <f t="shared" si="10"/>
        <v>107.44</v>
      </c>
      <c r="N115" s="89">
        <v>128.72999999999999</v>
      </c>
      <c r="O115" s="90" t="s">
        <v>66</v>
      </c>
      <c r="P115" s="74">
        <f t="shared" si="11"/>
        <v>128.72999999999999</v>
      </c>
    </row>
    <row r="116" spans="1:16">
      <c r="B116" s="89">
        <v>45</v>
      </c>
      <c r="C116" s="90" t="s">
        <v>63</v>
      </c>
      <c r="D116" s="74">
        <f t="shared" si="7"/>
        <v>4.4999999999999998E-2</v>
      </c>
      <c r="E116" s="91">
        <v>0.67069999999999996</v>
      </c>
      <c r="F116" s="92">
        <v>1.8810000000000001E-3</v>
      </c>
      <c r="G116" s="88">
        <f t="shared" si="8"/>
        <v>0.67258099999999998</v>
      </c>
      <c r="H116" s="89">
        <v>768.41</v>
      </c>
      <c r="I116" s="90" t="s">
        <v>66</v>
      </c>
      <c r="J116" s="98">
        <f t="shared" si="9"/>
        <v>768.41</v>
      </c>
      <c r="K116" s="89">
        <v>109.79</v>
      </c>
      <c r="L116" s="90" t="s">
        <v>66</v>
      </c>
      <c r="M116" s="74">
        <f t="shared" si="10"/>
        <v>109.79</v>
      </c>
      <c r="N116" s="89">
        <v>133.19999999999999</v>
      </c>
      <c r="O116" s="90" t="s">
        <v>66</v>
      </c>
      <c r="P116" s="74">
        <f t="shared" si="11"/>
        <v>133.19999999999999</v>
      </c>
    </row>
    <row r="117" spans="1:16">
      <c r="B117" s="89">
        <v>50</v>
      </c>
      <c r="C117" s="90" t="s">
        <v>63</v>
      </c>
      <c r="D117" s="74">
        <f t="shared" si="7"/>
        <v>0.05</v>
      </c>
      <c r="E117" s="91">
        <v>0.69020000000000004</v>
      </c>
      <c r="F117" s="92">
        <v>1.735E-3</v>
      </c>
      <c r="G117" s="88">
        <f t="shared" si="8"/>
        <v>0.69193500000000008</v>
      </c>
      <c r="H117" s="89">
        <v>827.61</v>
      </c>
      <c r="I117" s="90" t="s">
        <v>66</v>
      </c>
      <c r="J117" s="98">
        <f t="shared" si="9"/>
        <v>827.61</v>
      </c>
      <c r="K117" s="89">
        <v>111.87</v>
      </c>
      <c r="L117" s="90" t="s">
        <v>66</v>
      </c>
      <c r="M117" s="74">
        <f t="shared" si="10"/>
        <v>111.87</v>
      </c>
      <c r="N117" s="89">
        <v>137.25</v>
      </c>
      <c r="O117" s="90" t="s">
        <v>66</v>
      </c>
      <c r="P117" s="74">
        <f t="shared" si="11"/>
        <v>137.25</v>
      </c>
    </row>
    <row r="118" spans="1:16">
      <c r="B118" s="89">
        <v>55</v>
      </c>
      <c r="C118" s="90" t="s">
        <v>63</v>
      </c>
      <c r="D118" s="74">
        <f t="shared" si="7"/>
        <v>5.5E-2</v>
      </c>
      <c r="E118" s="91">
        <v>0.70569999999999999</v>
      </c>
      <c r="F118" s="92">
        <v>1.611E-3</v>
      </c>
      <c r="G118" s="88">
        <f t="shared" si="8"/>
        <v>0.70731100000000002</v>
      </c>
      <c r="H118" s="89">
        <v>885.5</v>
      </c>
      <c r="I118" s="90" t="s">
        <v>66</v>
      </c>
      <c r="J118" s="98">
        <f t="shared" si="9"/>
        <v>885.5</v>
      </c>
      <c r="K118" s="89">
        <v>113.75</v>
      </c>
      <c r="L118" s="90" t="s">
        <v>66</v>
      </c>
      <c r="M118" s="74">
        <f t="shared" si="10"/>
        <v>113.75</v>
      </c>
      <c r="N118" s="89">
        <v>140.97999999999999</v>
      </c>
      <c r="O118" s="90" t="s">
        <v>66</v>
      </c>
      <c r="P118" s="74">
        <f t="shared" si="11"/>
        <v>140.97999999999999</v>
      </c>
    </row>
    <row r="119" spans="1:16">
      <c r="B119" s="89">
        <v>60</v>
      </c>
      <c r="C119" s="90" t="s">
        <v>63</v>
      </c>
      <c r="D119" s="74">
        <f t="shared" si="7"/>
        <v>0.06</v>
      </c>
      <c r="E119" s="91">
        <v>0.71760000000000002</v>
      </c>
      <c r="F119" s="92">
        <v>1.506E-3</v>
      </c>
      <c r="G119" s="88">
        <f t="shared" si="8"/>
        <v>0.71910600000000002</v>
      </c>
      <c r="H119" s="89">
        <v>942.42</v>
      </c>
      <c r="I119" s="90" t="s">
        <v>66</v>
      </c>
      <c r="J119" s="98">
        <f t="shared" si="9"/>
        <v>942.42</v>
      </c>
      <c r="K119" s="89">
        <v>115.48</v>
      </c>
      <c r="L119" s="90" t="s">
        <v>66</v>
      </c>
      <c r="M119" s="74">
        <f t="shared" si="10"/>
        <v>115.48</v>
      </c>
      <c r="N119" s="89">
        <v>144.44</v>
      </c>
      <c r="O119" s="90" t="s">
        <v>66</v>
      </c>
      <c r="P119" s="74">
        <f t="shared" si="11"/>
        <v>144.44</v>
      </c>
    </row>
    <row r="120" spans="1:16">
      <c r="B120" s="89">
        <v>65</v>
      </c>
      <c r="C120" s="90" t="s">
        <v>63</v>
      </c>
      <c r="D120" s="74">
        <f t="shared" si="7"/>
        <v>6.5000000000000002E-2</v>
      </c>
      <c r="E120" s="91">
        <v>0.72650000000000003</v>
      </c>
      <c r="F120" s="92">
        <v>1.415E-3</v>
      </c>
      <c r="G120" s="88">
        <f t="shared" si="8"/>
        <v>0.72791500000000009</v>
      </c>
      <c r="H120" s="89">
        <v>998.63</v>
      </c>
      <c r="I120" s="90" t="s">
        <v>66</v>
      </c>
      <c r="J120" s="98">
        <f t="shared" si="9"/>
        <v>998.63</v>
      </c>
      <c r="K120" s="89">
        <v>117.08</v>
      </c>
      <c r="L120" s="90" t="s">
        <v>66</v>
      </c>
      <c r="M120" s="74">
        <f t="shared" si="10"/>
        <v>117.08</v>
      </c>
      <c r="N120" s="89">
        <v>147.71</v>
      </c>
      <c r="O120" s="90" t="s">
        <v>66</v>
      </c>
      <c r="P120" s="74">
        <f t="shared" si="11"/>
        <v>147.71</v>
      </c>
    </row>
    <row r="121" spans="1:16">
      <c r="B121" s="89">
        <v>70</v>
      </c>
      <c r="C121" s="90" t="s">
        <v>63</v>
      </c>
      <c r="D121" s="74">
        <f t="shared" si="7"/>
        <v>7.0000000000000007E-2</v>
      </c>
      <c r="E121" s="91">
        <v>0.73260000000000003</v>
      </c>
      <c r="F121" s="92">
        <v>1.335E-3</v>
      </c>
      <c r="G121" s="88">
        <f t="shared" si="8"/>
        <v>0.733935</v>
      </c>
      <c r="H121" s="89">
        <v>1.05</v>
      </c>
      <c r="I121" s="93" t="s">
        <v>12</v>
      </c>
      <c r="J121" s="98">
        <f t="shared" ref="J121:J169" si="12">H121*1000</f>
        <v>1050</v>
      </c>
      <c r="K121" s="89">
        <v>118.58</v>
      </c>
      <c r="L121" s="90" t="s">
        <v>66</v>
      </c>
      <c r="M121" s="74">
        <f t="shared" si="10"/>
        <v>118.58</v>
      </c>
      <c r="N121" s="89">
        <v>150.80000000000001</v>
      </c>
      <c r="O121" s="90" t="s">
        <v>66</v>
      </c>
      <c r="P121" s="74">
        <f t="shared" si="11"/>
        <v>150.80000000000001</v>
      </c>
    </row>
    <row r="122" spans="1:16">
      <c r="B122" s="89">
        <v>80</v>
      </c>
      <c r="C122" s="90" t="s">
        <v>63</v>
      </c>
      <c r="D122" s="74">
        <f t="shared" si="7"/>
        <v>0.08</v>
      </c>
      <c r="E122" s="91">
        <v>0.73799999999999999</v>
      </c>
      <c r="F122" s="92">
        <v>1.201E-3</v>
      </c>
      <c r="G122" s="88">
        <f t="shared" si="8"/>
        <v>0.739201</v>
      </c>
      <c r="H122" s="89">
        <v>1.17</v>
      </c>
      <c r="I122" s="90" t="s">
        <v>12</v>
      </c>
      <c r="J122" s="98">
        <f t="shared" si="12"/>
        <v>1170</v>
      </c>
      <c r="K122" s="89">
        <v>121.85</v>
      </c>
      <c r="L122" s="90" t="s">
        <v>66</v>
      </c>
      <c r="M122" s="74">
        <f t="shared" si="10"/>
        <v>121.85</v>
      </c>
      <c r="N122" s="89">
        <v>156.59</v>
      </c>
      <c r="O122" s="90" t="s">
        <v>66</v>
      </c>
      <c r="P122" s="74">
        <f t="shared" si="11"/>
        <v>156.59</v>
      </c>
    </row>
    <row r="123" spans="1:16">
      <c r="B123" s="89">
        <v>90</v>
      </c>
      <c r="C123" s="90" t="s">
        <v>63</v>
      </c>
      <c r="D123" s="74">
        <f t="shared" si="7"/>
        <v>0.09</v>
      </c>
      <c r="E123" s="91">
        <v>0.73640000000000005</v>
      </c>
      <c r="F123" s="92">
        <v>1.0939999999999999E-3</v>
      </c>
      <c r="G123" s="88">
        <f t="shared" si="8"/>
        <v>0.73749400000000009</v>
      </c>
      <c r="H123" s="89">
        <v>1.28</v>
      </c>
      <c r="I123" s="90" t="s">
        <v>12</v>
      </c>
      <c r="J123" s="98">
        <f t="shared" si="12"/>
        <v>1280</v>
      </c>
      <c r="K123" s="89">
        <v>124.88</v>
      </c>
      <c r="L123" s="90" t="s">
        <v>66</v>
      </c>
      <c r="M123" s="74">
        <f t="shared" si="10"/>
        <v>124.88</v>
      </c>
      <c r="N123" s="89">
        <v>162.01</v>
      </c>
      <c r="O123" s="90" t="s">
        <v>66</v>
      </c>
      <c r="P123" s="74">
        <f t="shared" si="11"/>
        <v>162.01</v>
      </c>
    </row>
    <row r="124" spans="1:16">
      <c r="B124" s="89">
        <v>100</v>
      </c>
      <c r="C124" s="90" t="s">
        <v>63</v>
      </c>
      <c r="D124" s="74">
        <f t="shared" si="7"/>
        <v>0.1</v>
      </c>
      <c r="E124" s="91">
        <v>0.72950000000000004</v>
      </c>
      <c r="F124" s="92">
        <v>1.005E-3</v>
      </c>
      <c r="G124" s="88">
        <f t="shared" si="8"/>
        <v>0.73050500000000007</v>
      </c>
      <c r="H124" s="89">
        <v>1.39</v>
      </c>
      <c r="I124" s="90" t="s">
        <v>12</v>
      </c>
      <c r="J124" s="98">
        <f t="shared" si="12"/>
        <v>1390</v>
      </c>
      <c r="K124" s="89">
        <v>127.76</v>
      </c>
      <c r="L124" s="90" t="s">
        <v>66</v>
      </c>
      <c r="M124" s="74">
        <f t="shared" si="10"/>
        <v>127.76</v>
      </c>
      <c r="N124" s="89">
        <v>167.17</v>
      </c>
      <c r="O124" s="90" t="s">
        <v>66</v>
      </c>
      <c r="P124" s="74">
        <f t="shared" si="11"/>
        <v>167.17</v>
      </c>
    </row>
    <row r="125" spans="1:16">
      <c r="B125" s="77">
        <v>110</v>
      </c>
      <c r="C125" s="79" t="s">
        <v>63</v>
      </c>
      <c r="D125" s="74">
        <f t="shared" si="7"/>
        <v>0.11</v>
      </c>
      <c r="E125" s="91">
        <v>0.71889999999999998</v>
      </c>
      <c r="F125" s="92">
        <v>9.3119999999999997E-4</v>
      </c>
      <c r="G125" s="88">
        <f t="shared" si="8"/>
        <v>0.7198312</v>
      </c>
      <c r="H125" s="89">
        <v>1.5</v>
      </c>
      <c r="I125" s="90" t="s">
        <v>12</v>
      </c>
      <c r="J125" s="98">
        <f t="shared" si="12"/>
        <v>1500</v>
      </c>
      <c r="K125" s="89">
        <v>130.55000000000001</v>
      </c>
      <c r="L125" s="90" t="s">
        <v>66</v>
      </c>
      <c r="M125" s="74">
        <f t="shared" si="10"/>
        <v>130.55000000000001</v>
      </c>
      <c r="N125" s="89">
        <v>172.17</v>
      </c>
      <c r="O125" s="90" t="s">
        <v>66</v>
      </c>
      <c r="P125" s="74">
        <f t="shared" si="11"/>
        <v>172.17</v>
      </c>
    </row>
    <row r="126" spans="1:16">
      <c r="B126" s="77">
        <v>120</v>
      </c>
      <c r="C126" s="79" t="s">
        <v>63</v>
      </c>
      <c r="D126" s="74">
        <f t="shared" si="7"/>
        <v>0.12</v>
      </c>
      <c r="E126" s="91">
        <v>0.70579999999999998</v>
      </c>
      <c r="F126" s="92">
        <v>8.6810000000000001E-4</v>
      </c>
      <c r="G126" s="88">
        <f t="shared" si="8"/>
        <v>0.70666810000000002</v>
      </c>
      <c r="H126" s="77">
        <v>1.62</v>
      </c>
      <c r="I126" s="79" t="s">
        <v>12</v>
      </c>
      <c r="J126" s="98">
        <f t="shared" si="12"/>
        <v>1620</v>
      </c>
      <c r="K126" s="77">
        <v>133.29</v>
      </c>
      <c r="L126" s="79" t="s">
        <v>66</v>
      </c>
      <c r="M126" s="74">
        <f t="shared" si="10"/>
        <v>133.29</v>
      </c>
      <c r="N126" s="77">
        <v>177.05</v>
      </c>
      <c r="O126" s="79" t="s">
        <v>66</v>
      </c>
      <c r="P126" s="74">
        <f t="shared" si="11"/>
        <v>177.05</v>
      </c>
    </row>
    <row r="127" spans="1:16">
      <c r="B127" s="77">
        <v>130</v>
      </c>
      <c r="C127" s="79" t="s">
        <v>63</v>
      </c>
      <c r="D127" s="74">
        <f t="shared" si="7"/>
        <v>0.13</v>
      </c>
      <c r="E127" s="91">
        <v>0.69110000000000005</v>
      </c>
      <c r="F127" s="92">
        <v>8.1360000000000004E-4</v>
      </c>
      <c r="G127" s="88">
        <f t="shared" si="8"/>
        <v>0.69191360000000002</v>
      </c>
      <c r="H127" s="77">
        <v>1.73</v>
      </c>
      <c r="I127" s="79" t="s">
        <v>12</v>
      </c>
      <c r="J127" s="98">
        <f t="shared" si="12"/>
        <v>1730</v>
      </c>
      <c r="K127" s="77">
        <v>136</v>
      </c>
      <c r="L127" s="79" t="s">
        <v>66</v>
      </c>
      <c r="M127" s="74">
        <f t="shared" si="10"/>
        <v>136</v>
      </c>
      <c r="N127" s="77">
        <v>181.88</v>
      </c>
      <c r="O127" s="79" t="s">
        <v>66</v>
      </c>
      <c r="P127" s="74">
        <f t="shared" si="11"/>
        <v>181.88</v>
      </c>
    </row>
    <row r="128" spans="1:16">
      <c r="A128" s="186"/>
      <c r="B128" s="89">
        <v>140</v>
      </c>
      <c r="C128" s="90" t="s">
        <v>63</v>
      </c>
      <c r="D128" s="74">
        <f t="shared" si="7"/>
        <v>0.14000000000000001</v>
      </c>
      <c r="E128" s="91">
        <v>0.67549999999999999</v>
      </c>
      <c r="F128" s="92">
        <v>7.6599999999999997E-4</v>
      </c>
      <c r="G128" s="88">
        <f t="shared" si="8"/>
        <v>0.67626600000000003</v>
      </c>
      <c r="H128" s="89">
        <v>1.85</v>
      </c>
      <c r="I128" s="90" t="s">
        <v>12</v>
      </c>
      <c r="J128" s="98">
        <f t="shared" si="12"/>
        <v>1850</v>
      </c>
      <c r="K128" s="77">
        <v>138.71</v>
      </c>
      <c r="L128" s="79" t="s">
        <v>66</v>
      </c>
      <c r="M128" s="74">
        <f t="shared" si="10"/>
        <v>138.71</v>
      </c>
      <c r="N128" s="77">
        <v>186.68</v>
      </c>
      <c r="O128" s="79" t="s">
        <v>66</v>
      </c>
      <c r="P128" s="74">
        <f t="shared" si="11"/>
        <v>186.68</v>
      </c>
    </row>
    <row r="129" spans="1:16">
      <c r="A129" s="186"/>
      <c r="B129" s="89">
        <v>150</v>
      </c>
      <c r="C129" s="90" t="s">
        <v>63</v>
      </c>
      <c r="D129" s="74">
        <f t="shared" si="7"/>
        <v>0.15</v>
      </c>
      <c r="E129" s="91">
        <v>0.65939999999999999</v>
      </c>
      <c r="F129" s="92">
        <v>7.2409999999999998E-4</v>
      </c>
      <c r="G129" s="88">
        <f t="shared" si="8"/>
        <v>0.66012409999999999</v>
      </c>
      <c r="H129" s="89">
        <v>1.98</v>
      </c>
      <c r="I129" s="90" t="s">
        <v>12</v>
      </c>
      <c r="J129" s="98">
        <f t="shared" si="12"/>
        <v>1980</v>
      </c>
      <c r="K129" s="77">
        <v>141.44</v>
      </c>
      <c r="L129" s="79" t="s">
        <v>66</v>
      </c>
      <c r="M129" s="74">
        <f t="shared" si="10"/>
        <v>141.44</v>
      </c>
      <c r="N129" s="77">
        <v>191.48</v>
      </c>
      <c r="O129" s="79" t="s">
        <v>66</v>
      </c>
      <c r="P129" s="74">
        <f t="shared" si="11"/>
        <v>191.48</v>
      </c>
    </row>
    <row r="130" spans="1:16">
      <c r="A130" s="186"/>
      <c r="B130" s="89">
        <v>160</v>
      </c>
      <c r="C130" s="90" t="s">
        <v>63</v>
      </c>
      <c r="D130" s="74">
        <f t="shared" si="7"/>
        <v>0.16</v>
      </c>
      <c r="E130" s="91">
        <v>0.64329999999999998</v>
      </c>
      <c r="F130" s="92">
        <v>6.8690000000000005E-4</v>
      </c>
      <c r="G130" s="88">
        <f t="shared" si="8"/>
        <v>0.64398690000000003</v>
      </c>
      <c r="H130" s="89">
        <v>2.1</v>
      </c>
      <c r="I130" s="90" t="s">
        <v>12</v>
      </c>
      <c r="J130" s="98">
        <f t="shared" si="12"/>
        <v>2100</v>
      </c>
      <c r="K130" s="77">
        <v>144.19999999999999</v>
      </c>
      <c r="L130" s="79" t="s">
        <v>66</v>
      </c>
      <c r="M130" s="74">
        <f t="shared" si="10"/>
        <v>144.19999999999999</v>
      </c>
      <c r="N130" s="77">
        <v>196.32</v>
      </c>
      <c r="O130" s="79" t="s">
        <v>66</v>
      </c>
      <c r="P130" s="74">
        <f t="shared" si="11"/>
        <v>196.32</v>
      </c>
    </row>
    <row r="131" spans="1:16">
      <c r="A131" s="186"/>
      <c r="B131" s="89">
        <v>170</v>
      </c>
      <c r="C131" s="90" t="s">
        <v>63</v>
      </c>
      <c r="D131" s="74">
        <f t="shared" si="7"/>
        <v>0.17</v>
      </c>
      <c r="E131" s="91">
        <v>0.62729999999999997</v>
      </c>
      <c r="F131" s="92">
        <v>6.5359999999999995E-4</v>
      </c>
      <c r="G131" s="88">
        <f t="shared" si="8"/>
        <v>0.6279536</v>
      </c>
      <c r="H131" s="89">
        <v>2.23</v>
      </c>
      <c r="I131" s="90" t="s">
        <v>12</v>
      </c>
      <c r="J131" s="98">
        <f t="shared" si="12"/>
        <v>2230</v>
      </c>
      <c r="K131" s="77">
        <v>146.99</v>
      </c>
      <c r="L131" s="79" t="s">
        <v>66</v>
      </c>
      <c r="M131" s="74">
        <f t="shared" si="10"/>
        <v>146.99</v>
      </c>
      <c r="N131" s="77">
        <v>201.19</v>
      </c>
      <c r="O131" s="79" t="s">
        <v>66</v>
      </c>
      <c r="P131" s="74">
        <f t="shared" si="11"/>
        <v>201.19</v>
      </c>
    </row>
    <row r="132" spans="1:16">
      <c r="A132" s="186"/>
      <c r="B132" s="89">
        <v>180</v>
      </c>
      <c r="C132" s="90" t="s">
        <v>63</v>
      </c>
      <c r="D132" s="74">
        <f t="shared" si="7"/>
        <v>0.18</v>
      </c>
      <c r="E132" s="91">
        <v>0.61170000000000002</v>
      </c>
      <c r="F132" s="92">
        <v>6.2359999999999998E-4</v>
      </c>
      <c r="G132" s="88">
        <f t="shared" si="8"/>
        <v>0.61232359999999997</v>
      </c>
      <c r="H132" s="89">
        <v>2.37</v>
      </c>
      <c r="I132" s="90" t="s">
        <v>12</v>
      </c>
      <c r="J132" s="98">
        <f t="shared" si="12"/>
        <v>2370</v>
      </c>
      <c r="K132" s="77">
        <v>149.84</v>
      </c>
      <c r="L132" s="79" t="s">
        <v>66</v>
      </c>
      <c r="M132" s="74">
        <f t="shared" si="10"/>
        <v>149.84</v>
      </c>
      <c r="N132" s="77">
        <v>206.13</v>
      </c>
      <c r="O132" s="79" t="s">
        <v>66</v>
      </c>
      <c r="P132" s="74">
        <f t="shared" si="11"/>
        <v>206.13</v>
      </c>
    </row>
    <row r="133" spans="1:16">
      <c r="A133" s="186"/>
      <c r="B133" s="89">
        <v>200</v>
      </c>
      <c r="C133" s="90" t="s">
        <v>63</v>
      </c>
      <c r="D133" s="74">
        <f t="shared" si="7"/>
        <v>0.2</v>
      </c>
      <c r="E133" s="91">
        <v>0.58189999999999997</v>
      </c>
      <c r="F133" s="92">
        <v>5.7180000000000002E-4</v>
      </c>
      <c r="G133" s="88">
        <f t="shared" si="8"/>
        <v>0.58247179999999998</v>
      </c>
      <c r="H133" s="89">
        <v>2.64</v>
      </c>
      <c r="I133" s="90" t="s">
        <v>12</v>
      </c>
      <c r="J133" s="98">
        <f t="shared" si="12"/>
        <v>2640</v>
      </c>
      <c r="K133" s="77">
        <v>158.08000000000001</v>
      </c>
      <c r="L133" s="79" t="s">
        <v>66</v>
      </c>
      <c r="M133" s="74">
        <f t="shared" si="10"/>
        <v>158.08000000000001</v>
      </c>
      <c r="N133" s="77">
        <v>216.23</v>
      </c>
      <c r="O133" s="79" t="s">
        <v>66</v>
      </c>
      <c r="P133" s="74">
        <f t="shared" si="11"/>
        <v>216.23</v>
      </c>
    </row>
    <row r="134" spans="1:16">
      <c r="A134" s="186"/>
      <c r="B134" s="89">
        <v>225</v>
      </c>
      <c r="C134" s="90" t="s">
        <v>63</v>
      </c>
      <c r="D134" s="74">
        <f t="shared" si="7"/>
        <v>0.22500000000000001</v>
      </c>
      <c r="E134" s="91">
        <v>0.54790000000000005</v>
      </c>
      <c r="F134" s="92">
        <v>5.1869999999999998E-4</v>
      </c>
      <c r="G134" s="88">
        <f t="shared" si="8"/>
        <v>0.54841870000000004</v>
      </c>
      <c r="H134" s="89">
        <v>3.01</v>
      </c>
      <c r="I134" s="90" t="s">
        <v>12</v>
      </c>
      <c r="J134" s="98">
        <f t="shared" si="12"/>
        <v>3010</v>
      </c>
      <c r="K134" s="77">
        <v>170.32</v>
      </c>
      <c r="L134" s="79" t="s">
        <v>66</v>
      </c>
      <c r="M134" s="74">
        <f t="shared" si="10"/>
        <v>170.32</v>
      </c>
      <c r="N134" s="77">
        <v>229.37</v>
      </c>
      <c r="O134" s="79" t="s">
        <v>66</v>
      </c>
      <c r="P134" s="74">
        <f t="shared" si="11"/>
        <v>229.37</v>
      </c>
    </row>
    <row r="135" spans="1:16">
      <c r="A135" s="186"/>
      <c r="B135" s="89">
        <v>250</v>
      </c>
      <c r="C135" s="90" t="s">
        <v>63</v>
      </c>
      <c r="D135" s="74">
        <f t="shared" si="7"/>
        <v>0.25</v>
      </c>
      <c r="E135" s="91">
        <v>0.51749999999999996</v>
      </c>
      <c r="F135" s="92">
        <v>4.752E-4</v>
      </c>
      <c r="G135" s="88">
        <f t="shared" si="8"/>
        <v>0.51797519999999997</v>
      </c>
      <c r="H135" s="89">
        <v>3.39</v>
      </c>
      <c r="I135" s="90" t="s">
        <v>12</v>
      </c>
      <c r="J135" s="98">
        <f t="shared" si="12"/>
        <v>3390</v>
      </c>
      <c r="K135" s="77">
        <v>183.01</v>
      </c>
      <c r="L135" s="79" t="s">
        <v>66</v>
      </c>
      <c r="M135" s="74">
        <f t="shared" si="10"/>
        <v>183.01</v>
      </c>
      <c r="N135" s="77">
        <v>243.15</v>
      </c>
      <c r="O135" s="79" t="s">
        <v>66</v>
      </c>
      <c r="P135" s="74">
        <f t="shared" si="11"/>
        <v>243.15</v>
      </c>
    </row>
    <row r="136" spans="1:16">
      <c r="A136" s="186"/>
      <c r="B136" s="89">
        <v>275</v>
      </c>
      <c r="C136" s="90" t="s">
        <v>63</v>
      </c>
      <c r="D136" s="74">
        <f t="shared" si="7"/>
        <v>0.27500000000000002</v>
      </c>
      <c r="E136" s="91">
        <v>0.49049999999999999</v>
      </c>
      <c r="F136" s="92">
        <v>4.3889999999999999E-4</v>
      </c>
      <c r="G136" s="88">
        <f t="shared" si="8"/>
        <v>0.49093890000000001</v>
      </c>
      <c r="H136" s="89">
        <v>3.8</v>
      </c>
      <c r="I136" s="90" t="s">
        <v>12</v>
      </c>
      <c r="J136" s="98">
        <f t="shared" si="12"/>
        <v>3800</v>
      </c>
      <c r="K136" s="77">
        <v>196.13</v>
      </c>
      <c r="L136" s="79" t="s">
        <v>66</v>
      </c>
      <c r="M136" s="74">
        <f t="shared" si="10"/>
        <v>196.13</v>
      </c>
      <c r="N136" s="77">
        <v>257.64</v>
      </c>
      <c r="O136" s="79" t="s">
        <v>66</v>
      </c>
      <c r="P136" s="74">
        <f t="shared" si="11"/>
        <v>257.64</v>
      </c>
    </row>
    <row r="137" spans="1:16">
      <c r="A137" s="186"/>
      <c r="B137" s="89">
        <v>300</v>
      </c>
      <c r="C137" s="90" t="s">
        <v>63</v>
      </c>
      <c r="D137" s="74">
        <f t="shared" ref="D137:D149" si="13">B137/1000/$C$5</f>
        <v>0.3</v>
      </c>
      <c r="E137" s="91">
        <v>0.46639999999999998</v>
      </c>
      <c r="F137" s="92">
        <v>4.081E-4</v>
      </c>
      <c r="G137" s="88">
        <f t="shared" si="8"/>
        <v>0.4668081</v>
      </c>
      <c r="H137" s="89">
        <v>4.2300000000000004</v>
      </c>
      <c r="I137" s="90" t="s">
        <v>12</v>
      </c>
      <c r="J137" s="98">
        <f t="shared" si="12"/>
        <v>4230</v>
      </c>
      <c r="K137" s="77">
        <v>209.71</v>
      </c>
      <c r="L137" s="79" t="s">
        <v>66</v>
      </c>
      <c r="M137" s="74">
        <f t="shared" si="10"/>
        <v>209.71</v>
      </c>
      <c r="N137" s="77">
        <v>272.86</v>
      </c>
      <c r="O137" s="79" t="s">
        <v>66</v>
      </c>
      <c r="P137" s="74">
        <f t="shared" si="11"/>
        <v>272.86</v>
      </c>
    </row>
    <row r="138" spans="1:16">
      <c r="A138" s="186"/>
      <c r="B138" s="89">
        <v>325</v>
      </c>
      <c r="C138" s="90" t="s">
        <v>63</v>
      </c>
      <c r="D138" s="74">
        <f t="shared" si="13"/>
        <v>0.32500000000000001</v>
      </c>
      <c r="E138" s="91">
        <v>0.44490000000000002</v>
      </c>
      <c r="F138" s="92">
        <v>3.8160000000000001E-4</v>
      </c>
      <c r="G138" s="88">
        <f t="shared" si="8"/>
        <v>0.4452816</v>
      </c>
      <c r="H138" s="89">
        <v>4.6900000000000004</v>
      </c>
      <c r="I138" s="90" t="s">
        <v>12</v>
      </c>
      <c r="J138" s="98">
        <f t="shared" si="12"/>
        <v>4690</v>
      </c>
      <c r="K138" s="77">
        <v>223.7</v>
      </c>
      <c r="L138" s="79" t="s">
        <v>66</v>
      </c>
      <c r="M138" s="74">
        <f t="shared" si="10"/>
        <v>223.7</v>
      </c>
      <c r="N138" s="77">
        <v>288.83</v>
      </c>
      <c r="O138" s="79" t="s">
        <v>66</v>
      </c>
      <c r="P138" s="74">
        <f t="shared" si="11"/>
        <v>288.83</v>
      </c>
    </row>
    <row r="139" spans="1:16">
      <c r="A139" s="186"/>
      <c r="B139" s="89">
        <v>350</v>
      </c>
      <c r="C139" s="90" t="s">
        <v>63</v>
      </c>
      <c r="D139" s="74">
        <f t="shared" si="13"/>
        <v>0.35</v>
      </c>
      <c r="E139" s="91">
        <v>0.42570000000000002</v>
      </c>
      <c r="F139" s="92">
        <v>3.5849999999999999E-4</v>
      </c>
      <c r="G139" s="88">
        <f t="shared" si="8"/>
        <v>0.42605850000000001</v>
      </c>
      <c r="H139" s="89">
        <v>5.16</v>
      </c>
      <c r="I139" s="90" t="s">
        <v>12</v>
      </c>
      <c r="J139" s="98">
        <f t="shared" si="12"/>
        <v>5160</v>
      </c>
      <c r="K139" s="77">
        <v>238.11</v>
      </c>
      <c r="L139" s="79" t="s">
        <v>66</v>
      </c>
      <c r="M139" s="74">
        <f t="shared" si="10"/>
        <v>238.11</v>
      </c>
      <c r="N139" s="77">
        <v>305.55</v>
      </c>
      <c r="O139" s="79" t="s">
        <v>66</v>
      </c>
      <c r="P139" s="74">
        <f t="shared" si="11"/>
        <v>305.55</v>
      </c>
    </row>
    <row r="140" spans="1:16">
      <c r="A140" s="186"/>
      <c r="B140" s="89">
        <v>375</v>
      </c>
      <c r="C140" s="95" t="s">
        <v>63</v>
      </c>
      <c r="D140" s="74">
        <f t="shared" si="13"/>
        <v>0.375</v>
      </c>
      <c r="E140" s="91">
        <v>0.4083</v>
      </c>
      <c r="F140" s="92">
        <v>3.3829999999999998E-4</v>
      </c>
      <c r="G140" s="88">
        <f t="shared" si="8"/>
        <v>0.40863830000000001</v>
      </c>
      <c r="H140" s="89">
        <v>5.66</v>
      </c>
      <c r="I140" s="90" t="s">
        <v>12</v>
      </c>
      <c r="J140" s="98">
        <f t="shared" si="12"/>
        <v>5660</v>
      </c>
      <c r="K140" s="77">
        <v>252.9</v>
      </c>
      <c r="L140" s="79" t="s">
        <v>66</v>
      </c>
      <c r="M140" s="74">
        <f t="shared" si="10"/>
        <v>252.9</v>
      </c>
      <c r="N140" s="77">
        <v>323.02999999999997</v>
      </c>
      <c r="O140" s="79" t="s">
        <v>66</v>
      </c>
      <c r="P140" s="74">
        <f t="shared" si="11"/>
        <v>323.02999999999997</v>
      </c>
    </row>
    <row r="141" spans="1:16">
      <c r="B141" s="89">
        <v>400</v>
      </c>
      <c r="C141" s="79" t="s">
        <v>63</v>
      </c>
      <c r="D141" s="74">
        <f t="shared" si="13"/>
        <v>0.4</v>
      </c>
      <c r="E141" s="91">
        <v>0.39250000000000002</v>
      </c>
      <c r="F141" s="92">
        <v>3.2039999999999998E-4</v>
      </c>
      <c r="G141" s="88">
        <f t="shared" si="8"/>
        <v>0.39282040000000001</v>
      </c>
      <c r="H141" s="77">
        <v>6.17</v>
      </c>
      <c r="I141" s="79" t="s">
        <v>12</v>
      </c>
      <c r="J141" s="98">
        <f t="shared" si="12"/>
        <v>6170</v>
      </c>
      <c r="K141" s="77">
        <v>268.05</v>
      </c>
      <c r="L141" s="79" t="s">
        <v>66</v>
      </c>
      <c r="M141" s="74">
        <f t="shared" si="10"/>
        <v>268.05</v>
      </c>
      <c r="N141" s="77">
        <v>341.25</v>
      </c>
      <c r="O141" s="79" t="s">
        <v>66</v>
      </c>
      <c r="P141" s="74">
        <f t="shared" si="11"/>
        <v>341.25</v>
      </c>
    </row>
    <row r="142" spans="1:16">
      <c r="B142" s="89">
        <v>450</v>
      </c>
      <c r="C142" s="79" t="s">
        <v>63</v>
      </c>
      <c r="D142" s="74">
        <f t="shared" si="13"/>
        <v>0.45</v>
      </c>
      <c r="E142" s="91">
        <v>0.36499999999999999</v>
      </c>
      <c r="F142" s="92">
        <v>2.9E-4</v>
      </c>
      <c r="G142" s="88">
        <f t="shared" si="8"/>
        <v>0.36529</v>
      </c>
      <c r="H142" s="77">
        <v>7.26</v>
      </c>
      <c r="I142" s="79" t="s">
        <v>12</v>
      </c>
      <c r="J142" s="98">
        <f t="shared" si="12"/>
        <v>7260</v>
      </c>
      <c r="K142" s="77">
        <v>318.49</v>
      </c>
      <c r="L142" s="79" t="s">
        <v>66</v>
      </c>
      <c r="M142" s="74">
        <f t="shared" si="10"/>
        <v>318.49</v>
      </c>
      <c r="N142" s="77">
        <v>379.89</v>
      </c>
      <c r="O142" s="79" t="s">
        <v>66</v>
      </c>
      <c r="P142" s="74">
        <f t="shared" si="11"/>
        <v>379.89</v>
      </c>
    </row>
    <row r="143" spans="1:16">
      <c r="B143" s="89">
        <v>500</v>
      </c>
      <c r="C143" s="79" t="s">
        <v>63</v>
      </c>
      <c r="D143" s="74">
        <f t="shared" si="13"/>
        <v>0.5</v>
      </c>
      <c r="E143" s="91">
        <v>0.34179999999999999</v>
      </c>
      <c r="F143" s="92">
        <v>2.652E-4</v>
      </c>
      <c r="G143" s="88">
        <f t="shared" si="8"/>
        <v>0.34206520000000001</v>
      </c>
      <c r="H143" s="77">
        <v>8.43</v>
      </c>
      <c r="I143" s="79" t="s">
        <v>12</v>
      </c>
      <c r="J143" s="98">
        <f t="shared" si="12"/>
        <v>8430</v>
      </c>
      <c r="K143" s="77">
        <v>368.21</v>
      </c>
      <c r="L143" s="79" t="s">
        <v>66</v>
      </c>
      <c r="M143" s="74">
        <f t="shared" si="10"/>
        <v>368.21</v>
      </c>
      <c r="N143" s="77">
        <v>421.37</v>
      </c>
      <c r="O143" s="79" t="s">
        <v>66</v>
      </c>
      <c r="P143" s="74">
        <f t="shared" si="11"/>
        <v>421.37</v>
      </c>
    </row>
    <row r="144" spans="1:16">
      <c r="B144" s="89">
        <v>550</v>
      </c>
      <c r="C144" s="79" t="s">
        <v>63</v>
      </c>
      <c r="D144" s="74">
        <f t="shared" si="13"/>
        <v>0.55000000000000004</v>
      </c>
      <c r="E144" s="91">
        <v>0.32179999999999997</v>
      </c>
      <c r="F144" s="92">
        <v>2.4449999999999998E-4</v>
      </c>
      <c r="G144" s="88">
        <f t="shared" si="8"/>
        <v>0.32204449999999996</v>
      </c>
      <c r="H144" s="77">
        <v>9.68</v>
      </c>
      <c r="I144" s="79" t="s">
        <v>12</v>
      </c>
      <c r="J144" s="98">
        <f t="shared" si="12"/>
        <v>9680</v>
      </c>
      <c r="K144" s="77">
        <v>417.77</v>
      </c>
      <c r="L144" s="79" t="s">
        <v>66</v>
      </c>
      <c r="M144" s="74">
        <f t="shared" si="10"/>
        <v>417.77</v>
      </c>
      <c r="N144" s="77">
        <v>465.58</v>
      </c>
      <c r="O144" s="79" t="s">
        <v>66</v>
      </c>
      <c r="P144" s="74">
        <f t="shared" si="11"/>
        <v>465.58</v>
      </c>
    </row>
    <row r="145" spans="2:16">
      <c r="B145" s="89">
        <v>600</v>
      </c>
      <c r="C145" s="79" t="s">
        <v>63</v>
      </c>
      <c r="D145" s="74">
        <f t="shared" si="13"/>
        <v>0.6</v>
      </c>
      <c r="E145" s="91">
        <v>0.3044</v>
      </c>
      <c r="F145" s="92">
        <v>2.2699999999999999E-4</v>
      </c>
      <c r="G145" s="88">
        <f t="shared" si="8"/>
        <v>0.30462699999999998</v>
      </c>
      <c r="H145" s="77">
        <v>11</v>
      </c>
      <c r="I145" s="79" t="s">
        <v>12</v>
      </c>
      <c r="J145" s="98">
        <f t="shared" si="12"/>
        <v>11000</v>
      </c>
      <c r="K145" s="77">
        <v>467.47</v>
      </c>
      <c r="L145" s="79" t="s">
        <v>66</v>
      </c>
      <c r="M145" s="74">
        <f t="shared" si="10"/>
        <v>467.47</v>
      </c>
      <c r="N145" s="77">
        <v>512.42999999999995</v>
      </c>
      <c r="O145" s="79" t="s">
        <v>66</v>
      </c>
      <c r="P145" s="74">
        <f t="shared" si="11"/>
        <v>512.42999999999995</v>
      </c>
    </row>
    <row r="146" spans="2:16">
      <c r="B146" s="89">
        <v>650</v>
      </c>
      <c r="C146" s="79" t="s">
        <v>63</v>
      </c>
      <c r="D146" s="74">
        <f t="shared" si="13"/>
        <v>0.65</v>
      </c>
      <c r="E146" s="91">
        <v>0.28910000000000002</v>
      </c>
      <c r="F146" s="92">
        <v>2.12E-4</v>
      </c>
      <c r="G146" s="88">
        <f t="shared" si="8"/>
        <v>0.28931200000000001</v>
      </c>
      <c r="H146" s="77">
        <v>12.39</v>
      </c>
      <c r="I146" s="79" t="s">
        <v>12</v>
      </c>
      <c r="J146" s="98">
        <f t="shared" si="12"/>
        <v>12390</v>
      </c>
      <c r="K146" s="77">
        <v>517.52</v>
      </c>
      <c r="L146" s="79" t="s">
        <v>66</v>
      </c>
      <c r="M146" s="74">
        <f t="shared" si="10"/>
        <v>517.52</v>
      </c>
      <c r="N146" s="77">
        <v>561.79999999999995</v>
      </c>
      <c r="O146" s="79" t="s">
        <v>66</v>
      </c>
      <c r="P146" s="74">
        <f t="shared" si="11"/>
        <v>561.79999999999995</v>
      </c>
    </row>
    <row r="147" spans="2:16">
      <c r="B147" s="89">
        <v>700</v>
      </c>
      <c r="C147" s="79" t="s">
        <v>63</v>
      </c>
      <c r="D147" s="74">
        <f t="shared" si="13"/>
        <v>0.7</v>
      </c>
      <c r="E147" s="91">
        <v>0.27550000000000002</v>
      </c>
      <c r="F147" s="92">
        <v>1.9890000000000001E-4</v>
      </c>
      <c r="G147" s="88">
        <f t="shared" si="8"/>
        <v>0.27569890000000002</v>
      </c>
      <c r="H147" s="77">
        <v>13.86</v>
      </c>
      <c r="I147" s="79" t="s">
        <v>12</v>
      </c>
      <c r="J147" s="98">
        <f t="shared" si="12"/>
        <v>13860</v>
      </c>
      <c r="K147" s="77">
        <v>568.03</v>
      </c>
      <c r="L147" s="79" t="s">
        <v>66</v>
      </c>
      <c r="M147" s="74">
        <f t="shared" si="10"/>
        <v>568.03</v>
      </c>
      <c r="N147" s="77">
        <v>613.63</v>
      </c>
      <c r="O147" s="79" t="s">
        <v>66</v>
      </c>
      <c r="P147" s="74">
        <f t="shared" si="11"/>
        <v>613.63</v>
      </c>
    </row>
    <row r="148" spans="2:16">
      <c r="B148" s="89">
        <v>800</v>
      </c>
      <c r="C148" s="79" t="s">
        <v>63</v>
      </c>
      <c r="D148" s="74">
        <f t="shared" si="13"/>
        <v>0.8</v>
      </c>
      <c r="E148" s="91">
        <v>0.25240000000000001</v>
      </c>
      <c r="F148" s="92">
        <v>1.774E-4</v>
      </c>
      <c r="G148" s="88">
        <f t="shared" si="8"/>
        <v>0.25257740000000001</v>
      </c>
      <c r="H148" s="77">
        <v>17</v>
      </c>
      <c r="I148" s="79" t="s">
        <v>12</v>
      </c>
      <c r="J148" s="98">
        <f t="shared" si="12"/>
        <v>17000</v>
      </c>
      <c r="K148" s="77">
        <v>739.89</v>
      </c>
      <c r="L148" s="79" t="s">
        <v>66</v>
      </c>
      <c r="M148" s="74">
        <f t="shared" si="10"/>
        <v>739.89</v>
      </c>
      <c r="N148" s="77">
        <v>724.36</v>
      </c>
      <c r="O148" s="79" t="s">
        <v>66</v>
      </c>
      <c r="P148" s="74">
        <f t="shared" si="11"/>
        <v>724.36</v>
      </c>
    </row>
    <row r="149" spans="2:16">
      <c r="B149" s="89">
        <v>900</v>
      </c>
      <c r="C149" s="79" t="s">
        <v>63</v>
      </c>
      <c r="D149" s="74">
        <f t="shared" si="13"/>
        <v>0.9</v>
      </c>
      <c r="E149" s="91">
        <v>0.23330000000000001</v>
      </c>
      <c r="F149" s="92">
        <v>1.6029999999999999E-4</v>
      </c>
      <c r="G149" s="88">
        <f t="shared" ref="G149:G212" si="14">E149+F149</f>
        <v>0.23346030000000001</v>
      </c>
      <c r="H149" s="77">
        <v>20.41</v>
      </c>
      <c r="I149" s="79" t="s">
        <v>12</v>
      </c>
      <c r="J149" s="98">
        <f t="shared" si="12"/>
        <v>20410</v>
      </c>
      <c r="K149" s="77">
        <v>902.72</v>
      </c>
      <c r="L149" s="79" t="s">
        <v>66</v>
      </c>
      <c r="M149" s="74">
        <f t="shared" si="10"/>
        <v>902.72</v>
      </c>
      <c r="N149" s="77">
        <v>844.11</v>
      </c>
      <c r="O149" s="79" t="s">
        <v>66</v>
      </c>
      <c r="P149" s="74">
        <f t="shared" si="11"/>
        <v>844.11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0.2172</v>
      </c>
      <c r="F150" s="92">
        <v>1.4630000000000001E-4</v>
      </c>
      <c r="G150" s="88">
        <f t="shared" si="14"/>
        <v>0.21734629999999999</v>
      </c>
      <c r="H150" s="77">
        <v>24.08</v>
      </c>
      <c r="I150" s="79" t="s">
        <v>12</v>
      </c>
      <c r="J150" s="98">
        <f t="shared" si="12"/>
        <v>24080</v>
      </c>
      <c r="K150" s="77">
        <v>1.06</v>
      </c>
      <c r="L150" s="78" t="s">
        <v>12</v>
      </c>
      <c r="M150" s="74">
        <f t="shared" ref="M150:M157" si="16">K150*1000</f>
        <v>1060</v>
      </c>
      <c r="N150" s="77">
        <v>972.46</v>
      </c>
      <c r="O150" s="79" t="s">
        <v>66</v>
      </c>
      <c r="P150" s="74">
        <f t="shared" si="11"/>
        <v>972.46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0.2049</v>
      </c>
      <c r="F151" s="92">
        <v>1.3469999999999999E-4</v>
      </c>
      <c r="G151" s="88">
        <f t="shared" si="14"/>
        <v>0.20503469999999999</v>
      </c>
      <c r="H151" s="77">
        <v>28</v>
      </c>
      <c r="I151" s="79" t="s">
        <v>12</v>
      </c>
      <c r="J151" s="98">
        <f t="shared" si="12"/>
        <v>28000</v>
      </c>
      <c r="K151" s="77">
        <v>1.22</v>
      </c>
      <c r="L151" s="79" t="s">
        <v>12</v>
      </c>
      <c r="M151" s="74">
        <f t="shared" si="16"/>
        <v>1220</v>
      </c>
      <c r="N151" s="77">
        <v>1.1100000000000001</v>
      </c>
      <c r="O151" s="78" t="s">
        <v>12</v>
      </c>
      <c r="P151" s="74">
        <f t="shared" ref="P151:P154" si="17">N151*1000</f>
        <v>1110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0.19259999999999999</v>
      </c>
      <c r="F152" s="92">
        <v>1.249E-4</v>
      </c>
      <c r="G152" s="88">
        <f t="shared" si="14"/>
        <v>0.1927249</v>
      </c>
      <c r="H152" s="77">
        <v>32.17</v>
      </c>
      <c r="I152" s="79" t="s">
        <v>12</v>
      </c>
      <c r="J152" s="98">
        <f t="shared" si="12"/>
        <v>32170</v>
      </c>
      <c r="K152" s="77">
        <v>1.38</v>
      </c>
      <c r="L152" s="79" t="s">
        <v>12</v>
      </c>
      <c r="M152" s="74">
        <f t="shared" si="16"/>
        <v>1380</v>
      </c>
      <c r="N152" s="77">
        <v>1.25</v>
      </c>
      <c r="O152" s="79" t="s">
        <v>12</v>
      </c>
      <c r="P152" s="74">
        <f t="shared" si="17"/>
        <v>1250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0.18229999999999999</v>
      </c>
      <c r="F153" s="92">
        <v>1.166E-4</v>
      </c>
      <c r="G153" s="88">
        <f t="shared" si="14"/>
        <v>0.18241659999999998</v>
      </c>
      <c r="H153" s="77">
        <v>36.58</v>
      </c>
      <c r="I153" s="79" t="s">
        <v>12</v>
      </c>
      <c r="J153" s="98">
        <f t="shared" si="12"/>
        <v>36580</v>
      </c>
      <c r="K153" s="77">
        <v>1.54</v>
      </c>
      <c r="L153" s="79" t="s">
        <v>12</v>
      </c>
      <c r="M153" s="74">
        <f t="shared" si="16"/>
        <v>1540</v>
      </c>
      <c r="N153" s="77">
        <v>1.4</v>
      </c>
      <c r="O153" s="79" t="s">
        <v>12</v>
      </c>
      <c r="P153" s="74">
        <f t="shared" si="17"/>
        <v>1400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0.17330000000000001</v>
      </c>
      <c r="F154" s="92">
        <v>1.093E-4</v>
      </c>
      <c r="G154" s="88">
        <f t="shared" si="14"/>
        <v>0.17340930000000002</v>
      </c>
      <c r="H154" s="77">
        <v>41.24</v>
      </c>
      <c r="I154" s="79" t="s">
        <v>12</v>
      </c>
      <c r="J154" s="98">
        <f t="shared" si="12"/>
        <v>41240</v>
      </c>
      <c r="K154" s="77">
        <v>1.7</v>
      </c>
      <c r="L154" s="79" t="s">
        <v>12</v>
      </c>
      <c r="M154" s="74">
        <f t="shared" si="16"/>
        <v>1700</v>
      </c>
      <c r="N154" s="77">
        <v>1.56</v>
      </c>
      <c r="O154" s="79" t="s">
        <v>12</v>
      </c>
      <c r="P154" s="74">
        <f t="shared" si="17"/>
        <v>1560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0.16520000000000001</v>
      </c>
      <c r="F155" s="92">
        <v>1.0289999999999999E-4</v>
      </c>
      <c r="G155" s="88">
        <f t="shared" si="14"/>
        <v>0.1653029</v>
      </c>
      <c r="H155" s="77">
        <v>46.13</v>
      </c>
      <c r="I155" s="79" t="s">
        <v>12</v>
      </c>
      <c r="J155" s="98">
        <f t="shared" si="12"/>
        <v>46130</v>
      </c>
      <c r="K155" s="77">
        <v>1.86</v>
      </c>
      <c r="L155" s="79" t="s">
        <v>12</v>
      </c>
      <c r="M155" s="74">
        <f t="shared" si="16"/>
        <v>1860</v>
      </c>
      <c r="N155" s="77">
        <v>1.73</v>
      </c>
      <c r="O155" s="79" t="s">
        <v>12</v>
      </c>
      <c r="P155" s="74">
        <f t="shared" ref="P155:P165" si="18">N155*1000</f>
        <v>1730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0.15790000000000001</v>
      </c>
      <c r="F156" s="92">
        <v>9.7269999999999995E-5</v>
      </c>
      <c r="G156" s="88">
        <f t="shared" si="14"/>
        <v>0.15799727000000002</v>
      </c>
      <c r="H156" s="77">
        <v>51.25</v>
      </c>
      <c r="I156" s="79" t="s">
        <v>12</v>
      </c>
      <c r="J156" s="98">
        <f t="shared" si="12"/>
        <v>51250</v>
      </c>
      <c r="K156" s="77">
        <v>2.02</v>
      </c>
      <c r="L156" s="79" t="s">
        <v>12</v>
      </c>
      <c r="M156" s="74">
        <f t="shared" si="16"/>
        <v>2020</v>
      </c>
      <c r="N156" s="77">
        <v>1.9</v>
      </c>
      <c r="O156" s="79" t="s">
        <v>12</v>
      </c>
      <c r="P156" s="74">
        <f t="shared" si="18"/>
        <v>1900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0.15140000000000001</v>
      </c>
      <c r="F157" s="92">
        <v>9.2250000000000006E-5</v>
      </c>
      <c r="G157" s="88">
        <f t="shared" si="14"/>
        <v>0.15149224999999999</v>
      </c>
      <c r="H157" s="77">
        <v>56.6</v>
      </c>
      <c r="I157" s="79" t="s">
        <v>12</v>
      </c>
      <c r="J157" s="98">
        <f t="shared" si="12"/>
        <v>56600</v>
      </c>
      <c r="K157" s="77">
        <v>2.19</v>
      </c>
      <c r="L157" s="79" t="s">
        <v>12</v>
      </c>
      <c r="M157" s="98">
        <f t="shared" si="16"/>
        <v>2190</v>
      </c>
      <c r="N157" s="77">
        <v>2.08</v>
      </c>
      <c r="O157" s="79" t="s">
        <v>12</v>
      </c>
      <c r="P157" s="74">
        <f t="shared" si="18"/>
        <v>2080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0.1454</v>
      </c>
      <c r="F158" s="92">
        <v>8.7750000000000005E-5</v>
      </c>
      <c r="G158" s="88">
        <f t="shared" si="14"/>
        <v>0.14548775</v>
      </c>
      <c r="H158" s="77">
        <v>62.18</v>
      </c>
      <c r="I158" s="79" t="s">
        <v>12</v>
      </c>
      <c r="J158" s="98">
        <f t="shared" si="12"/>
        <v>62180</v>
      </c>
      <c r="K158" s="77">
        <v>2.35</v>
      </c>
      <c r="L158" s="79" t="s">
        <v>12</v>
      </c>
      <c r="M158" s="98">
        <f t="shared" ref="M158:M159" si="19">K158*1000</f>
        <v>2350</v>
      </c>
      <c r="N158" s="77">
        <v>2.27</v>
      </c>
      <c r="O158" s="79" t="s">
        <v>12</v>
      </c>
      <c r="P158" s="74">
        <f t="shared" si="18"/>
        <v>2270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0.13489999999999999</v>
      </c>
      <c r="F159" s="92">
        <v>8.0019999999999996E-5</v>
      </c>
      <c r="G159" s="88">
        <f t="shared" si="14"/>
        <v>0.13498001999999998</v>
      </c>
      <c r="H159" s="77">
        <v>74</v>
      </c>
      <c r="I159" s="79" t="s">
        <v>12</v>
      </c>
      <c r="J159" s="98">
        <f t="shared" si="12"/>
        <v>74000</v>
      </c>
      <c r="K159" s="77">
        <v>2.94</v>
      </c>
      <c r="L159" s="79" t="s">
        <v>12</v>
      </c>
      <c r="M159" s="98">
        <f t="shared" si="19"/>
        <v>2940</v>
      </c>
      <c r="N159" s="77">
        <v>2.66</v>
      </c>
      <c r="O159" s="79" t="s">
        <v>12</v>
      </c>
      <c r="P159" s="74">
        <f t="shared" si="18"/>
        <v>2660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0.1239</v>
      </c>
      <c r="F160" s="92">
        <v>7.216E-5</v>
      </c>
      <c r="G160" s="88">
        <f t="shared" si="14"/>
        <v>0.12397216</v>
      </c>
      <c r="H160" s="77">
        <v>90.01</v>
      </c>
      <c r="I160" s="79" t="s">
        <v>12</v>
      </c>
      <c r="J160" s="98">
        <f t="shared" si="12"/>
        <v>90010</v>
      </c>
      <c r="K160" s="77">
        <v>3.78</v>
      </c>
      <c r="L160" s="79" t="s">
        <v>12</v>
      </c>
      <c r="M160" s="98">
        <f>K160*1000</f>
        <v>3780</v>
      </c>
      <c r="N160" s="77">
        <v>3.19</v>
      </c>
      <c r="O160" s="79" t="s">
        <v>12</v>
      </c>
      <c r="P160" s="74">
        <f t="shared" si="18"/>
        <v>3190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0.1148</v>
      </c>
      <c r="F161" s="92">
        <v>6.5779999999999997E-5</v>
      </c>
      <c r="G161" s="88">
        <f t="shared" si="14"/>
        <v>0.11486578</v>
      </c>
      <c r="H161" s="77">
        <v>107.36</v>
      </c>
      <c r="I161" s="79" t="s">
        <v>12</v>
      </c>
      <c r="J161" s="98">
        <f t="shared" si="12"/>
        <v>107360</v>
      </c>
      <c r="K161" s="77">
        <v>4.58</v>
      </c>
      <c r="L161" s="79" t="s">
        <v>12</v>
      </c>
      <c r="M161" s="98">
        <f t="shared" ref="M161:M195" si="20">K161*1000</f>
        <v>4580</v>
      </c>
      <c r="N161" s="77">
        <v>3.76</v>
      </c>
      <c r="O161" s="79" t="s">
        <v>12</v>
      </c>
      <c r="P161" s="74">
        <f t="shared" si="18"/>
        <v>3760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0.1071</v>
      </c>
      <c r="F162" s="92">
        <v>6.0479999999999997E-5</v>
      </c>
      <c r="G162" s="88">
        <f t="shared" si="14"/>
        <v>0.10716048</v>
      </c>
      <c r="H162" s="77">
        <v>126.03</v>
      </c>
      <c r="I162" s="79" t="s">
        <v>12</v>
      </c>
      <c r="J162" s="98">
        <f t="shared" si="12"/>
        <v>126030</v>
      </c>
      <c r="K162" s="77">
        <v>5.36</v>
      </c>
      <c r="L162" s="79" t="s">
        <v>12</v>
      </c>
      <c r="M162" s="98">
        <f t="shared" si="20"/>
        <v>5360</v>
      </c>
      <c r="N162" s="77">
        <v>4.3600000000000003</v>
      </c>
      <c r="O162" s="79" t="s">
        <v>12</v>
      </c>
      <c r="P162" s="74">
        <f t="shared" si="18"/>
        <v>4360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0.1004</v>
      </c>
      <c r="F163" s="92">
        <v>5.6020000000000002E-5</v>
      </c>
      <c r="G163" s="88">
        <f t="shared" si="14"/>
        <v>0.10045602000000001</v>
      </c>
      <c r="H163" s="77">
        <v>145.99</v>
      </c>
      <c r="I163" s="79" t="s">
        <v>12</v>
      </c>
      <c r="J163" s="98">
        <f t="shared" si="12"/>
        <v>145990</v>
      </c>
      <c r="K163" s="77">
        <v>6.14</v>
      </c>
      <c r="L163" s="79" t="s">
        <v>12</v>
      </c>
      <c r="M163" s="98">
        <f t="shared" si="20"/>
        <v>6140</v>
      </c>
      <c r="N163" s="77">
        <v>5</v>
      </c>
      <c r="O163" s="79" t="s">
        <v>12</v>
      </c>
      <c r="P163" s="74">
        <f t="shared" si="18"/>
        <v>5000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9.4589999999999994E-2</v>
      </c>
      <c r="F164" s="92">
        <v>5.219E-5</v>
      </c>
      <c r="G164" s="88">
        <f t="shared" si="14"/>
        <v>9.4642189999999987E-2</v>
      </c>
      <c r="H164" s="77">
        <v>167.23</v>
      </c>
      <c r="I164" s="79" t="s">
        <v>12</v>
      </c>
      <c r="J164" s="98">
        <f t="shared" si="12"/>
        <v>167230</v>
      </c>
      <c r="K164" s="77">
        <v>6.92</v>
      </c>
      <c r="L164" s="79" t="s">
        <v>12</v>
      </c>
      <c r="M164" s="98">
        <f t="shared" si="20"/>
        <v>6920</v>
      </c>
      <c r="N164" s="77">
        <v>5.68</v>
      </c>
      <c r="O164" s="79" t="s">
        <v>12</v>
      </c>
      <c r="P164" s="74">
        <f t="shared" si="18"/>
        <v>5680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8.9480000000000004E-2</v>
      </c>
      <c r="F165" s="92">
        <v>4.888E-5</v>
      </c>
      <c r="G165" s="88">
        <f t="shared" si="14"/>
        <v>8.9528880000000005E-2</v>
      </c>
      <c r="H165" s="77">
        <v>189.73</v>
      </c>
      <c r="I165" s="79" t="s">
        <v>12</v>
      </c>
      <c r="J165" s="98">
        <f t="shared" si="12"/>
        <v>189730</v>
      </c>
      <c r="K165" s="77">
        <v>7.7</v>
      </c>
      <c r="L165" s="79" t="s">
        <v>12</v>
      </c>
      <c r="M165" s="98">
        <f t="shared" si="20"/>
        <v>7700</v>
      </c>
      <c r="N165" s="77">
        <v>6.4</v>
      </c>
      <c r="O165" s="79" t="s">
        <v>12</v>
      </c>
      <c r="P165" s="74">
        <f t="shared" si="18"/>
        <v>6400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8.4949999999999998E-2</v>
      </c>
      <c r="F166" s="92">
        <v>4.5989999999999998E-5</v>
      </c>
      <c r="G166" s="88">
        <f t="shared" si="14"/>
        <v>8.4995989999999993E-2</v>
      </c>
      <c r="H166" s="77">
        <v>213.48</v>
      </c>
      <c r="I166" s="79" t="s">
        <v>12</v>
      </c>
      <c r="J166" s="98">
        <f t="shared" si="12"/>
        <v>213480</v>
      </c>
      <c r="K166" s="77">
        <v>8.5</v>
      </c>
      <c r="L166" s="79" t="s">
        <v>12</v>
      </c>
      <c r="M166" s="98">
        <f t="shared" si="20"/>
        <v>8500</v>
      </c>
      <c r="N166" s="77">
        <v>7.15</v>
      </c>
      <c r="O166" s="79" t="s">
        <v>12</v>
      </c>
      <c r="P166" s="74">
        <f t="shared" ref="P166:P168" si="21">N166*1000</f>
        <v>7150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8.09E-2</v>
      </c>
      <c r="F167" s="92">
        <v>4.3430000000000003E-5</v>
      </c>
      <c r="G167" s="88">
        <f t="shared" si="14"/>
        <v>8.0943429999999997E-2</v>
      </c>
      <c r="H167" s="77">
        <v>238.45</v>
      </c>
      <c r="I167" s="79" t="s">
        <v>12</v>
      </c>
      <c r="J167" s="98">
        <f t="shared" si="12"/>
        <v>238450</v>
      </c>
      <c r="K167" s="77">
        <v>9.3000000000000007</v>
      </c>
      <c r="L167" s="79" t="s">
        <v>12</v>
      </c>
      <c r="M167" s="98">
        <f t="shared" si="20"/>
        <v>9300</v>
      </c>
      <c r="N167" s="77">
        <v>7.94</v>
      </c>
      <c r="O167" s="79" t="s">
        <v>12</v>
      </c>
      <c r="P167" s="74">
        <f t="shared" si="21"/>
        <v>7940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7.3950000000000002E-2</v>
      </c>
      <c r="F168" s="92">
        <v>3.9119999999999998E-5</v>
      </c>
      <c r="G168" s="88">
        <f t="shared" si="14"/>
        <v>7.3989120000000005E-2</v>
      </c>
      <c r="H168" s="77">
        <v>291.98</v>
      </c>
      <c r="I168" s="79" t="s">
        <v>12</v>
      </c>
      <c r="J168" s="98">
        <f t="shared" si="12"/>
        <v>291980</v>
      </c>
      <c r="K168" s="77">
        <v>12.18</v>
      </c>
      <c r="L168" s="79" t="s">
        <v>12</v>
      </c>
      <c r="M168" s="98">
        <f t="shared" si="20"/>
        <v>12180</v>
      </c>
      <c r="N168" s="77">
        <v>9.6199999999999992</v>
      </c>
      <c r="O168" s="79" t="s">
        <v>12</v>
      </c>
      <c r="P168" s="74">
        <f t="shared" si="21"/>
        <v>9620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6.8199999999999997E-2</v>
      </c>
      <c r="F169" s="92">
        <v>3.5620000000000001E-5</v>
      </c>
      <c r="G169" s="88">
        <f t="shared" si="14"/>
        <v>6.8235619999999997E-2</v>
      </c>
      <c r="H169" s="77">
        <v>350.29</v>
      </c>
      <c r="I169" s="79" t="s">
        <v>12</v>
      </c>
      <c r="J169" s="98">
        <f t="shared" si="12"/>
        <v>350290</v>
      </c>
      <c r="K169" s="77">
        <v>14.9</v>
      </c>
      <c r="L169" s="79" t="s">
        <v>12</v>
      </c>
      <c r="M169" s="98">
        <f t="shared" si="20"/>
        <v>14900</v>
      </c>
      <c r="N169" s="77">
        <v>11.43</v>
      </c>
      <c r="O169" s="79" t="s">
        <v>12</v>
      </c>
      <c r="P169" s="98">
        <f t="shared" ref="P169:P174" si="22">N169*1000</f>
        <v>11430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6.336E-2</v>
      </c>
      <c r="F170" s="92">
        <v>3.273E-5</v>
      </c>
      <c r="G170" s="88">
        <f t="shared" si="14"/>
        <v>6.3392729999999994E-2</v>
      </c>
      <c r="H170" s="77">
        <v>413.29</v>
      </c>
      <c r="I170" s="79" t="s">
        <v>12</v>
      </c>
      <c r="J170" s="98">
        <f t="shared" ref="J170:J175" si="23">H170*1000</f>
        <v>413290</v>
      </c>
      <c r="K170" s="77">
        <v>17.57</v>
      </c>
      <c r="L170" s="79" t="s">
        <v>12</v>
      </c>
      <c r="M170" s="98">
        <f t="shared" si="20"/>
        <v>17570</v>
      </c>
      <c r="N170" s="77">
        <v>13.38</v>
      </c>
      <c r="O170" s="79" t="s">
        <v>12</v>
      </c>
      <c r="P170" s="98">
        <f t="shared" si="22"/>
        <v>13380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5.9209999999999999E-2</v>
      </c>
      <c r="F171" s="92">
        <v>3.029E-5</v>
      </c>
      <c r="G171" s="88">
        <f t="shared" si="14"/>
        <v>5.9240290000000001E-2</v>
      </c>
      <c r="H171" s="77">
        <v>480.89</v>
      </c>
      <c r="I171" s="79" t="s">
        <v>12</v>
      </c>
      <c r="J171" s="98">
        <f t="shared" si="23"/>
        <v>480890</v>
      </c>
      <c r="K171" s="77">
        <v>20.22</v>
      </c>
      <c r="L171" s="79" t="s">
        <v>12</v>
      </c>
      <c r="M171" s="98">
        <f t="shared" si="20"/>
        <v>20220</v>
      </c>
      <c r="N171" s="77">
        <v>15.46</v>
      </c>
      <c r="O171" s="79" t="s">
        <v>12</v>
      </c>
      <c r="P171" s="98">
        <f t="shared" si="22"/>
        <v>15460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5.5629999999999999E-2</v>
      </c>
      <c r="F172" s="92">
        <v>2.8200000000000001E-5</v>
      </c>
      <c r="G172" s="88">
        <f t="shared" si="14"/>
        <v>5.5658199999999998E-2</v>
      </c>
      <c r="H172" s="77">
        <v>553.04999999999995</v>
      </c>
      <c r="I172" s="79" t="s">
        <v>12</v>
      </c>
      <c r="J172" s="98">
        <f t="shared" si="23"/>
        <v>553050</v>
      </c>
      <c r="K172" s="77">
        <v>22.89</v>
      </c>
      <c r="L172" s="79" t="s">
        <v>12</v>
      </c>
      <c r="M172" s="98">
        <f t="shared" si="20"/>
        <v>22890</v>
      </c>
      <c r="N172" s="77">
        <v>17.670000000000002</v>
      </c>
      <c r="O172" s="79" t="s">
        <v>12</v>
      </c>
      <c r="P172" s="98">
        <f t="shared" si="22"/>
        <v>17670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5.2490000000000002E-2</v>
      </c>
      <c r="F173" s="92">
        <v>2.639E-5</v>
      </c>
      <c r="G173" s="88">
        <f t="shared" si="14"/>
        <v>5.2516390000000003E-2</v>
      </c>
      <c r="H173" s="77">
        <v>629.69000000000005</v>
      </c>
      <c r="I173" s="79" t="s">
        <v>12</v>
      </c>
      <c r="J173" s="98">
        <f t="shared" si="23"/>
        <v>629690</v>
      </c>
      <c r="K173" s="77">
        <v>25.58</v>
      </c>
      <c r="L173" s="79" t="s">
        <v>12</v>
      </c>
      <c r="M173" s="98">
        <f t="shared" si="20"/>
        <v>25580</v>
      </c>
      <c r="N173" s="77">
        <v>20</v>
      </c>
      <c r="O173" s="79" t="s">
        <v>12</v>
      </c>
      <c r="P173" s="98">
        <f t="shared" si="22"/>
        <v>20000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4.7239999999999997E-2</v>
      </c>
      <c r="F174" s="92">
        <v>2.3419999999999999E-5</v>
      </c>
      <c r="G174" s="88">
        <f t="shared" si="14"/>
        <v>4.726342E-2</v>
      </c>
      <c r="H174" s="77">
        <v>796.05</v>
      </c>
      <c r="I174" s="79" t="s">
        <v>12</v>
      </c>
      <c r="J174" s="98">
        <f t="shared" si="23"/>
        <v>796050</v>
      </c>
      <c r="K174" s="77">
        <v>35.21</v>
      </c>
      <c r="L174" s="79" t="s">
        <v>12</v>
      </c>
      <c r="M174" s="98">
        <f t="shared" si="20"/>
        <v>35210</v>
      </c>
      <c r="N174" s="77">
        <v>25.05</v>
      </c>
      <c r="O174" s="79" t="s">
        <v>12</v>
      </c>
      <c r="P174" s="98">
        <f t="shared" si="22"/>
        <v>25050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4.3029999999999999E-2</v>
      </c>
      <c r="F175" s="92">
        <v>2.1080000000000001E-5</v>
      </c>
      <c r="G175" s="88">
        <f t="shared" si="14"/>
        <v>4.3051079999999999E-2</v>
      </c>
      <c r="H175" s="77">
        <v>979.78</v>
      </c>
      <c r="I175" s="79" t="s">
        <v>12</v>
      </c>
      <c r="J175" s="98">
        <f t="shared" si="23"/>
        <v>979780</v>
      </c>
      <c r="K175" s="77">
        <v>44.25</v>
      </c>
      <c r="L175" s="79" t="s">
        <v>12</v>
      </c>
      <c r="M175" s="98">
        <f t="shared" si="20"/>
        <v>44250</v>
      </c>
      <c r="N175" s="77">
        <v>30.58</v>
      </c>
      <c r="O175" s="79" t="s">
        <v>12</v>
      </c>
      <c r="P175" s="98">
        <f>N175*1000</f>
        <v>30580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3.9570000000000001E-2</v>
      </c>
      <c r="F176" s="92">
        <v>1.9179999999999999E-5</v>
      </c>
      <c r="G176" s="88">
        <f t="shared" si="14"/>
        <v>3.9589180000000002E-2</v>
      </c>
      <c r="H176" s="77">
        <v>1.18</v>
      </c>
      <c r="I176" s="78" t="s">
        <v>90</v>
      </c>
      <c r="J176" s="98">
        <f t="shared" ref="J176:J183" si="24">H176*1000000</f>
        <v>1180000</v>
      </c>
      <c r="K176" s="77">
        <v>53.1</v>
      </c>
      <c r="L176" s="79" t="s">
        <v>12</v>
      </c>
      <c r="M176" s="98">
        <f t="shared" si="20"/>
        <v>53100</v>
      </c>
      <c r="N176" s="77">
        <v>36.58</v>
      </c>
      <c r="O176" s="79" t="s">
        <v>12</v>
      </c>
      <c r="P176" s="98">
        <f t="shared" ref="P176:P198" si="25">N176*1000</f>
        <v>36580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3.6670000000000001E-2</v>
      </c>
      <c r="F177" s="92">
        <v>1.7600000000000001E-5</v>
      </c>
      <c r="G177" s="88">
        <f t="shared" si="14"/>
        <v>3.6687600000000001E-2</v>
      </c>
      <c r="H177" s="77">
        <v>1.4</v>
      </c>
      <c r="I177" s="79" t="s">
        <v>90</v>
      </c>
      <c r="J177" s="98">
        <f t="shared" si="24"/>
        <v>1400000</v>
      </c>
      <c r="K177" s="77">
        <v>61.94</v>
      </c>
      <c r="L177" s="79" t="s">
        <v>12</v>
      </c>
      <c r="M177" s="98">
        <f t="shared" si="20"/>
        <v>61940</v>
      </c>
      <c r="N177" s="77">
        <v>43.05</v>
      </c>
      <c r="O177" s="79" t="s">
        <v>12</v>
      </c>
      <c r="P177" s="98">
        <f t="shared" si="25"/>
        <v>43050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3.4200000000000001E-2</v>
      </c>
      <c r="F178" s="92">
        <v>1.628E-5</v>
      </c>
      <c r="G178" s="88">
        <f t="shared" si="14"/>
        <v>3.4216280000000002E-2</v>
      </c>
      <c r="H178" s="77">
        <v>1.63</v>
      </c>
      <c r="I178" s="79" t="s">
        <v>90</v>
      </c>
      <c r="J178" s="98">
        <f t="shared" si="24"/>
        <v>1630000</v>
      </c>
      <c r="K178" s="77">
        <v>70.84</v>
      </c>
      <c r="L178" s="79" t="s">
        <v>12</v>
      </c>
      <c r="M178" s="98">
        <f t="shared" si="20"/>
        <v>70840</v>
      </c>
      <c r="N178" s="77">
        <v>49.98</v>
      </c>
      <c r="O178" s="79" t="s">
        <v>12</v>
      </c>
      <c r="P178" s="98">
        <f t="shared" si="25"/>
        <v>49980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3.2070000000000001E-2</v>
      </c>
      <c r="F179" s="92">
        <v>1.5150000000000001E-5</v>
      </c>
      <c r="G179" s="88">
        <f t="shared" si="14"/>
        <v>3.208515E-2</v>
      </c>
      <c r="H179" s="77">
        <v>1.88</v>
      </c>
      <c r="I179" s="79" t="s">
        <v>90</v>
      </c>
      <c r="J179" s="98">
        <f t="shared" si="24"/>
        <v>1880000</v>
      </c>
      <c r="K179" s="77">
        <v>79.86</v>
      </c>
      <c r="L179" s="79" t="s">
        <v>12</v>
      </c>
      <c r="M179" s="98">
        <f t="shared" si="20"/>
        <v>79860</v>
      </c>
      <c r="N179" s="77">
        <v>57.36</v>
      </c>
      <c r="O179" s="79" t="s">
        <v>12</v>
      </c>
      <c r="P179" s="98">
        <f t="shared" si="25"/>
        <v>57360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3.0210000000000001E-2</v>
      </c>
      <c r="F180" s="92">
        <v>1.417E-5</v>
      </c>
      <c r="G180" s="88">
        <f t="shared" si="14"/>
        <v>3.0224170000000002E-2</v>
      </c>
      <c r="H180" s="77">
        <v>2.15</v>
      </c>
      <c r="I180" s="79" t="s">
        <v>90</v>
      </c>
      <c r="J180" s="98">
        <f t="shared" si="24"/>
        <v>2150000</v>
      </c>
      <c r="K180" s="77">
        <v>89.02</v>
      </c>
      <c r="L180" s="79" t="s">
        <v>12</v>
      </c>
      <c r="M180" s="98">
        <f t="shared" si="20"/>
        <v>89020</v>
      </c>
      <c r="N180" s="77">
        <v>65.180000000000007</v>
      </c>
      <c r="O180" s="79" t="s">
        <v>12</v>
      </c>
      <c r="P180" s="98">
        <f t="shared" si="25"/>
        <v>65180.000000000007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2.8580000000000001E-2</v>
      </c>
      <c r="F181" s="92">
        <v>1.332E-5</v>
      </c>
      <c r="G181" s="88">
        <f t="shared" si="14"/>
        <v>2.8593320000000002E-2</v>
      </c>
      <c r="H181" s="77">
        <v>2.4300000000000002</v>
      </c>
      <c r="I181" s="79" t="s">
        <v>90</v>
      </c>
      <c r="J181" s="98">
        <f t="shared" si="24"/>
        <v>2430000</v>
      </c>
      <c r="K181" s="77">
        <v>98.32</v>
      </c>
      <c r="L181" s="79" t="s">
        <v>12</v>
      </c>
      <c r="M181" s="98">
        <f t="shared" si="20"/>
        <v>98320</v>
      </c>
      <c r="N181" s="77">
        <v>73.430000000000007</v>
      </c>
      <c r="O181" s="79" t="s">
        <v>12</v>
      </c>
      <c r="P181" s="98">
        <f t="shared" si="25"/>
        <v>73430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2.7130000000000001E-2</v>
      </c>
      <c r="F182" s="92">
        <v>1.256E-5</v>
      </c>
      <c r="G182" s="88">
        <f t="shared" si="14"/>
        <v>2.714256E-2</v>
      </c>
      <c r="H182" s="77">
        <v>2.73</v>
      </c>
      <c r="I182" s="79" t="s">
        <v>90</v>
      </c>
      <c r="J182" s="98">
        <f t="shared" si="24"/>
        <v>2730000</v>
      </c>
      <c r="K182" s="77">
        <v>107.79</v>
      </c>
      <c r="L182" s="79" t="s">
        <v>12</v>
      </c>
      <c r="M182" s="98">
        <f t="shared" si="20"/>
        <v>107790</v>
      </c>
      <c r="N182" s="77">
        <v>82.11</v>
      </c>
      <c r="O182" s="79" t="s">
        <v>12</v>
      </c>
      <c r="P182" s="98">
        <f t="shared" si="25"/>
        <v>82110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2.5829999999999999E-2</v>
      </c>
      <c r="F183" s="92">
        <v>1.189E-5</v>
      </c>
      <c r="G183" s="88">
        <f t="shared" si="14"/>
        <v>2.5841889999999999E-2</v>
      </c>
      <c r="H183" s="77">
        <v>3.04</v>
      </c>
      <c r="I183" s="79" t="s">
        <v>90</v>
      </c>
      <c r="J183" s="98">
        <f t="shared" si="24"/>
        <v>3040000</v>
      </c>
      <c r="K183" s="77">
        <v>117.42</v>
      </c>
      <c r="L183" s="79" t="s">
        <v>12</v>
      </c>
      <c r="M183" s="98">
        <f t="shared" si="20"/>
        <v>117420</v>
      </c>
      <c r="N183" s="77">
        <v>91.21</v>
      </c>
      <c r="O183" s="79" t="s">
        <v>12</v>
      </c>
      <c r="P183" s="98">
        <f t="shared" si="25"/>
        <v>91210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2.4670000000000001E-2</v>
      </c>
      <c r="F184" s="92">
        <v>1.13E-5</v>
      </c>
      <c r="G184" s="88">
        <f t="shared" si="14"/>
        <v>2.46813E-2</v>
      </c>
      <c r="H184" s="77">
        <v>3.37</v>
      </c>
      <c r="I184" s="79" t="s">
        <v>90</v>
      </c>
      <c r="J184" s="98">
        <f t="shared" ref="J184:J188" si="26">H184*1000000</f>
        <v>3370000</v>
      </c>
      <c r="K184" s="77">
        <v>127.22</v>
      </c>
      <c r="L184" s="79" t="s">
        <v>12</v>
      </c>
      <c r="M184" s="98">
        <f t="shared" si="20"/>
        <v>127220</v>
      </c>
      <c r="N184" s="77">
        <v>100.72</v>
      </c>
      <c r="O184" s="79" t="s">
        <v>12</v>
      </c>
      <c r="P184" s="98">
        <f t="shared" si="25"/>
        <v>100720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2.266E-2</v>
      </c>
      <c r="F185" s="92">
        <v>1.027E-5</v>
      </c>
      <c r="G185" s="88">
        <f t="shared" si="14"/>
        <v>2.2670269999999999E-2</v>
      </c>
      <c r="H185" s="77">
        <v>4.07</v>
      </c>
      <c r="I185" s="79" t="s">
        <v>90</v>
      </c>
      <c r="J185" s="98">
        <f t="shared" si="26"/>
        <v>4070000.0000000005</v>
      </c>
      <c r="K185" s="77">
        <v>163.07</v>
      </c>
      <c r="L185" s="79" t="s">
        <v>12</v>
      </c>
      <c r="M185" s="98">
        <f t="shared" si="20"/>
        <v>163070</v>
      </c>
      <c r="N185" s="77">
        <v>121</v>
      </c>
      <c r="O185" s="79" t="s">
        <v>12</v>
      </c>
      <c r="P185" s="98">
        <f t="shared" si="25"/>
        <v>121000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2.06E-2</v>
      </c>
      <c r="F186" s="92">
        <v>9.2310000000000002E-6</v>
      </c>
      <c r="G186" s="88">
        <f t="shared" si="14"/>
        <v>2.0609230999999999E-2</v>
      </c>
      <c r="H186" s="77">
        <v>5.03</v>
      </c>
      <c r="I186" s="79" t="s">
        <v>90</v>
      </c>
      <c r="J186" s="98">
        <f t="shared" si="26"/>
        <v>5030000</v>
      </c>
      <c r="K186" s="77">
        <v>214.31</v>
      </c>
      <c r="L186" s="79" t="s">
        <v>12</v>
      </c>
      <c r="M186" s="98">
        <f t="shared" si="20"/>
        <v>214310</v>
      </c>
      <c r="N186" s="77">
        <v>148.59</v>
      </c>
      <c r="O186" s="79" t="s">
        <v>12</v>
      </c>
      <c r="P186" s="98">
        <f t="shared" si="25"/>
        <v>148590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1.8919999999999999E-2</v>
      </c>
      <c r="F187" s="92">
        <v>8.3909999999999998E-6</v>
      </c>
      <c r="G187" s="88">
        <f t="shared" si="14"/>
        <v>1.8928390999999999E-2</v>
      </c>
      <c r="H187" s="77">
        <v>6.08</v>
      </c>
      <c r="I187" s="79" t="s">
        <v>90</v>
      </c>
      <c r="J187" s="98">
        <f t="shared" si="26"/>
        <v>6080000</v>
      </c>
      <c r="K187" s="77">
        <v>263.04000000000002</v>
      </c>
      <c r="L187" s="79" t="s">
        <v>12</v>
      </c>
      <c r="M187" s="98">
        <f t="shared" si="20"/>
        <v>263040</v>
      </c>
      <c r="N187" s="77">
        <v>178.62</v>
      </c>
      <c r="O187" s="79" t="s">
        <v>12</v>
      </c>
      <c r="P187" s="98">
        <f t="shared" si="25"/>
        <v>178620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1.7510000000000001E-2</v>
      </c>
      <c r="F188" s="92">
        <v>7.6960000000000005E-6</v>
      </c>
      <c r="G188" s="88">
        <f t="shared" si="14"/>
        <v>1.7517696000000003E-2</v>
      </c>
      <c r="H188" s="77">
        <v>7.22</v>
      </c>
      <c r="I188" s="79" t="s">
        <v>90</v>
      </c>
      <c r="J188" s="98">
        <f t="shared" si="26"/>
        <v>7220000</v>
      </c>
      <c r="K188" s="77">
        <v>310.91000000000003</v>
      </c>
      <c r="L188" s="79" t="s">
        <v>12</v>
      </c>
      <c r="M188" s="98">
        <f t="shared" si="20"/>
        <v>310910</v>
      </c>
      <c r="N188" s="77">
        <v>211.03</v>
      </c>
      <c r="O188" s="79" t="s">
        <v>12</v>
      </c>
      <c r="P188" s="98">
        <f t="shared" si="25"/>
        <v>211030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1.6330000000000001E-2</v>
      </c>
      <c r="F189" s="92">
        <v>7.1119999999999998E-6</v>
      </c>
      <c r="G189" s="88">
        <f t="shared" si="14"/>
        <v>1.6337112000000001E-2</v>
      </c>
      <c r="H189" s="77">
        <v>8.44</v>
      </c>
      <c r="I189" s="79" t="s">
        <v>90</v>
      </c>
      <c r="J189" s="98">
        <f>H189*1000000</f>
        <v>8440000</v>
      </c>
      <c r="K189" s="77">
        <v>358.67</v>
      </c>
      <c r="L189" s="79" t="s">
        <v>12</v>
      </c>
      <c r="M189" s="98">
        <f t="shared" si="20"/>
        <v>358670</v>
      </c>
      <c r="N189" s="77">
        <v>245.76</v>
      </c>
      <c r="O189" s="79" t="s">
        <v>12</v>
      </c>
      <c r="P189" s="98">
        <f t="shared" si="25"/>
        <v>245760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1.5310000000000001E-2</v>
      </c>
      <c r="F190" s="92">
        <v>6.613E-6</v>
      </c>
      <c r="G190" s="88">
        <f t="shared" si="14"/>
        <v>1.5316613000000001E-2</v>
      </c>
      <c r="H190" s="77">
        <v>9.75</v>
      </c>
      <c r="I190" s="79" t="s">
        <v>90</v>
      </c>
      <c r="J190" s="98">
        <f t="shared" ref="J190:J220" si="27">H190*1000000</f>
        <v>9750000</v>
      </c>
      <c r="K190" s="77">
        <v>406.69</v>
      </c>
      <c r="L190" s="79" t="s">
        <v>12</v>
      </c>
      <c r="M190" s="98">
        <f t="shared" si="20"/>
        <v>406690</v>
      </c>
      <c r="N190" s="77">
        <v>282.76</v>
      </c>
      <c r="O190" s="79" t="s">
        <v>12</v>
      </c>
      <c r="P190" s="98">
        <f t="shared" si="25"/>
        <v>282760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1.4420000000000001E-2</v>
      </c>
      <c r="F191" s="92">
        <v>6.1820000000000003E-6</v>
      </c>
      <c r="G191" s="88">
        <f t="shared" si="14"/>
        <v>1.4426182000000001E-2</v>
      </c>
      <c r="H191" s="77">
        <v>11.15</v>
      </c>
      <c r="I191" s="79" t="s">
        <v>90</v>
      </c>
      <c r="J191" s="98">
        <f t="shared" si="27"/>
        <v>11150000</v>
      </c>
      <c r="K191" s="77">
        <v>455.17</v>
      </c>
      <c r="L191" s="79" t="s">
        <v>12</v>
      </c>
      <c r="M191" s="98">
        <f t="shared" si="20"/>
        <v>455170</v>
      </c>
      <c r="N191" s="77">
        <v>321.97000000000003</v>
      </c>
      <c r="O191" s="79" t="s">
        <v>12</v>
      </c>
      <c r="P191" s="98">
        <f t="shared" si="25"/>
        <v>321970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1.3650000000000001E-2</v>
      </c>
      <c r="F192" s="92">
        <v>5.806E-6</v>
      </c>
      <c r="G192" s="88">
        <f t="shared" si="14"/>
        <v>1.3655806000000001E-2</v>
      </c>
      <c r="H192" s="77">
        <v>12.62</v>
      </c>
      <c r="I192" s="79" t="s">
        <v>90</v>
      </c>
      <c r="J192" s="98">
        <f t="shared" si="27"/>
        <v>12620000</v>
      </c>
      <c r="K192" s="77">
        <v>504.23</v>
      </c>
      <c r="L192" s="79" t="s">
        <v>12</v>
      </c>
      <c r="M192" s="98">
        <f t="shared" si="20"/>
        <v>504230</v>
      </c>
      <c r="N192" s="77">
        <v>363.35</v>
      </c>
      <c r="O192" s="79" t="s">
        <v>12</v>
      </c>
      <c r="P192" s="98">
        <f t="shared" si="25"/>
        <v>363350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1.2959999999999999E-2</v>
      </c>
      <c r="F193" s="92">
        <v>5.4750000000000001E-6</v>
      </c>
      <c r="G193" s="88">
        <f t="shared" si="14"/>
        <v>1.2965474999999999E-2</v>
      </c>
      <c r="H193" s="77">
        <v>14.18</v>
      </c>
      <c r="I193" s="79" t="s">
        <v>90</v>
      </c>
      <c r="J193" s="98">
        <f t="shared" si="27"/>
        <v>14180000</v>
      </c>
      <c r="K193" s="77">
        <v>553.96</v>
      </c>
      <c r="L193" s="79" t="s">
        <v>12</v>
      </c>
      <c r="M193" s="98">
        <f t="shared" si="20"/>
        <v>553960</v>
      </c>
      <c r="N193" s="77">
        <v>406.86</v>
      </c>
      <c r="O193" s="79" t="s">
        <v>12</v>
      </c>
      <c r="P193" s="98">
        <f t="shared" si="25"/>
        <v>406860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1.18E-2</v>
      </c>
      <c r="F194" s="92">
        <v>4.9180000000000002E-6</v>
      </c>
      <c r="G194" s="88">
        <f t="shared" si="14"/>
        <v>1.1804917999999999E-2</v>
      </c>
      <c r="H194" s="77">
        <v>17.53</v>
      </c>
      <c r="I194" s="79" t="s">
        <v>90</v>
      </c>
      <c r="J194" s="98">
        <f t="shared" si="27"/>
        <v>17530000</v>
      </c>
      <c r="K194" s="77">
        <v>735.84</v>
      </c>
      <c r="L194" s="79" t="s">
        <v>12</v>
      </c>
      <c r="M194" s="98">
        <f t="shared" si="20"/>
        <v>735840</v>
      </c>
      <c r="N194" s="77">
        <v>500.11</v>
      </c>
      <c r="O194" s="79" t="s">
        <v>12</v>
      </c>
      <c r="P194" s="98">
        <f t="shared" si="25"/>
        <v>500110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1.085E-2</v>
      </c>
      <c r="F195" s="92">
        <v>4.4680000000000003E-6</v>
      </c>
      <c r="G195" s="88">
        <f t="shared" si="14"/>
        <v>1.0854468000000001E-2</v>
      </c>
      <c r="H195" s="77">
        <v>21.19</v>
      </c>
      <c r="I195" s="79" t="s">
        <v>90</v>
      </c>
      <c r="J195" s="98">
        <f t="shared" si="27"/>
        <v>21190000</v>
      </c>
      <c r="K195" s="77">
        <v>907.04</v>
      </c>
      <c r="L195" s="79" t="s">
        <v>12</v>
      </c>
      <c r="M195" s="98">
        <f t="shared" si="20"/>
        <v>907040</v>
      </c>
      <c r="N195" s="77">
        <v>601.4</v>
      </c>
      <c r="O195" s="79" t="s">
        <v>12</v>
      </c>
      <c r="P195" s="98">
        <f t="shared" si="25"/>
        <v>601400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1.0070000000000001E-2</v>
      </c>
      <c r="F196" s="92">
        <v>4.0960000000000003E-6</v>
      </c>
      <c r="G196" s="88">
        <f t="shared" si="14"/>
        <v>1.0074096000000001E-2</v>
      </c>
      <c r="H196" s="77">
        <v>25.16</v>
      </c>
      <c r="I196" s="79" t="s">
        <v>90</v>
      </c>
      <c r="J196" s="98">
        <f t="shared" si="27"/>
        <v>25160000</v>
      </c>
      <c r="K196" s="77">
        <v>1.07</v>
      </c>
      <c r="L196" s="78" t="s">
        <v>90</v>
      </c>
      <c r="M196" s="98">
        <f t="shared" ref="M196:M201" si="28">K196*1000000</f>
        <v>1070000</v>
      </c>
      <c r="N196" s="77">
        <v>710.45</v>
      </c>
      <c r="O196" s="79" t="s">
        <v>12</v>
      </c>
      <c r="P196" s="98">
        <f t="shared" si="25"/>
        <v>710450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9.4020000000000006E-3</v>
      </c>
      <c r="F197" s="92">
        <v>3.783E-6</v>
      </c>
      <c r="G197" s="88">
        <f t="shared" si="14"/>
        <v>9.4057830000000009E-3</v>
      </c>
      <c r="H197" s="77">
        <v>29.42</v>
      </c>
      <c r="I197" s="79" t="s">
        <v>90</v>
      </c>
      <c r="J197" s="98">
        <f t="shared" si="27"/>
        <v>29420000</v>
      </c>
      <c r="K197" s="77">
        <v>1.24</v>
      </c>
      <c r="L197" s="79" t="s">
        <v>90</v>
      </c>
      <c r="M197" s="98">
        <f t="shared" si="28"/>
        <v>1240000</v>
      </c>
      <c r="N197" s="77">
        <v>826.99</v>
      </c>
      <c r="O197" s="79" t="s">
        <v>12</v>
      </c>
      <c r="P197" s="98">
        <f t="shared" si="25"/>
        <v>826990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8.8330000000000006E-3</v>
      </c>
      <c r="F198" s="92">
        <v>3.5159999999999999E-6</v>
      </c>
      <c r="G198" s="88">
        <f t="shared" si="14"/>
        <v>8.8365160000000009E-3</v>
      </c>
      <c r="H198" s="77">
        <v>33.96</v>
      </c>
      <c r="I198" s="79" t="s">
        <v>90</v>
      </c>
      <c r="J198" s="98">
        <f t="shared" si="27"/>
        <v>33960000</v>
      </c>
      <c r="K198" s="77">
        <v>1.41</v>
      </c>
      <c r="L198" s="79" t="s">
        <v>90</v>
      </c>
      <c r="M198" s="98">
        <f t="shared" si="28"/>
        <v>1410000</v>
      </c>
      <c r="N198" s="77">
        <v>950.77</v>
      </c>
      <c r="O198" s="79" t="s">
        <v>12</v>
      </c>
      <c r="P198" s="98">
        <f t="shared" si="25"/>
        <v>950770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8.3409999999999995E-3</v>
      </c>
      <c r="F199" s="92">
        <v>3.2849999999999999E-6</v>
      </c>
      <c r="G199" s="88">
        <f t="shared" si="14"/>
        <v>8.3442849999999999E-3</v>
      </c>
      <c r="H199" s="77">
        <v>38.79</v>
      </c>
      <c r="I199" s="79" t="s">
        <v>90</v>
      </c>
      <c r="J199" s="98">
        <f t="shared" si="27"/>
        <v>38790000</v>
      </c>
      <c r="K199" s="77">
        <v>1.57</v>
      </c>
      <c r="L199" s="79" t="s">
        <v>90</v>
      </c>
      <c r="M199" s="98">
        <f t="shared" si="28"/>
        <v>1570000</v>
      </c>
      <c r="N199" s="77">
        <v>1.08</v>
      </c>
      <c r="O199" s="78" t="s">
        <v>90</v>
      </c>
      <c r="P199" s="98">
        <f t="shared" ref="P199:P202" si="29">N199*1000000</f>
        <v>1080000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7.5290000000000001E-3</v>
      </c>
      <c r="F200" s="92">
        <v>2.9079999999999999E-6</v>
      </c>
      <c r="G200" s="88">
        <f t="shared" si="14"/>
        <v>7.5319080000000004E-3</v>
      </c>
      <c r="H200" s="77">
        <v>49.25</v>
      </c>
      <c r="I200" s="79" t="s">
        <v>90</v>
      </c>
      <c r="J200" s="98">
        <f t="shared" si="27"/>
        <v>49250000</v>
      </c>
      <c r="K200" s="77">
        <v>2.1800000000000002</v>
      </c>
      <c r="L200" s="79" t="s">
        <v>90</v>
      </c>
      <c r="M200" s="98">
        <f t="shared" si="28"/>
        <v>2180000</v>
      </c>
      <c r="N200" s="77">
        <v>1.36</v>
      </c>
      <c r="O200" s="79" t="s">
        <v>90</v>
      </c>
      <c r="P200" s="98">
        <f t="shared" si="29"/>
        <v>1360000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6.888E-3</v>
      </c>
      <c r="F201" s="92">
        <v>2.61E-6</v>
      </c>
      <c r="G201" s="88">
        <f t="shared" si="14"/>
        <v>6.8906100000000001E-3</v>
      </c>
      <c r="H201" s="77">
        <v>60.76</v>
      </c>
      <c r="I201" s="79" t="s">
        <v>90</v>
      </c>
      <c r="J201" s="98">
        <f t="shared" si="27"/>
        <v>60760000</v>
      </c>
      <c r="K201" s="77">
        <v>2.74</v>
      </c>
      <c r="L201" s="79" t="s">
        <v>90</v>
      </c>
      <c r="M201" s="98">
        <f t="shared" si="28"/>
        <v>2740000</v>
      </c>
      <c r="N201" s="77">
        <v>1.67</v>
      </c>
      <c r="O201" s="79" t="s">
        <v>90</v>
      </c>
      <c r="P201" s="98">
        <f t="shared" si="29"/>
        <v>1670000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6.3670000000000003E-3</v>
      </c>
      <c r="F202" s="92">
        <v>2.3700000000000002E-6</v>
      </c>
      <c r="G202" s="88">
        <f t="shared" si="14"/>
        <v>6.3693700000000001E-3</v>
      </c>
      <c r="H202" s="77">
        <v>73.28</v>
      </c>
      <c r="I202" s="79" t="s">
        <v>90</v>
      </c>
      <c r="J202" s="98">
        <f t="shared" si="27"/>
        <v>73280000</v>
      </c>
      <c r="K202" s="77">
        <v>3.28</v>
      </c>
      <c r="L202" s="79" t="s">
        <v>90</v>
      </c>
      <c r="M202" s="98">
        <f t="shared" ref="M202:M204" si="30">K202*1000000</f>
        <v>3280000</v>
      </c>
      <c r="N202" s="77">
        <v>2</v>
      </c>
      <c r="O202" s="79" t="s">
        <v>90</v>
      </c>
      <c r="P202" s="98">
        <f t="shared" si="29"/>
        <v>2000000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5.9360000000000003E-3</v>
      </c>
      <c r="F203" s="92">
        <v>2.1710000000000001E-6</v>
      </c>
      <c r="G203" s="88">
        <f t="shared" si="14"/>
        <v>5.9381709999999999E-3</v>
      </c>
      <c r="H203" s="77">
        <v>86.76</v>
      </c>
      <c r="I203" s="79" t="s">
        <v>90</v>
      </c>
      <c r="J203" s="98">
        <f t="shared" si="27"/>
        <v>86760000</v>
      </c>
      <c r="K203" s="77">
        <v>3.81</v>
      </c>
      <c r="L203" s="79" t="s">
        <v>90</v>
      </c>
      <c r="M203" s="98">
        <f t="shared" si="30"/>
        <v>3810000</v>
      </c>
      <c r="N203" s="77">
        <v>2.36</v>
      </c>
      <c r="O203" s="79" t="s">
        <v>90</v>
      </c>
      <c r="P203" s="98">
        <f t="shared" ref="P203:P214" si="31">N203*1000000</f>
        <v>2360000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5.5729999999999998E-3</v>
      </c>
      <c r="F204" s="92">
        <v>2.0049999999999999E-6</v>
      </c>
      <c r="G204" s="88">
        <f t="shared" si="14"/>
        <v>5.5750050000000001E-3</v>
      </c>
      <c r="H204" s="77">
        <v>101.17</v>
      </c>
      <c r="I204" s="79" t="s">
        <v>90</v>
      </c>
      <c r="J204" s="98">
        <f t="shared" si="27"/>
        <v>101170000</v>
      </c>
      <c r="K204" s="77">
        <v>4.3499999999999996</v>
      </c>
      <c r="L204" s="79" t="s">
        <v>90</v>
      </c>
      <c r="M204" s="98">
        <f t="shared" si="30"/>
        <v>4350000</v>
      </c>
      <c r="N204" s="77">
        <v>2.73</v>
      </c>
      <c r="O204" s="79" t="s">
        <v>90</v>
      </c>
      <c r="P204" s="98">
        <f t="shared" si="31"/>
        <v>2730000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5.2630000000000003E-3</v>
      </c>
      <c r="F205" s="92">
        <v>1.8619999999999999E-6</v>
      </c>
      <c r="G205" s="88">
        <f t="shared" si="14"/>
        <v>5.2648620000000004E-3</v>
      </c>
      <c r="H205" s="77">
        <v>116.47</v>
      </c>
      <c r="I205" s="79" t="s">
        <v>90</v>
      </c>
      <c r="J205" s="98">
        <f t="shared" si="27"/>
        <v>116470000</v>
      </c>
      <c r="K205" s="77">
        <v>4.88</v>
      </c>
      <c r="L205" s="79" t="s">
        <v>90</v>
      </c>
      <c r="M205" s="98">
        <f t="shared" ref="M205:M209" si="32">K205*1000000</f>
        <v>4880000</v>
      </c>
      <c r="N205" s="77">
        <v>3.13</v>
      </c>
      <c r="O205" s="79" t="s">
        <v>90</v>
      </c>
      <c r="P205" s="98">
        <f t="shared" si="31"/>
        <v>3130000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4.9959999999999996E-3</v>
      </c>
      <c r="F206" s="92">
        <v>1.7400000000000001E-6</v>
      </c>
      <c r="G206" s="88">
        <f t="shared" si="14"/>
        <v>4.9977399999999996E-3</v>
      </c>
      <c r="H206" s="77">
        <v>132.63999999999999</v>
      </c>
      <c r="I206" s="79" t="s">
        <v>90</v>
      </c>
      <c r="J206" s="98">
        <f t="shared" si="27"/>
        <v>132639999.99999999</v>
      </c>
      <c r="K206" s="77">
        <v>5.42</v>
      </c>
      <c r="L206" s="79" t="s">
        <v>90</v>
      </c>
      <c r="M206" s="98">
        <f t="shared" si="32"/>
        <v>5420000</v>
      </c>
      <c r="N206" s="77">
        <v>3.55</v>
      </c>
      <c r="O206" s="79" t="s">
        <v>90</v>
      </c>
      <c r="P206" s="98">
        <f t="shared" si="31"/>
        <v>3550000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4.7619999999999997E-3</v>
      </c>
      <c r="F207" s="92">
        <v>1.6330000000000001E-6</v>
      </c>
      <c r="G207" s="88">
        <f t="shared" si="14"/>
        <v>4.7636329999999998E-3</v>
      </c>
      <c r="H207" s="77">
        <v>149.63</v>
      </c>
      <c r="I207" s="79" t="s">
        <v>90</v>
      </c>
      <c r="J207" s="98">
        <f t="shared" si="27"/>
        <v>149630000</v>
      </c>
      <c r="K207" s="77">
        <v>5.96</v>
      </c>
      <c r="L207" s="79" t="s">
        <v>90</v>
      </c>
      <c r="M207" s="98">
        <f t="shared" si="32"/>
        <v>5960000</v>
      </c>
      <c r="N207" s="77">
        <v>3.98</v>
      </c>
      <c r="O207" s="79" t="s">
        <v>90</v>
      </c>
      <c r="P207" s="98">
        <f t="shared" si="31"/>
        <v>3980000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4.5560000000000002E-3</v>
      </c>
      <c r="F208" s="92">
        <v>1.539E-6</v>
      </c>
      <c r="G208" s="88">
        <f t="shared" si="14"/>
        <v>4.5575390000000002E-3</v>
      </c>
      <c r="H208" s="77">
        <v>167.43</v>
      </c>
      <c r="I208" s="79" t="s">
        <v>90</v>
      </c>
      <c r="J208" s="98">
        <f t="shared" si="27"/>
        <v>167430000</v>
      </c>
      <c r="K208" s="77">
        <v>6.5</v>
      </c>
      <c r="L208" s="79" t="s">
        <v>90</v>
      </c>
      <c r="M208" s="98">
        <f t="shared" si="32"/>
        <v>6500000</v>
      </c>
      <c r="N208" s="77">
        <v>4.43</v>
      </c>
      <c r="O208" s="79" t="s">
        <v>90</v>
      </c>
      <c r="P208" s="98">
        <f t="shared" si="31"/>
        <v>4430000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4.3740000000000003E-3</v>
      </c>
      <c r="F209" s="92">
        <v>1.455E-6</v>
      </c>
      <c r="G209" s="88">
        <f t="shared" si="14"/>
        <v>4.3754550000000003E-3</v>
      </c>
      <c r="H209" s="77">
        <v>185.99</v>
      </c>
      <c r="I209" s="79" t="s">
        <v>90</v>
      </c>
      <c r="J209" s="98">
        <f t="shared" si="27"/>
        <v>185990000</v>
      </c>
      <c r="K209" s="77">
        <v>7.04</v>
      </c>
      <c r="L209" s="79" t="s">
        <v>90</v>
      </c>
      <c r="M209" s="98">
        <f t="shared" si="32"/>
        <v>7040000</v>
      </c>
      <c r="N209" s="77">
        <v>4.9000000000000004</v>
      </c>
      <c r="O209" s="79" t="s">
        <v>90</v>
      </c>
      <c r="P209" s="98">
        <f t="shared" si="31"/>
        <v>4900000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4.2110000000000003E-3</v>
      </c>
      <c r="F210" s="92">
        <v>1.381E-6</v>
      </c>
      <c r="G210" s="88">
        <f t="shared" si="14"/>
        <v>4.2123810000000003E-3</v>
      </c>
      <c r="H210" s="77">
        <v>205.3</v>
      </c>
      <c r="I210" s="79" t="s">
        <v>90</v>
      </c>
      <c r="J210" s="98">
        <f t="shared" si="27"/>
        <v>205300000</v>
      </c>
      <c r="K210" s="77">
        <v>7.59</v>
      </c>
      <c r="L210" s="79" t="s">
        <v>90</v>
      </c>
      <c r="M210" s="98">
        <f>K210*1000000</f>
        <v>7590000</v>
      </c>
      <c r="N210" s="77">
        <v>5.39</v>
      </c>
      <c r="O210" s="79" t="s">
        <v>90</v>
      </c>
      <c r="P210" s="98">
        <f t="shared" si="31"/>
        <v>5390000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3.9319999999999997E-3</v>
      </c>
      <c r="F211" s="92">
        <v>1.2529999999999999E-6</v>
      </c>
      <c r="G211" s="88">
        <f t="shared" si="14"/>
        <v>3.9332529999999994E-3</v>
      </c>
      <c r="H211" s="77">
        <v>246.05</v>
      </c>
      <c r="I211" s="79" t="s">
        <v>90</v>
      </c>
      <c r="J211" s="98">
        <f t="shared" si="27"/>
        <v>246050000</v>
      </c>
      <c r="K211" s="77">
        <v>9.59</v>
      </c>
      <c r="L211" s="79" t="s">
        <v>90</v>
      </c>
      <c r="M211" s="98">
        <f t="shared" ref="M211:M228" si="33">K211*1000000</f>
        <v>9590000</v>
      </c>
      <c r="N211" s="77">
        <v>6.4</v>
      </c>
      <c r="O211" s="79" t="s">
        <v>90</v>
      </c>
      <c r="P211" s="98">
        <f t="shared" si="31"/>
        <v>6400000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3.6519999999999999E-3</v>
      </c>
      <c r="F212" s="92">
        <v>1.124E-6</v>
      </c>
      <c r="G212" s="88">
        <f t="shared" si="14"/>
        <v>3.6531239999999998E-3</v>
      </c>
      <c r="H212" s="77">
        <v>300.74</v>
      </c>
      <c r="I212" s="79" t="s">
        <v>90</v>
      </c>
      <c r="J212" s="98">
        <f t="shared" si="27"/>
        <v>300740000</v>
      </c>
      <c r="K212" s="77">
        <v>12.4</v>
      </c>
      <c r="L212" s="79" t="s">
        <v>90</v>
      </c>
      <c r="M212" s="98">
        <f t="shared" si="33"/>
        <v>12400000</v>
      </c>
      <c r="N212" s="77">
        <v>7.74</v>
      </c>
      <c r="O212" s="79" t="s">
        <v>90</v>
      </c>
      <c r="P212" s="98">
        <f t="shared" si="31"/>
        <v>7740000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3.4259999999999998E-3</v>
      </c>
      <c r="F213" s="92">
        <v>1.02E-6</v>
      </c>
      <c r="G213" s="88">
        <f t="shared" ref="G213:G228" si="34">E213+F213</f>
        <v>3.4270199999999998E-3</v>
      </c>
      <c r="H213" s="77">
        <v>359.34</v>
      </c>
      <c r="I213" s="79" t="s">
        <v>90</v>
      </c>
      <c r="J213" s="98">
        <f t="shared" si="27"/>
        <v>359340000</v>
      </c>
      <c r="K213" s="77">
        <v>14.99</v>
      </c>
      <c r="L213" s="79" t="s">
        <v>90</v>
      </c>
      <c r="M213" s="98">
        <f t="shared" si="33"/>
        <v>14990000</v>
      </c>
      <c r="N213" s="77">
        <v>9.16</v>
      </c>
      <c r="O213" s="79" t="s">
        <v>90</v>
      </c>
      <c r="P213" s="98">
        <f t="shared" si="31"/>
        <v>9160000</v>
      </c>
    </row>
    <row r="214" spans="2:16">
      <c r="B214" s="89">
        <v>275</v>
      </c>
      <c r="C214" s="90" t="s">
        <v>65</v>
      </c>
      <c r="D214" s="74">
        <f t="shared" ref="D214:D227" si="35">B214/$C$5</f>
        <v>275</v>
      </c>
      <c r="E214" s="91">
        <v>3.241E-3</v>
      </c>
      <c r="F214" s="92">
        <v>9.3379999999999996E-7</v>
      </c>
      <c r="G214" s="88">
        <f t="shared" si="34"/>
        <v>3.2419338000000001E-3</v>
      </c>
      <c r="H214" s="77">
        <v>421.54</v>
      </c>
      <c r="I214" s="79" t="s">
        <v>90</v>
      </c>
      <c r="J214" s="98">
        <f t="shared" si="27"/>
        <v>421540000</v>
      </c>
      <c r="K214" s="77">
        <v>17.46</v>
      </c>
      <c r="L214" s="79" t="s">
        <v>90</v>
      </c>
      <c r="M214" s="98">
        <f t="shared" si="33"/>
        <v>17460000</v>
      </c>
      <c r="N214" s="77">
        <v>10.65</v>
      </c>
      <c r="O214" s="79" t="s">
        <v>90</v>
      </c>
      <c r="P214" s="98">
        <f t="shared" si="31"/>
        <v>10650000</v>
      </c>
    </row>
    <row r="215" spans="2:16">
      <c r="B215" s="89">
        <v>300</v>
      </c>
      <c r="C215" s="90" t="s">
        <v>65</v>
      </c>
      <c r="D215" s="74">
        <f t="shared" si="35"/>
        <v>300</v>
      </c>
      <c r="E215" s="91">
        <v>3.0860000000000002E-3</v>
      </c>
      <c r="F215" s="92">
        <v>8.6170000000000005E-7</v>
      </c>
      <c r="G215" s="88">
        <f t="shared" si="34"/>
        <v>3.0868617E-3</v>
      </c>
      <c r="H215" s="77">
        <v>487.08</v>
      </c>
      <c r="I215" s="79" t="s">
        <v>90</v>
      </c>
      <c r="J215" s="98">
        <f t="shared" si="27"/>
        <v>487080000</v>
      </c>
      <c r="K215" s="77">
        <v>19.850000000000001</v>
      </c>
      <c r="L215" s="79" t="s">
        <v>90</v>
      </c>
      <c r="M215" s="98">
        <f t="shared" si="33"/>
        <v>19850000</v>
      </c>
      <c r="N215" s="77">
        <v>12.19</v>
      </c>
      <c r="O215" s="79" t="s">
        <v>90</v>
      </c>
      <c r="P215" s="98">
        <f t="shared" ref="P215:P218" si="36">N215*1000000</f>
        <v>12190000</v>
      </c>
    </row>
    <row r="216" spans="2:16">
      <c r="B216" s="89">
        <v>325</v>
      </c>
      <c r="C216" s="90" t="s">
        <v>65</v>
      </c>
      <c r="D216" s="74">
        <f t="shared" si="35"/>
        <v>325</v>
      </c>
      <c r="E216" s="91">
        <v>2.9550000000000002E-3</v>
      </c>
      <c r="F216" s="92">
        <v>8.0019999999999998E-7</v>
      </c>
      <c r="G216" s="88">
        <f t="shared" si="34"/>
        <v>2.9558002000000002E-3</v>
      </c>
      <c r="H216" s="77">
        <v>555.72</v>
      </c>
      <c r="I216" s="79" t="s">
        <v>90</v>
      </c>
      <c r="J216" s="98">
        <f t="shared" si="27"/>
        <v>555720000</v>
      </c>
      <c r="K216" s="77">
        <v>22.19</v>
      </c>
      <c r="L216" s="79" t="s">
        <v>90</v>
      </c>
      <c r="M216" s="98">
        <f t="shared" si="33"/>
        <v>22190000</v>
      </c>
      <c r="N216" s="77">
        <v>13.78</v>
      </c>
      <c r="O216" s="79" t="s">
        <v>90</v>
      </c>
      <c r="P216" s="98">
        <f t="shared" si="36"/>
        <v>13780000</v>
      </c>
    </row>
    <row r="217" spans="2:16">
      <c r="B217" s="89">
        <v>350</v>
      </c>
      <c r="C217" s="90" t="s">
        <v>65</v>
      </c>
      <c r="D217" s="74">
        <f t="shared" si="35"/>
        <v>350</v>
      </c>
      <c r="E217" s="91">
        <v>2.843E-3</v>
      </c>
      <c r="F217" s="92">
        <v>7.4720000000000002E-7</v>
      </c>
      <c r="G217" s="88">
        <f t="shared" si="34"/>
        <v>2.8437471999999998E-3</v>
      </c>
      <c r="H217" s="77">
        <v>627.23</v>
      </c>
      <c r="I217" s="79" t="s">
        <v>90</v>
      </c>
      <c r="J217" s="98">
        <f t="shared" si="27"/>
        <v>627230000</v>
      </c>
      <c r="K217" s="77">
        <v>24.48</v>
      </c>
      <c r="L217" s="79" t="s">
        <v>90</v>
      </c>
      <c r="M217" s="98">
        <f t="shared" si="33"/>
        <v>24480000</v>
      </c>
      <c r="N217" s="77">
        <v>15.43</v>
      </c>
      <c r="O217" s="79" t="s">
        <v>90</v>
      </c>
      <c r="P217" s="98">
        <f t="shared" si="36"/>
        <v>15430000</v>
      </c>
    </row>
    <row r="218" spans="2:16">
      <c r="B218" s="89">
        <v>375</v>
      </c>
      <c r="C218" s="90" t="s">
        <v>65</v>
      </c>
      <c r="D218" s="74">
        <f t="shared" si="35"/>
        <v>375</v>
      </c>
      <c r="E218" s="91">
        <v>2.7460000000000002E-3</v>
      </c>
      <c r="F218" s="92">
        <v>7.0100000000000004E-7</v>
      </c>
      <c r="G218" s="88">
        <f t="shared" si="34"/>
        <v>2.7467010000000003E-3</v>
      </c>
      <c r="H218" s="77">
        <v>701.42</v>
      </c>
      <c r="I218" s="79" t="s">
        <v>90</v>
      </c>
      <c r="J218" s="98">
        <f t="shared" si="27"/>
        <v>701420000</v>
      </c>
      <c r="K218" s="77">
        <v>26.73</v>
      </c>
      <c r="L218" s="79" t="s">
        <v>90</v>
      </c>
      <c r="M218" s="98">
        <f t="shared" si="33"/>
        <v>26730000</v>
      </c>
      <c r="N218" s="77">
        <v>17.11</v>
      </c>
      <c r="O218" s="79" t="s">
        <v>90</v>
      </c>
      <c r="P218" s="98">
        <f t="shared" si="36"/>
        <v>17110000</v>
      </c>
    </row>
    <row r="219" spans="2:16">
      <c r="B219" s="89">
        <v>400</v>
      </c>
      <c r="C219" s="90" t="s">
        <v>65</v>
      </c>
      <c r="D219" s="74">
        <f t="shared" si="35"/>
        <v>400</v>
      </c>
      <c r="E219" s="91">
        <v>2.6610000000000002E-3</v>
      </c>
      <c r="F219" s="92">
        <v>6.6029999999999995E-7</v>
      </c>
      <c r="G219" s="88">
        <f t="shared" si="34"/>
        <v>2.6616603000000003E-3</v>
      </c>
      <c r="H219" s="77">
        <v>778.1</v>
      </c>
      <c r="I219" s="79" t="s">
        <v>90</v>
      </c>
      <c r="J219" s="98">
        <f t="shared" si="27"/>
        <v>778100000</v>
      </c>
      <c r="K219" s="77">
        <v>28.95</v>
      </c>
      <c r="L219" s="79" t="s">
        <v>90</v>
      </c>
      <c r="M219" s="98">
        <f t="shared" si="33"/>
        <v>28950000</v>
      </c>
      <c r="N219" s="77">
        <v>18.82</v>
      </c>
      <c r="O219" s="79" t="s">
        <v>90</v>
      </c>
      <c r="P219" s="98">
        <f t="shared" ref="P219:P227" si="37">N219*1000000</f>
        <v>18820000</v>
      </c>
    </row>
    <row r="220" spans="2:16">
      <c r="B220" s="89">
        <v>450</v>
      </c>
      <c r="C220" s="90" t="s">
        <v>65</v>
      </c>
      <c r="D220" s="74">
        <f t="shared" si="35"/>
        <v>450</v>
      </c>
      <c r="E220" s="91">
        <v>2.5209999999999998E-3</v>
      </c>
      <c r="F220" s="92">
        <v>5.9210000000000001E-7</v>
      </c>
      <c r="G220" s="88">
        <f t="shared" si="34"/>
        <v>2.5215920999999996E-3</v>
      </c>
      <c r="H220" s="77">
        <v>938.19</v>
      </c>
      <c r="I220" s="79" t="s">
        <v>90</v>
      </c>
      <c r="J220" s="98">
        <f t="shared" si="27"/>
        <v>938190000</v>
      </c>
      <c r="K220" s="77">
        <v>36.93</v>
      </c>
      <c r="L220" s="79" t="s">
        <v>90</v>
      </c>
      <c r="M220" s="98">
        <f t="shared" si="33"/>
        <v>36930000</v>
      </c>
      <c r="N220" s="77">
        <v>22.35</v>
      </c>
      <c r="O220" s="79" t="s">
        <v>90</v>
      </c>
      <c r="P220" s="98">
        <f t="shared" si="37"/>
        <v>22350000</v>
      </c>
    </row>
    <row r="221" spans="2:16">
      <c r="B221" s="89">
        <v>500</v>
      </c>
      <c r="C221" s="90" t="s">
        <v>65</v>
      </c>
      <c r="D221" s="74">
        <f t="shared" si="35"/>
        <v>500</v>
      </c>
      <c r="E221" s="91">
        <v>2.4099999999999998E-3</v>
      </c>
      <c r="F221" s="92">
        <v>5.37E-7</v>
      </c>
      <c r="G221" s="88">
        <f t="shared" si="34"/>
        <v>2.4105369999999999E-3</v>
      </c>
      <c r="H221" s="77">
        <v>1.1100000000000001</v>
      </c>
      <c r="I221" s="78" t="s">
        <v>206</v>
      </c>
      <c r="J221" s="98">
        <f t="shared" ref="J221:J227" si="38">H221*1000000000</f>
        <v>1110000000</v>
      </c>
      <c r="K221" s="77">
        <v>44.11</v>
      </c>
      <c r="L221" s="79" t="s">
        <v>90</v>
      </c>
      <c r="M221" s="98">
        <f t="shared" si="33"/>
        <v>44110000</v>
      </c>
      <c r="N221" s="77">
        <v>25.97</v>
      </c>
      <c r="O221" s="79" t="s">
        <v>90</v>
      </c>
      <c r="P221" s="98">
        <f t="shared" si="37"/>
        <v>25970000</v>
      </c>
    </row>
    <row r="222" spans="2:16">
      <c r="B222" s="89">
        <v>550</v>
      </c>
      <c r="C222" s="90" t="s">
        <v>65</v>
      </c>
      <c r="D222" s="74">
        <f t="shared" si="35"/>
        <v>550</v>
      </c>
      <c r="E222" s="91">
        <v>2.32E-3</v>
      </c>
      <c r="F222" s="92">
        <v>4.9159999999999998E-7</v>
      </c>
      <c r="G222" s="88">
        <f t="shared" si="34"/>
        <v>2.3204915999999998E-3</v>
      </c>
      <c r="H222" s="77">
        <v>1.28</v>
      </c>
      <c r="I222" s="79" t="s">
        <v>206</v>
      </c>
      <c r="J222" s="98">
        <f t="shared" si="38"/>
        <v>1280000000</v>
      </c>
      <c r="K222" s="77">
        <v>50.78</v>
      </c>
      <c r="L222" s="79" t="s">
        <v>90</v>
      </c>
      <c r="M222" s="98">
        <f t="shared" si="33"/>
        <v>50780000</v>
      </c>
      <c r="N222" s="77">
        <v>29.66</v>
      </c>
      <c r="O222" s="79" t="s">
        <v>90</v>
      </c>
      <c r="P222" s="98">
        <f t="shared" si="37"/>
        <v>29660000</v>
      </c>
    </row>
    <row r="223" spans="2:16">
      <c r="B223" s="89">
        <v>600</v>
      </c>
      <c r="C223" s="90" t="s">
        <v>65</v>
      </c>
      <c r="D223" s="74">
        <f t="shared" si="35"/>
        <v>600</v>
      </c>
      <c r="E223" s="91">
        <v>2.2460000000000002E-3</v>
      </c>
      <c r="F223" s="92">
        <v>4.5349999999999998E-7</v>
      </c>
      <c r="G223" s="88">
        <f t="shared" si="34"/>
        <v>2.2464535E-3</v>
      </c>
      <c r="H223" s="77">
        <v>1.46</v>
      </c>
      <c r="I223" s="79" t="s">
        <v>206</v>
      </c>
      <c r="J223" s="98">
        <f t="shared" si="38"/>
        <v>1460000000</v>
      </c>
      <c r="K223" s="77">
        <v>57.09</v>
      </c>
      <c r="L223" s="79" t="s">
        <v>90</v>
      </c>
      <c r="M223" s="98">
        <f t="shared" si="33"/>
        <v>57090000</v>
      </c>
      <c r="N223" s="77">
        <v>33.4</v>
      </c>
      <c r="O223" s="79" t="s">
        <v>90</v>
      </c>
      <c r="P223" s="98">
        <f t="shared" si="37"/>
        <v>33400000</v>
      </c>
    </row>
    <row r="224" spans="2:16">
      <c r="B224" s="89">
        <v>650</v>
      </c>
      <c r="C224" s="90" t="s">
        <v>65</v>
      </c>
      <c r="D224" s="74">
        <f t="shared" si="35"/>
        <v>650</v>
      </c>
      <c r="E224" s="91">
        <v>2.1849999999999999E-3</v>
      </c>
      <c r="F224" s="92">
        <v>4.2100000000000002E-7</v>
      </c>
      <c r="G224" s="88">
        <f t="shared" si="34"/>
        <v>2.1854209999999999E-3</v>
      </c>
      <c r="H224" s="77">
        <v>1.65</v>
      </c>
      <c r="I224" s="79" t="s">
        <v>206</v>
      </c>
      <c r="J224" s="98">
        <f t="shared" si="38"/>
        <v>1650000000</v>
      </c>
      <c r="K224" s="77">
        <v>63.11</v>
      </c>
      <c r="L224" s="79" t="s">
        <v>90</v>
      </c>
      <c r="M224" s="98">
        <f t="shared" si="33"/>
        <v>63110000</v>
      </c>
      <c r="N224" s="77">
        <v>37.18</v>
      </c>
      <c r="O224" s="79" t="s">
        <v>90</v>
      </c>
      <c r="P224" s="98">
        <f t="shared" si="37"/>
        <v>37180000</v>
      </c>
    </row>
    <row r="225" spans="1:16">
      <c r="B225" s="89">
        <v>700</v>
      </c>
      <c r="C225" s="90" t="s">
        <v>65</v>
      </c>
      <c r="D225" s="74">
        <f t="shared" si="35"/>
        <v>700</v>
      </c>
      <c r="E225" s="91">
        <v>2.134E-3</v>
      </c>
      <c r="F225" s="92">
        <v>3.9299999999999999E-7</v>
      </c>
      <c r="G225" s="88">
        <f t="shared" si="34"/>
        <v>2.1343930000000001E-3</v>
      </c>
      <c r="H225" s="77">
        <v>1.84</v>
      </c>
      <c r="I225" s="79" t="s">
        <v>206</v>
      </c>
      <c r="J225" s="98">
        <f t="shared" si="38"/>
        <v>1840000000</v>
      </c>
      <c r="K225" s="77">
        <v>68.89</v>
      </c>
      <c r="L225" s="79" t="s">
        <v>90</v>
      </c>
      <c r="M225" s="98">
        <f t="shared" si="33"/>
        <v>68890000</v>
      </c>
      <c r="N225" s="77">
        <v>40.98</v>
      </c>
      <c r="O225" s="79" t="s">
        <v>90</v>
      </c>
      <c r="P225" s="98">
        <f t="shared" si="37"/>
        <v>40980000</v>
      </c>
    </row>
    <row r="226" spans="1:16">
      <c r="B226" s="89">
        <v>800</v>
      </c>
      <c r="C226" s="90" t="s">
        <v>65</v>
      </c>
      <c r="D226" s="74">
        <f t="shared" si="35"/>
        <v>800</v>
      </c>
      <c r="E226" s="91">
        <v>2.0530000000000001E-3</v>
      </c>
      <c r="F226" s="92">
        <v>3.4709999999999998E-7</v>
      </c>
      <c r="G226" s="88">
        <f t="shared" si="34"/>
        <v>2.0533471000000001E-3</v>
      </c>
      <c r="H226" s="77">
        <v>2.2400000000000002</v>
      </c>
      <c r="I226" s="79" t="s">
        <v>206</v>
      </c>
      <c r="J226" s="98">
        <f t="shared" si="38"/>
        <v>2240000000</v>
      </c>
      <c r="K226" s="77">
        <v>89.12</v>
      </c>
      <c r="L226" s="79" t="s">
        <v>90</v>
      </c>
      <c r="M226" s="98">
        <f t="shared" si="33"/>
        <v>89120000</v>
      </c>
      <c r="N226" s="77">
        <v>48.6</v>
      </c>
      <c r="O226" s="79" t="s">
        <v>90</v>
      </c>
      <c r="P226" s="98">
        <f t="shared" si="37"/>
        <v>48600000</v>
      </c>
    </row>
    <row r="227" spans="1:16">
      <c r="B227" s="89">
        <v>900</v>
      </c>
      <c r="C227" s="90" t="s">
        <v>65</v>
      </c>
      <c r="D227" s="74">
        <f t="shared" si="35"/>
        <v>900</v>
      </c>
      <c r="E227" s="91">
        <v>1.9940000000000001E-3</v>
      </c>
      <c r="F227" s="92">
        <v>3.1110000000000003E-7</v>
      </c>
      <c r="G227" s="88">
        <f t="shared" si="34"/>
        <v>1.9943110999999999E-3</v>
      </c>
      <c r="H227" s="77">
        <v>2.65</v>
      </c>
      <c r="I227" s="79" t="s">
        <v>206</v>
      </c>
      <c r="J227" s="98">
        <f t="shared" si="38"/>
        <v>2650000000</v>
      </c>
      <c r="K227" s="77">
        <v>106.63</v>
      </c>
      <c r="L227" s="79" t="s">
        <v>90</v>
      </c>
      <c r="M227" s="98">
        <f t="shared" si="33"/>
        <v>106630000</v>
      </c>
      <c r="N227" s="77">
        <v>56.2</v>
      </c>
      <c r="O227" s="79" t="s">
        <v>90</v>
      </c>
      <c r="P227" s="98">
        <f t="shared" si="37"/>
        <v>56200000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9">B228*1000/$C$5</f>
        <v>1000</v>
      </c>
      <c r="E228" s="91">
        <v>1.949E-3</v>
      </c>
      <c r="F228" s="92">
        <v>2.8210000000000002E-7</v>
      </c>
      <c r="G228" s="88">
        <f t="shared" si="34"/>
        <v>1.9492820999999999E-3</v>
      </c>
      <c r="H228" s="77">
        <v>3.07</v>
      </c>
      <c r="I228" s="79" t="s">
        <v>206</v>
      </c>
      <c r="J228" s="98">
        <f>H228*1000000000</f>
        <v>3070000000</v>
      </c>
      <c r="K228" s="77">
        <v>122.41</v>
      </c>
      <c r="L228" s="79" t="s">
        <v>90</v>
      </c>
      <c r="M228" s="98">
        <f t="shared" si="33"/>
        <v>122410000</v>
      </c>
      <c r="N228" s="77">
        <v>63.74</v>
      </c>
      <c r="O228" s="79" t="s">
        <v>90</v>
      </c>
      <c r="P228" s="98">
        <f t="shared" ref="P228" si="40">N228*1000000</f>
        <v>63740000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9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srim1H_Kapton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109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82</v>
      </c>
      <c r="F13" s="49"/>
      <c r="G13" s="50"/>
      <c r="H13" s="50"/>
      <c r="I13" s="51"/>
      <c r="J13" s="4">
        <v>8</v>
      </c>
      <c r="K13" s="52">
        <v>8.2025000000000006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220</v>
      </c>
      <c r="C14" s="102"/>
      <c r="D14" s="21" t="s">
        <v>221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222</v>
      </c>
      <c r="C15" s="103"/>
      <c r="D15" s="101" t="s">
        <v>223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103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93" t="s">
        <v>59</v>
      </c>
      <c r="F18" s="194"/>
      <c r="G18" s="195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1.312E-2</v>
      </c>
      <c r="F20" s="87">
        <v>2.4750000000000001E-2</v>
      </c>
      <c r="G20" s="88">
        <f>E20+F20</f>
        <v>3.7870000000000001E-2</v>
      </c>
      <c r="H20" s="84">
        <v>6</v>
      </c>
      <c r="I20" s="85" t="s">
        <v>64</v>
      </c>
      <c r="J20" s="97">
        <f>H20/1000/10</f>
        <v>6.0000000000000006E-4</v>
      </c>
      <c r="K20" s="84">
        <v>8</v>
      </c>
      <c r="L20" s="85" t="s">
        <v>64</v>
      </c>
      <c r="M20" s="97">
        <f t="shared" ref="M20:M83" si="0">K20/1000/10</f>
        <v>8.0000000000000004E-4</v>
      </c>
      <c r="N20" s="84">
        <v>6</v>
      </c>
      <c r="O20" s="85" t="s">
        <v>64</v>
      </c>
      <c r="P20" s="97">
        <f t="shared" ref="P20:P83" si="1">N20/1000/10</f>
        <v>6.0000000000000006E-4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1.376E-2</v>
      </c>
      <c r="F21" s="92">
        <v>2.5409999999999999E-2</v>
      </c>
      <c r="G21" s="88">
        <f t="shared" ref="G21:G84" si="3">E21+F21</f>
        <v>3.9169999999999996E-2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9</v>
      </c>
      <c r="L21" s="90" t="s">
        <v>64</v>
      </c>
      <c r="M21" s="74">
        <f t="shared" si="0"/>
        <v>8.9999999999999998E-4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1.4370000000000001E-2</v>
      </c>
      <c r="F22" s="92">
        <v>2.5999999999999999E-2</v>
      </c>
      <c r="G22" s="88">
        <f t="shared" si="3"/>
        <v>4.0370000000000003E-2</v>
      </c>
      <c r="H22" s="89">
        <v>7</v>
      </c>
      <c r="I22" s="90" t="s">
        <v>64</v>
      </c>
      <c r="J22" s="74">
        <f t="shared" si="4"/>
        <v>6.9999999999999999E-4</v>
      </c>
      <c r="K22" s="89">
        <v>9</v>
      </c>
      <c r="L22" s="90" t="s">
        <v>64</v>
      </c>
      <c r="M22" s="74">
        <f t="shared" si="0"/>
        <v>8.9999999999999998E-4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1.4959999999999999E-2</v>
      </c>
      <c r="F23" s="92">
        <v>2.6540000000000001E-2</v>
      </c>
      <c r="G23" s="88">
        <f t="shared" si="3"/>
        <v>4.1500000000000002E-2</v>
      </c>
      <c r="H23" s="89">
        <v>7</v>
      </c>
      <c r="I23" s="90" t="s">
        <v>64</v>
      </c>
      <c r="J23" s="74">
        <f t="shared" si="4"/>
        <v>6.9999999999999999E-4</v>
      </c>
      <c r="K23" s="89">
        <v>10</v>
      </c>
      <c r="L23" s="90" t="s">
        <v>64</v>
      </c>
      <c r="M23" s="74">
        <f t="shared" si="0"/>
        <v>1E-3</v>
      </c>
      <c r="N23" s="89">
        <v>7</v>
      </c>
      <c r="O23" s="90" t="s">
        <v>64</v>
      </c>
      <c r="P23" s="74">
        <f t="shared" si="1"/>
        <v>6.9999999999999999E-4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1.553E-2</v>
      </c>
      <c r="F24" s="92">
        <v>2.7029999999999998E-2</v>
      </c>
      <c r="G24" s="88">
        <f t="shared" si="3"/>
        <v>4.2560000000000001E-2</v>
      </c>
      <c r="H24" s="89">
        <v>7</v>
      </c>
      <c r="I24" s="90" t="s">
        <v>64</v>
      </c>
      <c r="J24" s="74">
        <f t="shared" si="4"/>
        <v>6.9999999999999999E-4</v>
      </c>
      <c r="K24" s="89">
        <v>10</v>
      </c>
      <c r="L24" s="90" t="s">
        <v>64</v>
      </c>
      <c r="M24" s="74">
        <f t="shared" si="0"/>
        <v>1E-3</v>
      </c>
      <c r="N24" s="89">
        <v>7</v>
      </c>
      <c r="O24" s="90" t="s">
        <v>64</v>
      </c>
      <c r="P24" s="74">
        <f t="shared" si="1"/>
        <v>6.9999999999999999E-4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1.6070000000000001E-2</v>
      </c>
      <c r="F25" s="92">
        <v>2.7490000000000001E-2</v>
      </c>
      <c r="G25" s="88">
        <f t="shared" si="3"/>
        <v>4.3560000000000001E-2</v>
      </c>
      <c r="H25" s="89">
        <v>8</v>
      </c>
      <c r="I25" s="90" t="s">
        <v>64</v>
      </c>
      <c r="J25" s="74">
        <f t="shared" si="4"/>
        <v>8.0000000000000004E-4</v>
      </c>
      <c r="K25" s="89">
        <v>11</v>
      </c>
      <c r="L25" s="90" t="s">
        <v>64</v>
      </c>
      <c r="M25" s="74">
        <f t="shared" si="0"/>
        <v>1.0999999999999998E-3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1.66E-2</v>
      </c>
      <c r="F26" s="92">
        <v>2.7910000000000001E-2</v>
      </c>
      <c r="G26" s="88">
        <f t="shared" si="3"/>
        <v>4.4510000000000001E-2</v>
      </c>
      <c r="H26" s="89">
        <v>8</v>
      </c>
      <c r="I26" s="90" t="s">
        <v>64</v>
      </c>
      <c r="J26" s="74">
        <f t="shared" si="4"/>
        <v>8.0000000000000004E-4</v>
      </c>
      <c r="K26" s="89">
        <v>11</v>
      </c>
      <c r="L26" s="90" t="s">
        <v>64</v>
      </c>
      <c r="M26" s="74">
        <f t="shared" si="0"/>
        <v>1.0999999999999998E-3</v>
      </c>
      <c r="N26" s="89">
        <v>8</v>
      </c>
      <c r="O26" s="90" t="s">
        <v>64</v>
      </c>
      <c r="P26" s="74">
        <f t="shared" si="1"/>
        <v>8.0000000000000004E-4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1.711E-2</v>
      </c>
      <c r="F27" s="92">
        <v>2.8299999999999999E-2</v>
      </c>
      <c r="G27" s="88">
        <f t="shared" si="3"/>
        <v>4.5409999999999999E-2</v>
      </c>
      <c r="H27" s="89">
        <v>8</v>
      </c>
      <c r="I27" s="90" t="s">
        <v>64</v>
      </c>
      <c r="J27" s="74">
        <f t="shared" si="4"/>
        <v>8.0000000000000004E-4</v>
      </c>
      <c r="K27" s="89">
        <v>12</v>
      </c>
      <c r="L27" s="90" t="s">
        <v>64</v>
      </c>
      <c r="M27" s="74">
        <f t="shared" si="0"/>
        <v>1.2000000000000001E-3</v>
      </c>
      <c r="N27" s="89">
        <v>8</v>
      </c>
      <c r="O27" s="90" t="s">
        <v>64</v>
      </c>
      <c r="P27" s="74">
        <f t="shared" si="1"/>
        <v>8.0000000000000004E-4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1.7600000000000001E-2</v>
      </c>
      <c r="F28" s="92">
        <v>2.8660000000000001E-2</v>
      </c>
      <c r="G28" s="88">
        <f t="shared" si="3"/>
        <v>4.6260000000000003E-2</v>
      </c>
      <c r="H28" s="89">
        <v>9</v>
      </c>
      <c r="I28" s="90" t="s">
        <v>64</v>
      </c>
      <c r="J28" s="74">
        <f t="shared" si="4"/>
        <v>8.9999999999999998E-4</v>
      </c>
      <c r="K28" s="89">
        <v>12</v>
      </c>
      <c r="L28" s="90" t="s">
        <v>64</v>
      </c>
      <c r="M28" s="74">
        <f t="shared" si="0"/>
        <v>1.2000000000000001E-3</v>
      </c>
      <c r="N28" s="89">
        <v>9</v>
      </c>
      <c r="O28" s="90" t="s">
        <v>64</v>
      </c>
      <c r="P28" s="74">
        <f t="shared" si="1"/>
        <v>8.9999999999999998E-4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1.856E-2</v>
      </c>
      <c r="F29" s="92">
        <v>2.9319999999999999E-2</v>
      </c>
      <c r="G29" s="88">
        <f t="shared" si="3"/>
        <v>4.7879999999999999E-2</v>
      </c>
      <c r="H29" s="89">
        <v>9</v>
      </c>
      <c r="I29" s="90" t="s">
        <v>64</v>
      </c>
      <c r="J29" s="74">
        <f t="shared" si="4"/>
        <v>8.9999999999999998E-4</v>
      </c>
      <c r="K29" s="89">
        <v>13</v>
      </c>
      <c r="L29" s="90" t="s">
        <v>64</v>
      </c>
      <c r="M29" s="74">
        <f t="shared" si="0"/>
        <v>1.2999999999999999E-3</v>
      </c>
      <c r="N29" s="89">
        <v>9</v>
      </c>
      <c r="O29" s="90" t="s">
        <v>64</v>
      </c>
      <c r="P29" s="74">
        <f t="shared" si="1"/>
        <v>8.9999999999999998E-4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1.968E-2</v>
      </c>
      <c r="F30" s="92">
        <v>3.0020000000000002E-2</v>
      </c>
      <c r="G30" s="88">
        <f t="shared" si="3"/>
        <v>4.9700000000000001E-2</v>
      </c>
      <c r="H30" s="89">
        <v>10</v>
      </c>
      <c r="I30" s="90" t="s">
        <v>64</v>
      </c>
      <c r="J30" s="74">
        <f t="shared" si="4"/>
        <v>1E-3</v>
      </c>
      <c r="K30" s="89">
        <v>14</v>
      </c>
      <c r="L30" s="90" t="s">
        <v>64</v>
      </c>
      <c r="M30" s="74">
        <f t="shared" si="0"/>
        <v>1.4E-3</v>
      </c>
      <c r="N30" s="89">
        <v>10</v>
      </c>
      <c r="O30" s="90" t="s">
        <v>64</v>
      </c>
      <c r="P30" s="74">
        <f t="shared" si="1"/>
        <v>1E-3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2.0750000000000001E-2</v>
      </c>
      <c r="F31" s="92">
        <v>3.0630000000000001E-2</v>
      </c>
      <c r="G31" s="88">
        <f t="shared" si="3"/>
        <v>5.1380000000000002E-2</v>
      </c>
      <c r="H31" s="89">
        <v>11</v>
      </c>
      <c r="I31" s="90" t="s">
        <v>64</v>
      </c>
      <c r="J31" s="74">
        <f t="shared" si="4"/>
        <v>1.0999999999999998E-3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2.1760000000000002E-2</v>
      </c>
      <c r="F32" s="92">
        <v>3.116E-2</v>
      </c>
      <c r="G32" s="88">
        <f t="shared" si="3"/>
        <v>5.2920000000000002E-2</v>
      </c>
      <c r="H32" s="89">
        <v>12</v>
      </c>
      <c r="I32" s="90" t="s">
        <v>64</v>
      </c>
      <c r="J32" s="74">
        <f t="shared" si="4"/>
        <v>1.2000000000000001E-3</v>
      </c>
      <c r="K32" s="89">
        <v>16</v>
      </c>
      <c r="L32" s="90" t="s">
        <v>64</v>
      </c>
      <c r="M32" s="74">
        <f t="shared" si="0"/>
        <v>1.6000000000000001E-3</v>
      </c>
      <c r="N32" s="89">
        <v>11</v>
      </c>
      <c r="O32" s="90" t="s">
        <v>64</v>
      </c>
      <c r="P32" s="74">
        <f t="shared" si="1"/>
        <v>1.0999999999999998E-3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2.273E-2</v>
      </c>
      <c r="F33" s="92">
        <v>3.1620000000000002E-2</v>
      </c>
      <c r="G33" s="88">
        <f t="shared" si="3"/>
        <v>5.4350000000000002E-2</v>
      </c>
      <c r="H33" s="89">
        <v>12</v>
      </c>
      <c r="I33" s="90" t="s">
        <v>64</v>
      </c>
      <c r="J33" s="74">
        <f t="shared" si="4"/>
        <v>1.2000000000000001E-3</v>
      </c>
      <c r="K33" s="89">
        <v>17</v>
      </c>
      <c r="L33" s="90" t="s">
        <v>64</v>
      </c>
      <c r="M33" s="74">
        <f t="shared" si="0"/>
        <v>1.7000000000000001E-3</v>
      </c>
      <c r="N33" s="89">
        <v>12</v>
      </c>
      <c r="O33" s="90" t="s">
        <v>64</v>
      </c>
      <c r="P33" s="74">
        <f t="shared" si="1"/>
        <v>1.2000000000000001E-3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2.3650000000000001E-2</v>
      </c>
      <c r="F34" s="92">
        <v>3.2030000000000003E-2</v>
      </c>
      <c r="G34" s="88">
        <f t="shared" si="3"/>
        <v>5.5680000000000007E-2</v>
      </c>
      <c r="H34" s="89">
        <v>13</v>
      </c>
      <c r="I34" s="90" t="s">
        <v>64</v>
      </c>
      <c r="J34" s="74">
        <f t="shared" si="4"/>
        <v>1.2999999999999999E-3</v>
      </c>
      <c r="K34" s="89">
        <v>17</v>
      </c>
      <c r="L34" s="90" t="s">
        <v>64</v>
      </c>
      <c r="M34" s="74">
        <f t="shared" si="0"/>
        <v>1.7000000000000001E-3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2.4549999999999999E-2</v>
      </c>
      <c r="F35" s="92">
        <v>3.2379999999999999E-2</v>
      </c>
      <c r="G35" s="88">
        <f t="shared" si="3"/>
        <v>5.6929999999999994E-2</v>
      </c>
      <c r="H35" s="89">
        <v>14</v>
      </c>
      <c r="I35" s="90" t="s">
        <v>64</v>
      </c>
      <c r="J35" s="74">
        <f t="shared" si="4"/>
        <v>1.4E-3</v>
      </c>
      <c r="K35" s="89">
        <v>18</v>
      </c>
      <c r="L35" s="90" t="s">
        <v>64</v>
      </c>
      <c r="M35" s="74">
        <f t="shared" si="0"/>
        <v>1.8E-3</v>
      </c>
      <c r="N35" s="89">
        <v>13</v>
      </c>
      <c r="O35" s="90" t="s">
        <v>64</v>
      </c>
      <c r="P35" s="74">
        <f t="shared" si="1"/>
        <v>1.2999999999999999E-3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2.5409999999999999E-2</v>
      </c>
      <c r="F36" s="92">
        <v>3.27E-2</v>
      </c>
      <c r="G36" s="88">
        <f t="shared" si="3"/>
        <v>5.8109999999999995E-2</v>
      </c>
      <c r="H36" s="89">
        <v>15</v>
      </c>
      <c r="I36" s="90" t="s">
        <v>64</v>
      </c>
      <c r="J36" s="74">
        <f t="shared" si="4"/>
        <v>1.5E-3</v>
      </c>
      <c r="K36" s="89">
        <v>19</v>
      </c>
      <c r="L36" s="90" t="s">
        <v>64</v>
      </c>
      <c r="M36" s="74">
        <f t="shared" si="0"/>
        <v>1.9E-3</v>
      </c>
      <c r="N36" s="89">
        <v>14</v>
      </c>
      <c r="O36" s="90" t="s">
        <v>64</v>
      </c>
      <c r="P36" s="74">
        <f t="shared" si="1"/>
        <v>1.4E-3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2.6239999999999999E-2</v>
      </c>
      <c r="F37" s="92">
        <v>3.2989999999999998E-2</v>
      </c>
      <c r="G37" s="88">
        <f t="shared" si="3"/>
        <v>5.9229999999999998E-2</v>
      </c>
      <c r="H37" s="89">
        <v>15</v>
      </c>
      <c r="I37" s="90" t="s">
        <v>64</v>
      </c>
      <c r="J37" s="74">
        <f t="shared" si="4"/>
        <v>1.5E-3</v>
      </c>
      <c r="K37" s="89">
        <v>20</v>
      </c>
      <c r="L37" s="90" t="s">
        <v>64</v>
      </c>
      <c r="M37" s="74">
        <f t="shared" si="0"/>
        <v>2E-3</v>
      </c>
      <c r="N37" s="89">
        <v>15</v>
      </c>
      <c r="O37" s="90" t="s">
        <v>64</v>
      </c>
      <c r="P37" s="74">
        <f t="shared" si="1"/>
        <v>1.5E-3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2.7830000000000001E-2</v>
      </c>
      <c r="F38" s="92">
        <v>3.347E-2</v>
      </c>
      <c r="G38" s="88">
        <f t="shared" si="3"/>
        <v>6.13E-2</v>
      </c>
      <c r="H38" s="89">
        <v>17</v>
      </c>
      <c r="I38" s="90" t="s">
        <v>64</v>
      </c>
      <c r="J38" s="74">
        <f t="shared" si="4"/>
        <v>1.7000000000000001E-3</v>
      </c>
      <c r="K38" s="89">
        <v>22</v>
      </c>
      <c r="L38" s="90" t="s">
        <v>64</v>
      </c>
      <c r="M38" s="74">
        <f t="shared" si="0"/>
        <v>2.1999999999999997E-3</v>
      </c>
      <c r="N38" s="89">
        <v>16</v>
      </c>
      <c r="O38" s="90" t="s">
        <v>64</v>
      </c>
      <c r="P38" s="74">
        <f t="shared" si="1"/>
        <v>1.6000000000000001E-3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2.9340000000000001E-2</v>
      </c>
      <c r="F39" s="92">
        <v>3.3849999999999998E-2</v>
      </c>
      <c r="G39" s="88">
        <f t="shared" si="3"/>
        <v>6.3189999999999996E-2</v>
      </c>
      <c r="H39" s="89">
        <v>18</v>
      </c>
      <c r="I39" s="90" t="s">
        <v>64</v>
      </c>
      <c r="J39" s="74">
        <f t="shared" si="4"/>
        <v>1.8E-3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3.0769999999999999E-2</v>
      </c>
      <c r="F40" s="92">
        <v>3.4160000000000003E-2</v>
      </c>
      <c r="G40" s="88">
        <f t="shared" si="3"/>
        <v>6.4930000000000002E-2</v>
      </c>
      <c r="H40" s="89">
        <v>20</v>
      </c>
      <c r="I40" s="90" t="s">
        <v>64</v>
      </c>
      <c r="J40" s="74">
        <f t="shared" si="4"/>
        <v>2E-3</v>
      </c>
      <c r="K40" s="89">
        <v>25</v>
      </c>
      <c r="L40" s="90" t="s">
        <v>64</v>
      </c>
      <c r="M40" s="74">
        <f t="shared" si="0"/>
        <v>2.5000000000000001E-3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3.2140000000000002E-2</v>
      </c>
      <c r="F41" s="92">
        <v>3.4410000000000003E-2</v>
      </c>
      <c r="G41" s="88">
        <f t="shared" si="3"/>
        <v>6.6549999999999998E-2</v>
      </c>
      <c r="H41" s="89">
        <v>21</v>
      </c>
      <c r="I41" s="90" t="s">
        <v>64</v>
      </c>
      <c r="J41" s="74">
        <f t="shared" si="4"/>
        <v>2.1000000000000003E-3</v>
      </c>
      <c r="K41" s="89">
        <v>26</v>
      </c>
      <c r="L41" s="90" t="s">
        <v>64</v>
      </c>
      <c r="M41" s="74">
        <f t="shared" si="0"/>
        <v>2.5999999999999999E-3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3.3450000000000001E-2</v>
      </c>
      <c r="F42" s="92">
        <v>3.4610000000000002E-2</v>
      </c>
      <c r="G42" s="88">
        <f t="shared" si="3"/>
        <v>6.8060000000000009E-2</v>
      </c>
      <c r="H42" s="89">
        <v>23</v>
      </c>
      <c r="I42" s="90" t="s">
        <v>64</v>
      </c>
      <c r="J42" s="74">
        <f t="shared" si="4"/>
        <v>2.3E-3</v>
      </c>
      <c r="K42" s="89">
        <v>28</v>
      </c>
      <c r="L42" s="90" t="s">
        <v>64</v>
      </c>
      <c r="M42" s="74">
        <f t="shared" si="0"/>
        <v>2.8E-3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3.4720000000000001E-2</v>
      </c>
      <c r="F43" s="92">
        <v>3.4770000000000002E-2</v>
      </c>
      <c r="G43" s="88">
        <f t="shared" si="3"/>
        <v>6.9489999999999996E-2</v>
      </c>
      <c r="H43" s="89">
        <v>24</v>
      </c>
      <c r="I43" s="90" t="s">
        <v>64</v>
      </c>
      <c r="J43" s="74">
        <f t="shared" si="4"/>
        <v>2.4000000000000002E-3</v>
      </c>
      <c r="K43" s="89">
        <v>29</v>
      </c>
      <c r="L43" s="90" t="s">
        <v>64</v>
      </c>
      <c r="M43" s="74">
        <f t="shared" si="0"/>
        <v>2.9000000000000002E-3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3.7109999999999997E-2</v>
      </c>
      <c r="F44" s="92">
        <v>3.499E-2</v>
      </c>
      <c r="G44" s="88">
        <f t="shared" si="3"/>
        <v>7.2099999999999997E-2</v>
      </c>
      <c r="H44" s="89">
        <v>27</v>
      </c>
      <c r="I44" s="90" t="s">
        <v>64</v>
      </c>
      <c r="J44" s="74">
        <f t="shared" si="4"/>
        <v>2.7000000000000001E-3</v>
      </c>
      <c r="K44" s="89">
        <v>32</v>
      </c>
      <c r="L44" s="90" t="s">
        <v>64</v>
      </c>
      <c r="M44" s="74">
        <f t="shared" si="0"/>
        <v>3.2000000000000002E-3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3.9359999999999999E-2</v>
      </c>
      <c r="F45" s="92">
        <v>3.5119999999999998E-2</v>
      </c>
      <c r="G45" s="88">
        <f t="shared" si="3"/>
        <v>7.4479999999999991E-2</v>
      </c>
      <c r="H45" s="89">
        <v>29</v>
      </c>
      <c r="I45" s="90" t="s">
        <v>64</v>
      </c>
      <c r="J45" s="74">
        <f t="shared" si="4"/>
        <v>2.9000000000000002E-3</v>
      </c>
      <c r="K45" s="89">
        <v>35</v>
      </c>
      <c r="L45" s="90" t="s">
        <v>64</v>
      </c>
      <c r="M45" s="74">
        <f t="shared" si="0"/>
        <v>3.5000000000000005E-3</v>
      </c>
      <c r="N45" s="89">
        <v>26</v>
      </c>
      <c r="O45" s="90" t="s">
        <v>64</v>
      </c>
      <c r="P45" s="74">
        <f t="shared" si="1"/>
        <v>2.5999999999999999E-3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4.1489999999999999E-2</v>
      </c>
      <c r="F46" s="92">
        <v>3.517E-2</v>
      </c>
      <c r="G46" s="88">
        <f t="shared" si="3"/>
        <v>7.6660000000000006E-2</v>
      </c>
      <c r="H46" s="89">
        <v>32</v>
      </c>
      <c r="I46" s="90" t="s">
        <v>64</v>
      </c>
      <c r="J46" s="74">
        <f t="shared" si="4"/>
        <v>3.2000000000000002E-3</v>
      </c>
      <c r="K46" s="89">
        <v>37</v>
      </c>
      <c r="L46" s="90" t="s">
        <v>64</v>
      </c>
      <c r="M46" s="74">
        <f t="shared" si="0"/>
        <v>3.6999999999999997E-3</v>
      </c>
      <c r="N46" s="89">
        <v>28</v>
      </c>
      <c r="O46" s="90" t="s">
        <v>64</v>
      </c>
      <c r="P46" s="74">
        <f t="shared" si="1"/>
        <v>2.8E-3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4.3520000000000003E-2</v>
      </c>
      <c r="F47" s="92">
        <v>3.517E-2</v>
      </c>
      <c r="G47" s="88">
        <f t="shared" si="3"/>
        <v>7.869000000000001E-2</v>
      </c>
      <c r="H47" s="89">
        <v>35</v>
      </c>
      <c r="I47" s="90" t="s">
        <v>64</v>
      </c>
      <c r="J47" s="74">
        <f t="shared" si="4"/>
        <v>3.5000000000000005E-3</v>
      </c>
      <c r="K47" s="89">
        <v>40</v>
      </c>
      <c r="L47" s="90" t="s">
        <v>64</v>
      </c>
      <c r="M47" s="74">
        <f t="shared" si="0"/>
        <v>4.0000000000000001E-3</v>
      </c>
      <c r="N47" s="89">
        <v>30</v>
      </c>
      <c r="O47" s="90" t="s">
        <v>64</v>
      </c>
      <c r="P47" s="74">
        <f t="shared" si="1"/>
        <v>3.0000000000000001E-3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4.5449999999999997E-2</v>
      </c>
      <c r="F48" s="92">
        <v>3.5130000000000002E-2</v>
      </c>
      <c r="G48" s="88">
        <f t="shared" si="3"/>
        <v>8.0579999999999999E-2</v>
      </c>
      <c r="H48" s="89">
        <v>37</v>
      </c>
      <c r="I48" s="90" t="s">
        <v>64</v>
      </c>
      <c r="J48" s="74">
        <f t="shared" si="4"/>
        <v>3.6999999999999997E-3</v>
      </c>
      <c r="K48" s="89">
        <v>42</v>
      </c>
      <c r="L48" s="90" t="s">
        <v>64</v>
      </c>
      <c r="M48" s="74">
        <f t="shared" si="0"/>
        <v>4.2000000000000006E-3</v>
      </c>
      <c r="N48" s="89">
        <v>32</v>
      </c>
      <c r="O48" s="90" t="s">
        <v>64</v>
      </c>
      <c r="P48" s="74">
        <f t="shared" si="1"/>
        <v>3.2000000000000002E-3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4.7309999999999998E-2</v>
      </c>
      <c r="F49" s="92">
        <v>3.5060000000000001E-2</v>
      </c>
      <c r="G49" s="88">
        <f t="shared" si="3"/>
        <v>8.2369999999999999E-2</v>
      </c>
      <c r="H49" s="89">
        <v>40</v>
      </c>
      <c r="I49" s="90" t="s">
        <v>64</v>
      </c>
      <c r="J49" s="74">
        <f t="shared" si="4"/>
        <v>4.0000000000000001E-3</v>
      </c>
      <c r="K49" s="89">
        <v>45</v>
      </c>
      <c r="L49" s="90" t="s">
        <v>64</v>
      </c>
      <c r="M49" s="74">
        <f t="shared" si="0"/>
        <v>4.4999999999999997E-3</v>
      </c>
      <c r="N49" s="89">
        <v>34</v>
      </c>
      <c r="O49" s="90" t="s">
        <v>64</v>
      </c>
      <c r="P49" s="74">
        <f t="shared" si="1"/>
        <v>3.4000000000000002E-3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4.9099999999999998E-2</v>
      </c>
      <c r="F50" s="92">
        <v>3.4959999999999998E-2</v>
      </c>
      <c r="G50" s="88">
        <f t="shared" si="3"/>
        <v>8.4059999999999996E-2</v>
      </c>
      <c r="H50" s="89">
        <v>43</v>
      </c>
      <c r="I50" s="90" t="s">
        <v>64</v>
      </c>
      <c r="J50" s="74">
        <f t="shared" si="4"/>
        <v>4.3E-3</v>
      </c>
      <c r="K50" s="89">
        <v>47</v>
      </c>
      <c r="L50" s="90" t="s">
        <v>64</v>
      </c>
      <c r="M50" s="74">
        <f t="shared" si="0"/>
        <v>4.7000000000000002E-3</v>
      </c>
      <c r="N50" s="89">
        <v>35</v>
      </c>
      <c r="O50" s="90" t="s">
        <v>64</v>
      </c>
      <c r="P50" s="74">
        <f t="shared" si="1"/>
        <v>3.5000000000000005E-3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5.0819999999999997E-2</v>
      </c>
      <c r="F51" s="92">
        <v>3.4840000000000003E-2</v>
      </c>
      <c r="G51" s="88">
        <f t="shared" si="3"/>
        <v>8.566E-2</v>
      </c>
      <c r="H51" s="89">
        <v>45</v>
      </c>
      <c r="I51" s="90" t="s">
        <v>64</v>
      </c>
      <c r="J51" s="74">
        <f t="shared" si="4"/>
        <v>4.4999999999999997E-3</v>
      </c>
      <c r="K51" s="89">
        <v>50</v>
      </c>
      <c r="L51" s="90" t="s">
        <v>64</v>
      </c>
      <c r="M51" s="74">
        <f t="shared" si="0"/>
        <v>5.0000000000000001E-3</v>
      </c>
      <c r="N51" s="89">
        <v>37</v>
      </c>
      <c r="O51" s="90" t="s">
        <v>64</v>
      </c>
      <c r="P51" s="74">
        <f t="shared" si="1"/>
        <v>3.6999999999999997E-3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5.2490000000000002E-2</v>
      </c>
      <c r="F52" s="92">
        <v>3.4709999999999998E-2</v>
      </c>
      <c r="G52" s="88">
        <f t="shared" si="3"/>
        <v>8.72E-2</v>
      </c>
      <c r="H52" s="89">
        <v>48</v>
      </c>
      <c r="I52" s="90" t="s">
        <v>64</v>
      </c>
      <c r="J52" s="74">
        <f t="shared" si="4"/>
        <v>4.8000000000000004E-3</v>
      </c>
      <c r="K52" s="89">
        <v>52</v>
      </c>
      <c r="L52" s="90" t="s">
        <v>64</v>
      </c>
      <c r="M52" s="74">
        <f t="shared" si="0"/>
        <v>5.1999999999999998E-3</v>
      </c>
      <c r="N52" s="89">
        <v>39</v>
      </c>
      <c r="O52" s="90" t="s">
        <v>64</v>
      </c>
      <c r="P52" s="74">
        <f t="shared" si="1"/>
        <v>3.8999999999999998E-3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5.4100000000000002E-2</v>
      </c>
      <c r="F53" s="92">
        <v>3.456E-2</v>
      </c>
      <c r="G53" s="88">
        <f t="shared" si="3"/>
        <v>8.8660000000000003E-2</v>
      </c>
      <c r="H53" s="89">
        <v>51</v>
      </c>
      <c r="I53" s="90" t="s">
        <v>64</v>
      </c>
      <c r="J53" s="74">
        <f t="shared" si="4"/>
        <v>5.0999999999999995E-3</v>
      </c>
      <c r="K53" s="89">
        <v>54</v>
      </c>
      <c r="L53" s="90" t="s">
        <v>64</v>
      </c>
      <c r="M53" s="74">
        <f t="shared" si="0"/>
        <v>5.4000000000000003E-3</v>
      </c>
      <c r="N53" s="89">
        <v>41</v>
      </c>
      <c r="O53" s="90" t="s">
        <v>64</v>
      </c>
      <c r="P53" s="74">
        <f t="shared" si="1"/>
        <v>4.1000000000000003E-3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5.5669999999999997E-2</v>
      </c>
      <c r="F54" s="92">
        <v>3.4410000000000003E-2</v>
      </c>
      <c r="G54" s="88">
        <f t="shared" si="3"/>
        <v>9.0079999999999993E-2</v>
      </c>
      <c r="H54" s="89">
        <v>53</v>
      </c>
      <c r="I54" s="90" t="s">
        <v>64</v>
      </c>
      <c r="J54" s="74">
        <f t="shared" si="4"/>
        <v>5.3E-3</v>
      </c>
      <c r="K54" s="89">
        <v>57</v>
      </c>
      <c r="L54" s="90" t="s">
        <v>64</v>
      </c>
      <c r="M54" s="74">
        <f t="shared" si="0"/>
        <v>5.7000000000000002E-3</v>
      </c>
      <c r="N54" s="89">
        <v>43</v>
      </c>
      <c r="O54" s="90" t="s">
        <v>64</v>
      </c>
      <c r="P54" s="74">
        <f t="shared" si="1"/>
        <v>4.3E-3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5.8680000000000003E-2</v>
      </c>
      <c r="F55" s="92">
        <v>3.4079999999999999E-2</v>
      </c>
      <c r="G55" s="88">
        <f t="shared" si="3"/>
        <v>9.2760000000000009E-2</v>
      </c>
      <c r="H55" s="89">
        <v>58</v>
      </c>
      <c r="I55" s="90" t="s">
        <v>64</v>
      </c>
      <c r="J55" s="74">
        <f t="shared" si="4"/>
        <v>5.8000000000000005E-3</v>
      </c>
      <c r="K55" s="89">
        <v>61</v>
      </c>
      <c r="L55" s="90" t="s">
        <v>64</v>
      </c>
      <c r="M55" s="74">
        <f t="shared" si="0"/>
        <v>6.0999999999999995E-3</v>
      </c>
      <c r="N55" s="89">
        <v>46</v>
      </c>
      <c r="O55" s="90" t="s">
        <v>64</v>
      </c>
      <c r="P55" s="74">
        <f t="shared" si="1"/>
        <v>4.5999999999999999E-3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6.2239999999999997E-2</v>
      </c>
      <c r="F56" s="92">
        <v>3.3640000000000003E-2</v>
      </c>
      <c r="G56" s="88">
        <f t="shared" si="3"/>
        <v>9.5879999999999993E-2</v>
      </c>
      <c r="H56" s="89">
        <v>65</v>
      </c>
      <c r="I56" s="90" t="s">
        <v>64</v>
      </c>
      <c r="J56" s="74">
        <f t="shared" si="4"/>
        <v>6.5000000000000006E-3</v>
      </c>
      <c r="K56" s="89">
        <v>66</v>
      </c>
      <c r="L56" s="90" t="s">
        <v>64</v>
      </c>
      <c r="M56" s="74">
        <f t="shared" si="0"/>
        <v>6.6E-3</v>
      </c>
      <c r="N56" s="89">
        <v>50</v>
      </c>
      <c r="O56" s="90" t="s">
        <v>64</v>
      </c>
      <c r="P56" s="74">
        <f t="shared" si="1"/>
        <v>5.0000000000000001E-3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6.5610000000000002E-2</v>
      </c>
      <c r="F57" s="92">
        <v>3.3189999999999997E-2</v>
      </c>
      <c r="G57" s="88">
        <f t="shared" si="3"/>
        <v>9.8799999999999999E-2</v>
      </c>
      <c r="H57" s="89">
        <v>71</v>
      </c>
      <c r="I57" s="90" t="s">
        <v>64</v>
      </c>
      <c r="J57" s="74">
        <f t="shared" si="4"/>
        <v>7.0999999999999995E-3</v>
      </c>
      <c r="K57" s="89">
        <v>72</v>
      </c>
      <c r="L57" s="90" t="s">
        <v>64</v>
      </c>
      <c r="M57" s="74">
        <f t="shared" si="0"/>
        <v>7.1999999999999998E-3</v>
      </c>
      <c r="N57" s="89">
        <v>54</v>
      </c>
      <c r="O57" s="90" t="s">
        <v>64</v>
      </c>
      <c r="P57" s="74">
        <f t="shared" si="1"/>
        <v>5.4000000000000003E-3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6.8809999999999996E-2</v>
      </c>
      <c r="F58" s="92">
        <v>3.2730000000000002E-2</v>
      </c>
      <c r="G58" s="88">
        <f t="shared" si="3"/>
        <v>0.10153999999999999</v>
      </c>
      <c r="H58" s="89">
        <v>78</v>
      </c>
      <c r="I58" s="90" t="s">
        <v>64</v>
      </c>
      <c r="J58" s="74">
        <f t="shared" si="4"/>
        <v>7.7999999999999996E-3</v>
      </c>
      <c r="K58" s="89">
        <v>77</v>
      </c>
      <c r="L58" s="90" t="s">
        <v>64</v>
      </c>
      <c r="M58" s="74">
        <f t="shared" si="0"/>
        <v>7.7000000000000002E-3</v>
      </c>
      <c r="N58" s="89">
        <v>58</v>
      </c>
      <c r="O58" s="90" t="s">
        <v>64</v>
      </c>
      <c r="P58" s="74">
        <f t="shared" si="1"/>
        <v>5.8000000000000005E-3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7.1870000000000003E-2</v>
      </c>
      <c r="F59" s="92">
        <v>3.2280000000000003E-2</v>
      </c>
      <c r="G59" s="88">
        <f t="shared" si="3"/>
        <v>0.10415000000000001</v>
      </c>
      <c r="H59" s="89">
        <v>85</v>
      </c>
      <c r="I59" s="90" t="s">
        <v>64</v>
      </c>
      <c r="J59" s="74">
        <f t="shared" si="4"/>
        <v>8.5000000000000006E-3</v>
      </c>
      <c r="K59" s="89">
        <v>82</v>
      </c>
      <c r="L59" s="90" t="s">
        <v>64</v>
      </c>
      <c r="M59" s="74">
        <f t="shared" si="0"/>
        <v>8.2000000000000007E-3</v>
      </c>
      <c r="N59" s="89">
        <v>62</v>
      </c>
      <c r="O59" s="90" t="s">
        <v>64</v>
      </c>
      <c r="P59" s="74">
        <f t="shared" si="1"/>
        <v>6.1999999999999998E-3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7.4800000000000005E-2</v>
      </c>
      <c r="F60" s="92">
        <v>3.1829999999999997E-2</v>
      </c>
      <c r="G60" s="88">
        <f t="shared" si="3"/>
        <v>0.10663</v>
      </c>
      <c r="H60" s="89">
        <v>91</v>
      </c>
      <c r="I60" s="90" t="s">
        <v>64</v>
      </c>
      <c r="J60" s="74">
        <f t="shared" si="4"/>
        <v>9.1000000000000004E-3</v>
      </c>
      <c r="K60" s="89">
        <v>86</v>
      </c>
      <c r="L60" s="90" t="s">
        <v>64</v>
      </c>
      <c r="M60" s="74">
        <f t="shared" si="0"/>
        <v>8.6E-3</v>
      </c>
      <c r="N60" s="89">
        <v>66</v>
      </c>
      <c r="O60" s="90" t="s">
        <v>64</v>
      </c>
      <c r="P60" s="74">
        <f t="shared" si="1"/>
        <v>6.6E-3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7.7630000000000005E-2</v>
      </c>
      <c r="F61" s="92">
        <v>3.1390000000000001E-2</v>
      </c>
      <c r="G61" s="88">
        <f t="shared" si="3"/>
        <v>0.10902000000000001</v>
      </c>
      <c r="H61" s="89">
        <v>98</v>
      </c>
      <c r="I61" s="90" t="s">
        <v>64</v>
      </c>
      <c r="J61" s="74">
        <f t="shared" si="4"/>
        <v>9.7999999999999997E-3</v>
      </c>
      <c r="K61" s="89">
        <v>91</v>
      </c>
      <c r="L61" s="90" t="s">
        <v>64</v>
      </c>
      <c r="M61" s="74">
        <f t="shared" si="0"/>
        <v>9.1000000000000004E-3</v>
      </c>
      <c r="N61" s="89">
        <v>70</v>
      </c>
      <c r="O61" s="90" t="s">
        <v>64</v>
      </c>
      <c r="P61" s="74">
        <f t="shared" si="1"/>
        <v>7.000000000000001E-3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8.0350000000000005E-2</v>
      </c>
      <c r="F62" s="92">
        <v>3.0949999999999998E-2</v>
      </c>
      <c r="G62" s="88">
        <f t="shared" si="3"/>
        <v>0.11130000000000001</v>
      </c>
      <c r="H62" s="89">
        <v>104</v>
      </c>
      <c r="I62" s="90" t="s">
        <v>64</v>
      </c>
      <c r="J62" s="74">
        <f t="shared" si="4"/>
        <v>1.04E-2</v>
      </c>
      <c r="K62" s="89">
        <v>96</v>
      </c>
      <c r="L62" s="90" t="s">
        <v>64</v>
      </c>
      <c r="M62" s="74">
        <f t="shared" si="0"/>
        <v>9.6000000000000009E-3</v>
      </c>
      <c r="N62" s="89">
        <v>74</v>
      </c>
      <c r="O62" s="90" t="s">
        <v>64</v>
      </c>
      <c r="P62" s="74">
        <f t="shared" si="1"/>
        <v>7.3999999999999995E-3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8.2989999999999994E-2</v>
      </c>
      <c r="F63" s="92">
        <v>3.0530000000000002E-2</v>
      </c>
      <c r="G63" s="88">
        <f t="shared" si="3"/>
        <v>0.11352</v>
      </c>
      <c r="H63" s="89">
        <v>111</v>
      </c>
      <c r="I63" s="90" t="s">
        <v>64</v>
      </c>
      <c r="J63" s="74">
        <f t="shared" si="4"/>
        <v>1.11E-2</v>
      </c>
      <c r="K63" s="89">
        <v>100</v>
      </c>
      <c r="L63" s="90" t="s">
        <v>64</v>
      </c>
      <c r="M63" s="74">
        <f t="shared" si="0"/>
        <v>0.01</v>
      </c>
      <c r="N63" s="89">
        <v>77</v>
      </c>
      <c r="O63" s="90" t="s">
        <v>64</v>
      </c>
      <c r="P63" s="74">
        <f t="shared" si="1"/>
        <v>7.7000000000000002E-3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8.8020000000000001E-2</v>
      </c>
      <c r="F64" s="92">
        <v>2.972E-2</v>
      </c>
      <c r="G64" s="88">
        <f t="shared" si="3"/>
        <v>0.11774</v>
      </c>
      <c r="H64" s="89">
        <v>123</v>
      </c>
      <c r="I64" s="90" t="s">
        <v>64</v>
      </c>
      <c r="J64" s="74">
        <f t="shared" si="4"/>
        <v>1.23E-2</v>
      </c>
      <c r="K64" s="89">
        <v>109</v>
      </c>
      <c r="L64" s="90" t="s">
        <v>64</v>
      </c>
      <c r="M64" s="74">
        <f t="shared" si="0"/>
        <v>1.09E-2</v>
      </c>
      <c r="N64" s="89">
        <v>84</v>
      </c>
      <c r="O64" s="90" t="s">
        <v>64</v>
      </c>
      <c r="P64" s="74">
        <f t="shared" si="1"/>
        <v>8.4000000000000012E-3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9.2780000000000001E-2</v>
      </c>
      <c r="F65" s="92">
        <v>2.895E-2</v>
      </c>
      <c r="G65" s="88">
        <f t="shared" si="3"/>
        <v>0.12173</v>
      </c>
      <c r="H65" s="89">
        <v>136</v>
      </c>
      <c r="I65" s="90" t="s">
        <v>64</v>
      </c>
      <c r="J65" s="74">
        <f t="shared" si="4"/>
        <v>1.3600000000000001E-2</v>
      </c>
      <c r="K65" s="89">
        <v>117</v>
      </c>
      <c r="L65" s="90" t="s">
        <v>64</v>
      </c>
      <c r="M65" s="74">
        <f t="shared" si="0"/>
        <v>1.17E-2</v>
      </c>
      <c r="N65" s="89">
        <v>91</v>
      </c>
      <c r="O65" s="90" t="s">
        <v>64</v>
      </c>
      <c r="P65" s="74">
        <f t="shared" si="1"/>
        <v>9.1000000000000004E-3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9.7309999999999994E-2</v>
      </c>
      <c r="F66" s="92">
        <v>2.8219999999999999E-2</v>
      </c>
      <c r="G66" s="88">
        <f t="shared" si="3"/>
        <v>0.12553</v>
      </c>
      <c r="H66" s="89">
        <v>149</v>
      </c>
      <c r="I66" s="90" t="s">
        <v>64</v>
      </c>
      <c r="J66" s="74">
        <f t="shared" si="4"/>
        <v>1.49E-2</v>
      </c>
      <c r="K66" s="89">
        <v>125</v>
      </c>
      <c r="L66" s="90" t="s">
        <v>64</v>
      </c>
      <c r="M66" s="74">
        <f t="shared" si="0"/>
        <v>1.2500000000000001E-2</v>
      </c>
      <c r="N66" s="89">
        <v>98</v>
      </c>
      <c r="O66" s="90" t="s">
        <v>64</v>
      </c>
      <c r="P66" s="74">
        <f t="shared" si="1"/>
        <v>9.7999999999999997E-3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0.1016</v>
      </c>
      <c r="F67" s="92">
        <v>2.7529999999999999E-2</v>
      </c>
      <c r="G67" s="88">
        <f t="shared" si="3"/>
        <v>0.12912999999999999</v>
      </c>
      <c r="H67" s="89">
        <v>162</v>
      </c>
      <c r="I67" s="90" t="s">
        <v>64</v>
      </c>
      <c r="J67" s="74">
        <f t="shared" si="4"/>
        <v>1.6199999999999999E-2</v>
      </c>
      <c r="K67" s="89">
        <v>133</v>
      </c>
      <c r="L67" s="90" t="s">
        <v>64</v>
      </c>
      <c r="M67" s="74">
        <f t="shared" si="0"/>
        <v>1.3300000000000001E-2</v>
      </c>
      <c r="N67" s="89">
        <v>104</v>
      </c>
      <c r="O67" s="90" t="s">
        <v>64</v>
      </c>
      <c r="P67" s="74">
        <f t="shared" si="1"/>
        <v>1.04E-2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0.10580000000000001</v>
      </c>
      <c r="F68" s="92">
        <v>2.6890000000000001E-2</v>
      </c>
      <c r="G68" s="88">
        <f t="shared" si="3"/>
        <v>0.13269</v>
      </c>
      <c r="H68" s="89">
        <v>175</v>
      </c>
      <c r="I68" s="90" t="s">
        <v>64</v>
      </c>
      <c r="J68" s="74">
        <f t="shared" si="4"/>
        <v>1.7499999999999998E-2</v>
      </c>
      <c r="K68" s="89">
        <v>140</v>
      </c>
      <c r="L68" s="90" t="s">
        <v>64</v>
      </c>
      <c r="M68" s="74">
        <f t="shared" si="0"/>
        <v>1.4000000000000002E-2</v>
      </c>
      <c r="N68" s="89">
        <v>110</v>
      </c>
      <c r="O68" s="90" t="s">
        <v>64</v>
      </c>
      <c r="P68" s="74">
        <f t="shared" si="1"/>
        <v>1.0999999999999999E-2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0.10979999999999999</v>
      </c>
      <c r="F69" s="92">
        <v>2.6270000000000002E-2</v>
      </c>
      <c r="G69" s="88">
        <f t="shared" si="3"/>
        <v>0.13607</v>
      </c>
      <c r="H69" s="89">
        <v>188</v>
      </c>
      <c r="I69" s="90" t="s">
        <v>64</v>
      </c>
      <c r="J69" s="74">
        <f t="shared" si="4"/>
        <v>1.8800000000000001E-2</v>
      </c>
      <c r="K69" s="89">
        <v>148</v>
      </c>
      <c r="L69" s="90" t="s">
        <v>64</v>
      </c>
      <c r="M69" s="74">
        <f t="shared" si="0"/>
        <v>1.4799999999999999E-2</v>
      </c>
      <c r="N69" s="89">
        <v>116</v>
      </c>
      <c r="O69" s="90" t="s">
        <v>64</v>
      </c>
      <c r="P69" s="74">
        <f t="shared" si="1"/>
        <v>1.1600000000000001E-2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0.1174</v>
      </c>
      <c r="F70" s="92">
        <v>2.5139999999999999E-2</v>
      </c>
      <c r="G70" s="88">
        <f t="shared" si="3"/>
        <v>0.14254</v>
      </c>
      <c r="H70" s="89">
        <v>214</v>
      </c>
      <c r="I70" s="90" t="s">
        <v>64</v>
      </c>
      <c r="J70" s="74">
        <f t="shared" si="4"/>
        <v>2.1399999999999999E-2</v>
      </c>
      <c r="K70" s="89">
        <v>161</v>
      </c>
      <c r="L70" s="90" t="s">
        <v>64</v>
      </c>
      <c r="M70" s="74">
        <f t="shared" si="0"/>
        <v>1.61E-2</v>
      </c>
      <c r="N70" s="89">
        <v>128</v>
      </c>
      <c r="O70" s="90" t="s">
        <v>64</v>
      </c>
      <c r="P70" s="74">
        <f t="shared" si="1"/>
        <v>1.2800000000000001E-2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0.1245</v>
      </c>
      <c r="F71" s="92">
        <v>2.4109999999999999E-2</v>
      </c>
      <c r="G71" s="88">
        <f t="shared" si="3"/>
        <v>0.14860999999999999</v>
      </c>
      <c r="H71" s="89">
        <v>239</v>
      </c>
      <c r="I71" s="90" t="s">
        <v>64</v>
      </c>
      <c r="J71" s="74">
        <f t="shared" si="4"/>
        <v>2.3899999999999998E-2</v>
      </c>
      <c r="K71" s="89">
        <v>174</v>
      </c>
      <c r="L71" s="90" t="s">
        <v>64</v>
      </c>
      <c r="M71" s="74">
        <f t="shared" si="0"/>
        <v>1.7399999999999999E-2</v>
      </c>
      <c r="N71" s="89">
        <v>140</v>
      </c>
      <c r="O71" s="90" t="s">
        <v>64</v>
      </c>
      <c r="P71" s="74">
        <f t="shared" si="1"/>
        <v>1.4000000000000002E-2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0.13120000000000001</v>
      </c>
      <c r="F72" s="92">
        <v>2.3189999999999999E-2</v>
      </c>
      <c r="G72" s="88">
        <f t="shared" si="3"/>
        <v>0.15439</v>
      </c>
      <c r="H72" s="89">
        <v>265</v>
      </c>
      <c r="I72" s="90" t="s">
        <v>64</v>
      </c>
      <c r="J72" s="74">
        <f t="shared" si="4"/>
        <v>2.6500000000000003E-2</v>
      </c>
      <c r="K72" s="89">
        <v>186</v>
      </c>
      <c r="L72" s="90" t="s">
        <v>64</v>
      </c>
      <c r="M72" s="74">
        <f t="shared" si="0"/>
        <v>1.8599999999999998E-2</v>
      </c>
      <c r="N72" s="89">
        <v>150</v>
      </c>
      <c r="O72" s="90" t="s">
        <v>64</v>
      </c>
      <c r="P72" s="74">
        <f t="shared" si="1"/>
        <v>1.4999999999999999E-2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0.1376</v>
      </c>
      <c r="F73" s="92">
        <v>2.2339999999999999E-2</v>
      </c>
      <c r="G73" s="88">
        <f t="shared" si="3"/>
        <v>0.15994</v>
      </c>
      <c r="H73" s="89">
        <v>290</v>
      </c>
      <c r="I73" s="90" t="s">
        <v>64</v>
      </c>
      <c r="J73" s="74">
        <f t="shared" si="4"/>
        <v>2.8999999999999998E-2</v>
      </c>
      <c r="K73" s="89">
        <v>198</v>
      </c>
      <c r="L73" s="90" t="s">
        <v>64</v>
      </c>
      <c r="M73" s="74">
        <f t="shared" si="0"/>
        <v>1.9800000000000002E-2</v>
      </c>
      <c r="N73" s="89">
        <v>161</v>
      </c>
      <c r="O73" s="90" t="s">
        <v>64</v>
      </c>
      <c r="P73" s="74">
        <f t="shared" si="1"/>
        <v>1.61E-2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0.14369999999999999</v>
      </c>
      <c r="F74" s="92">
        <v>2.1569999999999999E-2</v>
      </c>
      <c r="G74" s="88">
        <f t="shared" si="3"/>
        <v>0.16527</v>
      </c>
      <c r="H74" s="89">
        <v>315</v>
      </c>
      <c r="I74" s="90" t="s">
        <v>64</v>
      </c>
      <c r="J74" s="74">
        <f t="shared" si="4"/>
        <v>3.15E-2</v>
      </c>
      <c r="K74" s="89">
        <v>209</v>
      </c>
      <c r="L74" s="90" t="s">
        <v>64</v>
      </c>
      <c r="M74" s="74">
        <f t="shared" si="0"/>
        <v>2.0899999999999998E-2</v>
      </c>
      <c r="N74" s="89">
        <v>171</v>
      </c>
      <c r="O74" s="90" t="s">
        <v>64</v>
      </c>
      <c r="P74" s="74">
        <f t="shared" si="1"/>
        <v>1.7100000000000001E-2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0.14960000000000001</v>
      </c>
      <c r="F75" s="92">
        <v>2.085E-2</v>
      </c>
      <c r="G75" s="88">
        <f t="shared" si="3"/>
        <v>0.17045000000000002</v>
      </c>
      <c r="H75" s="89">
        <v>340</v>
      </c>
      <c r="I75" s="90" t="s">
        <v>64</v>
      </c>
      <c r="J75" s="74">
        <f t="shared" si="4"/>
        <v>3.4000000000000002E-2</v>
      </c>
      <c r="K75" s="89">
        <v>220</v>
      </c>
      <c r="L75" s="90" t="s">
        <v>64</v>
      </c>
      <c r="M75" s="74">
        <f t="shared" si="0"/>
        <v>2.1999999999999999E-2</v>
      </c>
      <c r="N75" s="89">
        <v>180</v>
      </c>
      <c r="O75" s="90" t="s">
        <v>64</v>
      </c>
      <c r="P75" s="74">
        <f t="shared" si="1"/>
        <v>1.7999999999999999E-2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0.15529999999999999</v>
      </c>
      <c r="F76" s="92">
        <v>2.0199999999999999E-2</v>
      </c>
      <c r="G76" s="88">
        <f t="shared" si="3"/>
        <v>0.17549999999999999</v>
      </c>
      <c r="H76" s="89">
        <v>364</v>
      </c>
      <c r="I76" s="90" t="s">
        <v>64</v>
      </c>
      <c r="J76" s="74">
        <f t="shared" si="4"/>
        <v>3.6400000000000002E-2</v>
      </c>
      <c r="K76" s="89">
        <v>229</v>
      </c>
      <c r="L76" s="90" t="s">
        <v>64</v>
      </c>
      <c r="M76" s="74">
        <f t="shared" si="0"/>
        <v>2.29E-2</v>
      </c>
      <c r="N76" s="89">
        <v>190</v>
      </c>
      <c r="O76" s="90" t="s">
        <v>64</v>
      </c>
      <c r="P76" s="74">
        <f t="shared" si="1"/>
        <v>1.9E-2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0.16070000000000001</v>
      </c>
      <c r="F77" s="92">
        <v>1.959E-2</v>
      </c>
      <c r="G77" s="88">
        <f t="shared" si="3"/>
        <v>0.18029000000000001</v>
      </c>
      <c r="H77" s="89">
        <v>389</v>
      </c>
      <c r="I77" s="90" t="s">
        <v>64</v>
      </c>
      <c r="J77" s="74">
        <f t="shared" si="4"/>
        <v>3.8900000000000004E-2</v>
      </c>
      <c r="K77" s="89">
        <v>239</v>
      </c>
      <c r="L77" s="90" t="s">
        <v>64</v>
      </c>
      <c r="M77" s="74">
        <f t="shared" si="0"/>
        <v>2.3899999999999998E-2</v>
      </c>
      <c r="N77" s="89">
        <v>199</v>
      </c>
      <c r="O77" s="90" t="s">
        <v>64</v>
      </c>
      <c r="P77" s="74">
        <f t="shared" si="1"/>
        <v>1.9900000000000001E-2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0.16600000000000001</v>
      </c>
      <c r="F78" s="92">
        <v>1.9019999999999999E-2</v>
      </c>
      <c r="G78" s="88">
        <f t="shared" si="3"/>
        <v>0.18502000000000002</v>
      </c>
      <c r="H78" s="89">
        <v>413</v>
      </c>
      <c r="I78" s="90" t="s">
        <v>64</v>
      </c>
      <c r="J78" s="74">
        <f t="shared" si="4"/>
        <v>4.1299999999999996E-2</v>
      </c>
      <c r="K78" s="89">
        <v>248</v>
      </c>
      <c r="L78" s="90" t="s">
        <v>64</v>
      </c>
      <c r="M78" s="74">
        <f t="shared" si="0"/>
        <v>2.4799999999999999E-2</v>
      </c>
      <c r="N78" s="89">
        <v>207</v>
      </c>
      <c r="O78" s="90" t="s">
        <v>64</v>
      </c>
      <c r="P78" s="74">
        <f t="shared" si="1"/>
        <v>2.07E-2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0.1711</v>
      </c>
      <c r="F79" s="92">
        <v>1.8489999999999999E-2</v>
      </c>
      <c r="G79" s="88">
        <f t="shared" si="3"/>
        <v>0.18959000000000001</v>
      </c>
      <c r="H79" s="89">
        <v>437</v>
      </c>
      <c r="I79" s="90" t="s">
        <v>64</v>
      </c>
      <c r="J79" s="74">
        <f t="shared" si="4"/>
        <v>4.3700000000000003E-2</v>
      </c>
      <c r="K79" s="89">
        <v>257</v>
      </c>
      <c r="L79" s="90" t="s">
        <v>64</v>
      </c>
      <c r="M79" s="74">
        <f t="shared" si="0"/>
        <v>2.5700000000000001E-2</v>
      </c>
      <c r="N79" s="89">
        <v>216</v>
      </c>
      <c r="O79" s="90" t="s">
        <v>64</v>
      </c>
      <c r="P79" s="74">
        <f t="shared" si="1"/>
        <v>2.1600000000000001E-2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0.17599999999999999</v>
      </c>
      <c r="F80" s="92">
        <v>1.7999999999999999E-2</v>
      </c>
      <c r="G80" s="88">
        <f t="shared" si="3"/>
        <v>0.19399999999999998</v>
      </c>
      <c r="H80" s="89">
        <v>461</v>
      </c>
      <c r="I80" s="90" t="s">
        <v>64</v>
      </c>
      <c r="J80" s="74">
        <f t="shared" si="4"/>
        <v>4.6100000000000002E-2</v>
      </c>
      <c r="K80" s="89">
        <v>265</v>
      </c>
      <c r="L80" s="90" t="s">
        <v>64</v>
      </c>
      <c r="M80" s="74">
        <f t="shared" si="0"/>
        <v>2.6500000000000003E-2</v>
      </c>
      <c r="N80" s="89">
        <v>224</v>
      </c>
      <c r="O80" s="90" t="s">
        <v>64</v>
      </c>
      <c r="P80" s="74">
        <f t="shared" si="1"/>
        <v>2.24E-2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0.18559999999999999</v>
      </c>
      <c r="F81" s="92">
        <v>1.7100000000000001E-2</v>
      </c>
      <c r="G81" s="88">
        <f t="shared" si="3"/>
        <v>0.20269999999999999</v>
      </c>
      <c r="H81" s="89">
        <v>508</v>
      </c>
      <c r="I81" s="90" t="s">
        <v>64</v>
      </c>
      <c r="J81" s="74">
        <f t="shared" si="4"/>
        <v>5.0799999999999998E-2</v>
      </c>
      <c r="K81" s="89">
        <v>281</v>
      </c>
      <c r="L81" s="90" t="s">
        <v>64</v>
      </c>
      <c r="M81" s="74">
        <f t="shared" si="0"/>
        <v>2.8100000000000003E-2</v>
      </c>
      <c r="N81" s="89">
        <v>239</v>
      </c>
      <c r="O81" s="90" t="s">
        <v>64</v>
      </c>
      <c r="P81" s="74">
        <f t="shared" si="1"/>
        <v>2.3899999999999998E-2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0.1958</v>
      </c>
      <c r="F82" s="92">
        <v>1.6119999999999999E-2</v>
      </c>
      <c r="G82" s="88">
        <f t="shared" si="3"/>
        <v>0.21192</v>
      </c>
      <c r="H82" s="89">
        <v>566</v>
      </c>
      <c r="I82" s="90" t="s">
        <v>64</v>
      </c>
      <c r="J82" s="74">
        <f t="shared" si="4"/>
        <v>5.6599999999999998E-2</v>
      </c>
      <c r="K82" s="89">
        <v>299</v>
      </c>
      <c r="L82" s="90" t="s">
        <v>64</v>
      </c>
      <c r="M82" s="74">
        <f t="shared" si="0"/>
        <v>2.9899999999999999E-2</v>
      </c>
      <c r="N82" s="89">
        <v>258</v>
      </c>
      <c r="O82" s="90" t="s">
        <v>64</v>
      </c>
      <c r="P82" s="74">
        <f t="shared" si="1"/>
        <v>2.58E-2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0.20549999999999999</v>
      </c>
      <c r="F83" s="92">
        <v>1.5259999999999999E-2</v>
      </c>
      <c r="G83" s="88">
        <f t="shared" si="3"/>
        <v>0.22075999999999998</v>
      </c>
      <c r="H83" s="89">
        <v>623</v>
      </c>
      <c r="I83" s="90" t="s">
        <v>64</v>
      </c>
      <c r="J83" s="74">
        <f t="shared" si="4"/>
        <v>6.2300000000000001E-2</v>
      </c>
      <c r="K83" s="89">
        <v>316</v>
      </c>
      <c r="L83" s="90" t="s">
        <v>64</v>
      </c>
      <c r="M83" s="74">
        <f t="shared" si="0"/>
        <v>3.1600000000000003E-2</v>
      </c>
      <c r="N83" s="89">
        <v>275</v>
      </c>
      <c r="O83" s="90" t="s">
        <v>64</v>
      </c>
      <c r="P83" s="74">
        <f t="shared" si="1"/>
        <v>2.7500000000000004E-2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0.2147</v>
      </c>
      <c r="F84" s="92">
        <v>1.4500000000000001E-2</v>
      </c>
      <c r="G84" s="88">
        <f t="shared" si="3"/>
        <v>0.22920000000000001</v>
      </c>
      <c r="H84" s="89">
        <v>680</v>
      </c>
      <c r="I84" s="90" t="s">
        <v>64</v>
      </c>
      <c r="J84" s="74">
        <f t="shared" si="4"/>
        <v>6.8000000000000005E-2</v>
      </c>
      <c r="K84" s="89">
        <v>331</v>
      </c>
      <c r="L84" s="90" t="s">
        <v>64</v>
      </c>
      <c r="M84" s="74">
        <f t="shared" ref="M84:M147" si="6">K84/1000/10</f>
        <v>3.3100000000000004E-2</v>
      </c>
      <c r="N84" s="89">
        <v>292</v>
      </c>
      <c r="O84" s="90" t="s">
        <v>64</v>
      </c>
      <c r="P84" s="74">
        <f t="shared" ref="P84:P147" si="7">N84/1000/10</f>
        <v>2.9199999999999997E-2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0.2235</v>
      </c>
      <c r="F85" s="92">
        <v>1.383E-2</v>
      </c>
      <c r="G85" s="88">
        <f t="shared" ref="G85:G148" si="8">E85+F85</f>
        <v>0.23733000000000001</v>
      </c>
      <c r="H85" s="89">
        <v>735</v>
      </c>
      <c r="I85" s="90" t="s">
        <v>64</v>
      </c>
      <c r="J85" s="74">
        <f t="shared" ref="J85:J122" si="9">H85/1000/10</f>
        <v>7.3499999999999996E-2</v>
      </c>
      <c r="K85" s="89">
        <v>346</v>
      </c>
      <c r="L85" s="90" t="s">
        <v>64</v>
      </c>
      <c r="M85" s="74">
        <f t="shared" si="6"/>
        <v>3.4599999999999999E-2</v>
      </c>
      <c r="N85" s="89">
        <v>307</v>
      </c>
      <c r="O85" s="90" t="s">
        <v>64</v>
      </c>
      <c r="P85" s="74">
        <f t="shared" si="7"/>
        <v>3.0699999999999998E-2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0.2319</v>
      </c>
      <c r="F86" s="92">
        <v>1.3220000000000001E-2</v>
      </c>
      <c r="G86" s="88">
        <f t="shared" si="8"/>
        <v>0.24512</v>
      </c>
      <c r="H86" s="89">
        <v>790</v>
      </c>
      <c r="I86" s="90" t="s">
        <v>64</v>
      </c>
      <c r="J86" s="74">
        <f t="shared" si="9"/>
        <v>7.9000000000000001E-2</v>
      </c>
      <c r="K86" s="89">
        <v>359</v>
      </c>
      <c r="L86" s="90" t="s">
        <v>64</v>
      </c>
      <c r="M86" s="74">
        <f t="shared" si="6"/>
        <v>3.5900000000000001E-2</v>
      </c>
      <c r="N86" s="89">
        <v>322</v>
      </c>
      <c r="O86" s="90" t="s">
        <v>64</v>
      </c>
      <c r="P86" s="74">
        <f t="shared" si="7"/>
        <v>3.2199999999999999E-2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0.24</v>
      </c>
      <c r="F87" s="92">
        <v>1.268E-2</v>
      </c>
      <c r="G87" s="88">
        <f t="shared" si="8"/>
        <v>0.25268000000000002</v>
      </c>
      <c r="H87" s="89">
        <v>843</v>
      </c>
      <c r="I87" s="90" t="s">
        <v>64</v>
      </c>
      <c r="J87" s="74">
        <f t="shared" si="9"/>
        <v>8.43E-2</v>
      </c>
      <c r="K87" s="89">
        <v>372</v>
      </c>
      <c r="L87" s="90" t="s">
        <v>64</v>
      </c>
      <c r="M87" s="74">
        <f t="shared" si="6"/>
        <v>3.7199999999999997E-2</v>
      </c>
      <c r="N87" s="89">
        <v>336</v>
      </c>
      <c r="O87" s="90" t="s">
        <v>64</v>
      </c>
      <c r="P87" s="74">
        <f t="shared" si="7"/>
        <v>3.3600000000000005E-2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0.24779999999999999</v>
      </c>
      <c r="F88" s="92">
        <v>1.218E-2</v>
      </c>
      <c r="G88" s="88">
        <f t="shared" si="8"/>
        <v>0.25997999999999999</v>
      </c>
      <c r="H88" s="89">
        <v>896</v>
      </c>
      <c r="I88" s="90" t="s">
        <v>64</v>
      </c>
      <c r="J88" s="74">
        <f t="shared" si="9"/>
        <v>8.9599999999999999E-2</v>
      </c>
      <c r="K88" s="89">
        <v>384</v>
      </c>
      <c r="L88" s="90" t="s">
        <v>64</v>
      </c>
      <c r="M88" s="74">
        <f t="shared" si="6"/>
        <v>3.8400000000000004E-2</v>
      </c>
      <c r="N88" s="89">
        <v>350</v>
      </c>
      <c r="O88" s="90" t="s">
        <v>64</v>
      </c>
      <c r="P88" s="74">
        <f t="shared" si="7"/>
        <v>3.4999999999999996E-2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0.25530000000000003</v>
      </c>
      <c r="F89" s="92">
        <v>1.1730000000000001E-2</v>
      </c>
      <c r="G89" s="88">
        <f t="shared" si="8"/>
        <v>0.26703000000000005</v>
      </c>
      <c r="H89" s="89">
        <v>948</v>
      </c>
      <c r="I89" s="90" t="s">
        <v>64</v>
      </c>
      <c r="J89" s="74">
        <f t="shared" si="9"/>
        <v>9.4799999999999995E-2</v>
      </c>
      <c r="K89" s="89">
        <v>395</v>
      </c>
      <c r="L89" s="90" t="s">
        <v>64</v>
      </c>
      <c r="M89" s="74">
        <f t="shared" si="6"/>
        <v>3.95E-2</v>
      </c>
      <c r="N89" s="89">
        <v>363</v>
      </c>
      <c r="O89" s="90" t="s">
        <v>64</v>
      </c>
      <c r="P89" s="74">
        <f t="shared" si="7"/>
        <v>3.6299999999999999E-2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0.2697</v>
      </c>
      <c r="F90" s="92">
        <v>1.094E-2</v>
      </c>
      <c r="G90" s="88">
        <f t="shared" si="8"/>
        <v>0.28064</v>
      </c>
      <c r="H90" s="89">
        <v>1051</v>
      </c>
      <c r="I90" s="90" t="s">
        <v>64</v>
      </c>
      <c r="J90" s="74">
        <f t="shared" si="9"/>
        <v>0.1051</v>
      </c>
      <c r="K90" s="89">
        <v>415</v>
      </c>
      <c r="L90" s="90" t="s">
        <v>64</v>
      </c>
      <c r="M90" s="74">
        <f t="shared" si="6"/>
        <v>4.1499999999999995E-2</v>
      </c>
      <c r="N90" s="89">
        <v>387</v>
      </c>
      <c r="O90" s="90" t="s">
        <v>64</v>
      </c>
      <c r="P90" s="74">
        <f t="shared" si="7"/>
        <v>3.8699999999999998E-2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0.2833</v>
      </c>
      <c r="F91" s="92">
        <v>1.026E-2</v>
      </c>
      <c r="G91" s="88">
        <f t="shared" si="8"/>
        <v>0.29355999999999999</v>
      </c>
      <c r="H91" s="89">
        <v>1150</v>
      </c>
      <c r="I91" s="90" t="s">
        <v>64</v>
      </c>
      <c r="J91" s="74">
        <f t="shared" si="9"/>
        <v>0.11499999999999999</v>
      </c>
      <c r="K91" s="89">
        <v>434</v>
      </c>
      <c r="L91" s="90" t="s">
        <v>64</v>
      </c>
      <c r="M91" s="74">
        <f t="shared" si="6"/>
        <v>4.3400000000000001E-2</v>
      </c>
      <c r="N91" s="89">
        <v>410</v>
      </c>
      <c r="O91" s="90" t="s">
        <v>64</v>
      </c>
      <c r="P91" s="74">
        <f t="shared" si="7"/>
        <v>4.0999999999999995E-2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0.29609999999999997</v>
      </c>
      <c r="F92" s="92">
        <v>9.6690000000000005E-3</v>
      </c>
      <c r="G92" s="88">
        <f t="shared" si="8"/>
        <v>0.30576899999999996</v>
      </c>
      <c r="H92" s="89">
        <v>1247</v>
      </c>
      <c r="I92" s="90" t="s">
        <v>64</v>
      </c>
      <c r="J92" s="74">
        <f t="shared" si="9"/>
        <v>0.12470000000000001</v>
      </c>
      <c r="K92" s="89">
        <v>450</v>
      </c>
      <c r="L92" s="90" t="s">
        <v>64</v>
      </c>
      <c r="M92" s="74">
        <f t="shared" si="6"/>
        <v>4.4999999999999998E-2</v>
      </c>
      <c r="N92" s="89">
        <v>431</v>
      </c>
      <c r="O92" s="90" t="s">
        <v>64</v>
      </c>
      <c r="P92" s="74">
        <f t="shared" si="7"/>
        <v>4.3099999999999999E-2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0.30830000000000002</v>
      </c>
      <c r="F93" s="92">
        <v>9.1540000000000007E-3</v>
      </c>
      <c r="G93" s="88">
        <f t="shared" si="8"/>
        <v>0.31745400000000001</v>
      </c>
      <c r="H93" s="89">
        <v>1341</v>
      </c>
      <c r="I93" s="90" t="s">
        <v>64</v>
      </c>
      <c r="J93" s="74">
        <f t="shared" si="9"/>
        <v>0.1341</v>
      </c>
      <c r="K93" s="89">
        <v>466</v>
      </c>
      <c r="L93" s="90" t="s">
        <v>64</v>
      </c>
      <c r="M93" s="74">
        <f t="shared" si="6"/>
        <v>4.6600000000000003E-2</v>
      </c>
      <c r="N93" s="89">
        <v>450</v>
      </c>
      <c r="O93" s="90" t="s">
        <v>64</v>
      </c>
      <c r="P93" s="74">
        <f t="shared" si="7"/>
        <v>4.4999999999999998E-2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0.32</v>
      </c>
      <c r="F94" s="92">
        <v>8.6969999999999999E-3</v>
      </c>
      <c r="G94" s="88">
        <f t="shared" si="8"/>
        <v>0.32869700000000002</v>
      </c>
      <c r="H94" s="89">
        <v>1433</v>
      </c>
      <c r="I94" s="90" t="s">
        <v>64</v>
      </c>
      <c r="J94" s="74">
        <f t="shared" si="9"/>
        <v>0.14330000000000001</v>
      </c>
      <c r="K94" s="89">
        <v>480</v>
      </c>
      <c r="L94" s="90" t="s">
        <v>64</v>
      </c>
      <c r="M94" s="74">
        <f t="shared" si="6"/>
        <v>4.8000000000000001E-2</v>
      </c>
      <c r="N94" s="89">
        <v>468</v>
      </c>
      <c r="O94" s="90" t="s">
        <v>64</v>
      </c>
      <c r="P94" s="74">
        <f t="shared" si="7"/>
        <v>4.6800000000000001E-2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0.33119999999999999</v>
      </c>
      <c r="F95" s="92">
        <v>8.2909999999999998E-3</v>
      </c>
      <c r="G95" s="88">
        <f t="shared" si="8"/>
        <v>0.33949099999999999</v>
      </c>
      <c r="H95" s="89">
        <v>1523</v>
      </c>
      <c r="I95" s="90" t="s">
        <v>64</v>
      </c>
      <c r="J95" s="74">
        <f t="shared" si="9"/>
        <v>0.15229999999999999</v>
      </c>
      <c r="K95" s="89">
        <v>493</v>
      </c>
      <c r="L95" s="90" t="s">
        <v>64</v>
      </c>
      <c r="M95" s="74">
        <f t="shared" si="6"/>
        <v>4.9299999999999997E-2</v>
      </c>
      <c r="N95" s="89">
        <v>486</v>
      </c>
      <c r="O95" s="90" t="s">
        <v>64</v>
      </c>
      <c r="P95" s="74">
        <f t="shared" si="7"/>
        <v>4.8599999999999997E-2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0.35220000000000001</v>
      </c>
      <c r="F96" s="92">
        <v>7.5950000000000002E-3</v>
      </c>
      <c r="G96" s="88">
        <f t="shared" si="8"/>
        <v>0.35979500000000003</v>
      </c>
      <c r="H96" s="89">
        <v>1697</v>
      </c>
      <c r="I96" s="90" t="s">
        <v>64</v>
      </c>
      <c r="J96" s="74">
        <f t="shared" si="9"/>
        <v>0.16970000000000002</v>
      </c>
      <c r="K96" s="89">
        <v>516</v>
      </c>
      <c r="L96" s="90" t="s">
        <v>64</v>
      </c>
      <c r="M96" s="74">
        <f t="shared" si="6"/>
        <v>5.16E-2</v>
      </c>
      <c r="N96" s="89">
        <v>518</v>
      </c>
      <c r="O96" s="90" t="s">
        <v>64</v>
      </c>
      <c r="P96" s="74">
        <f t="shared" si="7"/>
        <v>5.1799999999999999E-2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0.37169999999999997</v>
      </c>
      <c r="F97" s="92">
        <v>7.0200000000000002E-3</v>
      </c>
      <c r="G97" s="88">
        <f t="shared" si="8"/>
        <v>0.37872</v>
      </c>
      <c r="H97" s="89">
        <v>1865</v>
      </c>
      <c r="I97" s="90" t="s">
        <v>64</v>
      </c>
      <c r="J97" s="74">
        <f t="shared" si="9"/>
        <v>0.1865</v>
      </c>
      <c r="K97" s="89">
        <v>536</v>
      </c>
      <c r="L97" s="90" t="s">
        <v>64</v>
      </c>
      <c r="M97" s="74">
        <f t="shared" si="6"/>
        <v>5.3600000000000002E-2</v>
      </c>
      <c r="N97" s="89">
        <v>546</v>
      </c>
      <c r="O97" s="90" t="s">
        <v>64</v>
      </c>
      <c r="P97" s="74">
        <f t="shared" si="7"/>
        <v>5.4600000000000003E-2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0.38990000000000002</v>
      </c>
      <c r="F98" s="92">
        <v>6.5360000000000001E-3</v>
      </c>
      <c r="G98" s="88">
        <f t="shared" si="8"/>
        <v>0.39643600000000001</v>
      </c>
      <c r="H98" s="89">
        <v>2027</v>
      </c>
      <c r="I98" s="90" t="s">
        <v>64</v>
      </c>
      <c r="J98" s="74">
        <f t="shared" si="9"/>
        <v>0.20270000000000002</v>
      </c>
      <c r="K98" s="89">
        <v>554</v>
      </c>
      <c r="L98" s="90" t="s">
        <v>64</v>
      </c>
      <c r="M98" s="74">
        <f t="shared" si="6"/>
        <v>5.5400000000000005E-2</v>
      </c>
      <c r="N98" s="89">
        <v>572</v>
      </c>
      <c r="O98" s="90" t="s">
        <v>64</v>
      </c>
      <c r="P98" s="74">
        <f t="shared" si="7"/>
        <v>5.7199999999999994E-2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0.40689999999999998</v>
      </c>
      <c r="F99" s="92">
        <v>6.1219999999999998E-3</v>
      </c>
      <c r="G99" s="88">
        <f t="shared" si="8"/>
        <v>0.413022</v>
      </c>
      <c r="H99" s="89">
        <v>2183</v>
      </c>
      <c r="I99" s="90" t="s">
        <v>64</v>
      </c>
      <c r="J99" s="74">
        <f t="shared" si="9"/>
        <v>0.21829999999999999</v>
      </c>
      <c r="K99" s="89">
        <v>570</v>
      </c>
      <c r="L99" s="90" t="s">
        <v>64</v>
      </c>
      <c r="M99" s="74">
        <f t="shared" si="6"/>
        <v>5.6999999999999995E-2</v>
      </c>
      <c r="N99" s="89">
        <v>596</v>
      </c>
      <c r="O99" s="90" t="s">
        <v>64</v>
      </c>
      <c r="P99" s="74">
        <f t="shared" si="7"/>
        <v>5.96E-2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0.4229</v>
      </c>
      <c r="F100" s="92">
        <v>5.7629999999999999E-3</v>
      </c>
      <c r="G100" s="88">
        <f t="shared" si="8"/>
        <v>0.42866300000000002</v>
      </c>
      <c r="H100" s="89">
        <v>2335</v>
      </c>
      <c r="I100" s="90" t="s">
        <v>64</v>
      </c>
      <c r="J100" s="74">
        <f t="shared" si="9"/>
        <v>0.23349999999999999</v>
      </c>
      <c r="K100" s="89">
        <v>584</v>
      </c>
      <c r="L100" s="90" t="s">
        <v>64</v>
      </c>
      <c r="M100" s="74">
        <f t="shared" si="6"/>
        <v>5.8399999999999994E-2</v>
      </c>
      <c r="N100" s="89">
        <v>619</v>
      </c>
      <c r="O100" s="90" t="s">
        <v>64</v>
      </c>
      <c r="P100" s="74">
        <f t="shared" si="7"/>
        <v>6.1899999999999997E-2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0.43790000000000001</v>
      </c>
      <c r="F101" s="92">
        <v>5.4479999999999997E-3</v>
      </c>
      <c r="G101" s="88">
        <f t="shared" si="8"/>
        <v>0.44334800000000002</v>
      </c>
      <c r="H101" s="89">
        <v>2483</v>
      </c>
      <c r="I101" s="90" t="s">
        <v>64</v>
      </c>
      <c r="J101" s="74">
        <f t="shared" si="9"/>
        <v>0.24830000000000002</v>
      </c>
      <c r="K101" s="89">
        <v>597</v>
      </c>
      <c r="L101" s="90" t="s">
        <v>64</v>
      </c>
      <c r="M101" s="74">
        <f t="shared" si="6"/>
        <v>5.9699999999999996E-2</v>
      </c>
      <c r="N101" s="89">
        <v>639</v>
      </c>
      <c r="O101" s="90" t="s">
        <v>64</v>
      </c>
      <c r="P101" s="74">
        <f t="shared" si="7"/>
        <v>6.3899999999999998E-2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0.4521</v>
      </c>
      <c r="F102" s="92">
        <v>5.1700000000000001E-3</v>
      </c>
      <c r="G102" s="88">
        <f t="shared" si="8"/>
        <v>0.45727000000000001</v>
      </c>
      <c r="H102" s="89">
        <v>2627</v>
      </c>
      <c r="I102" s="90" t="s">
        <v>64</v>
      </c>
      <c r="J102" s="74">
        <f t="shared" si="9"/>
        <v>0.26269999999999999</v>
      </c>
      <c r="K102" s="89">
        <v>609</v>
      </c>
      <c r="L102" s="90" t="s">
        <v>64</v>
      </c>
      <c r="M102" s="74">
        <f t="shared" si="6"/>
        <v>6.0899999999999996E-2</v>
      </c>
      <c r="N102" s="89">
        <v>658</v>
      </c>
      <c r="O102" s="90" t="s">
        <v>64</v>
      </c>
      <c r="P102" s="74">
        <f t="shared" si="7"/>
        <v>6.5799999999999997E-2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0.46560000000000001</v>
      </c>
      <c r="F103" s="92">
        <v>4.9230000000000003E-3</v>
      </c>
      <c r="G103" s="88">
        <f t="shared" si="8"/>
        <v>0.47052300000000002</v>
      </c>
      <c r="H103" s="89">
        <v>2767</v>
      </c>
      <c r="I103" s="90" t="s">
        <v>64</v>
      </c>
      <c r="J103" s="74">
        <f t="shared" si="9"/>
        <v>0.2767</v>
      </c>
      <c r="K103" s="89">
        <v>620</v>
      </c>
      <c r="L103" s="90" t="s">
        <v>64</v>
      </c>
      <c r="M103" s="74">
        <f t="shared" si="6"/>
        <v>6.2E-2</v>
      </c>
      <c r="N103" s="89">
        <v>676</v>
      </c>
      <c r="O103" s="90" t="s">
        <v>64</v>
      </c>
      <c r="P103" s="74">
        <f t="shared" si="7"/>
        <v>6.7600000000000007E-2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0.4783</v>
      </c>
      <c r="F104" s="92">
        <v>4.7000000000000002E-3</v>
      </c>
      <c r="G104" s="88">
        <f t="shared" si="8"/>
        <v>0.48299999999999998</v>
      </c>
      <c r="H104" s="89">
        <v>2904</v>
      </c>
      <c r="I104" s="90" t="s">
        <v>64</v>
      </c>
      <c r="J104" s="74">
        <f t="shared" si="9"/>
        <v>0.29039999999999999</v>
      </c>
      <c r="K104" s="89">
        <v>631</v>
      </c>
      <c r="L104" s="90" t="s">
        <v>64</v>
      </c>
      <c r="M104" s="74">
        <f t="shared" si="6"/>
        <v>6.3100000000000003E-2</v>
      </c>
      <c r="N104" s="89">
        <v>693</v>
      </c>
      <c r="O104" s="90" t="s">
        <v>64</v>
      </c>
      <c r="P104" s="74">
        <f t="shared" si="7"/>
        <v>6.93E-2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0.4904</v>
      </c>
      <c r="F105" s="92">
        <v>4.4990000000000004E-3</v>
      </c>
      <c r="G105" s="88">
        <f t="shared" si="8"/>
        <v>0.49489899999999998</v>
      </c>
      <c r="H105" s="89">
        <v>3039</v>
      </c>
      <c r="I105" s="90" t="s">
        <v>64</v>
      </c>
      <c r="J105" s="76">
        <f t="shared" si="9"/>
        <v>0.3039</v>
      </c>
      <c r="K105" s="89">
        <v>640</v>
      </c>
      <c r="L105" s="90" t="s">
        <v>64</v>
      </c>
      <c r="M105" s="74">
        <f t="shared" si="6"/>
        <v>6.4000000000000001E-2</v>
      </c>
      <c r="N105" s="89">
        <v>709</v>
      </c>
      <c r="O105" s="90" t="s">
        <v>64</v>
      </c>
      <c r="P105" s="74">
        <f t="shared" si="7"/>
        <v>7.0899999999999991E-2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0.50180000000000002</v>
      </c>
      <c r="F106" s="92">
        <v>4.3160000000000004E-3</v>
      </c>
      <c r="G106" s="88">
        <f t="shared" si="8"/>
        <v>0.50611600000000001</v>
      </c>
      <c r="H106" s="89">
        <v>3171</v>
      </c>
      <c r="I106" s="90" t="s">
        <v>64</v>
      </c>
      <c r="J106" s="76">
        <f t="shared" si="9"/>
        <v>0.31709999999999999</v>
      </c>
      <c r="K106" s="89">
        <v>649</v>
      </c>
      <c r="L106" s="90" t="s">
        <v>64</v>
      </c>
      <c r="M106" s="74">
        <f t="shared" si="6"/>
        <v>6.4899999999999999E-2</v>
      </c>
      <c r="N106" s="89">
        <v>725</v>
      </c>
      <c r="O106" s="90" t="s">
        <v>64</v>
      </c>
      <c r="P106" s="74">
        <f t="shared" si="7"/>
        <v>7.2499999999999995E-2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0.52310000000000001</v>
      </c>
      <c r="F107" s="92">
        <v>3.9960000000000004E-3</v>
      </c>
      <c r="G107" s="88">
        <f t="shared" si="8"/>
        <v>0.52709600000000001</v>
      </c>
      <c r="H107" s="89">
        <v>3428</v>
      </c>
      <c r="I107" s="90" t="s">
        <v>64</v>
      </c>
      <c r="J107" s="76">
        <f t="shared" si="9"/>
        <v>0.34279999999999999</v>
      </c>
      <c r="K107" s="89">
        <v>665</v>
      </c>
      <c r="L107" s="90" t="s">
        <v>64</v>
      </c>
      <c r="M107" s="74">
        <f t="shared" si="6"/>
        <v>6.6500000000000004E-2</v>
      </c>
      <c r="N107" s="89">
        <v>753</v>
      </c>
      <c r="O107" s="90" t="s">
        <v>64</v>
      </c>
      <c r="P107" s="74">
        <f t="shared" si="7"/>
        <v>7.5300000000000006E-2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0.54690000000000005</v>
      </c>
      <c r="F108" s="92">
        <v>3.663E-3</v>
      </c>
      <c r="G108" s="88">
        <f t="shared" si="8"/>
        <v>0.55056300000000002</v>
      </c>
      <c r="H108" s="89">
        <v>3737</v>
      </c>
      <c r="I108" s="90" t="s">
        <v>64</v>
      </c>
      <c r="J108" s="76">
        <f t="shared" si="9"/>
        <v>0.37370000000000003</v>
      </c>
      <c r="K108" s="89">
        <v>684</v>
      </c>
      <c r="L108" s="90" t="s">
        <v>64</v>
      </c>
      <c r="M108" s="74">
        <f t="shared" si="6"/>
        <v>6.8400000000000002E-2</v>
      </c>
      <c r="N108" s="89">
        <v>785</v>
      </c>
      <c r="O108" s="90" t="s">
        <v>64</v>
      </c>
      <c r="P108" s="74">
        <f t="shared" si="7"/>
        <v>7.85E-2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0.56810000000000005</v>
      </c>
      <c r="F109" s="92">
        <v>3.3869999999999998E-3</v>
      </c>
      <c r="G109" s="88">
        <f t="shared" si="8"/>
        <v>0.57148700000000008</v>
      </c>
      <c r="H109" s="89">
        <v>4037</v>
      </c>
      <c r="I109" s="90" t="s">
        <v>64</v>
      </c>
      <c r="J109" s="76">
        <f t="shared" si="9"/>
        <v>0.4037</v>
      </c>
      <c r="K109" s="89">
        <v>700</v>
      </c>
      <c r="L109" s="90" t="s">
        <v>64</v>
      </c>
      <c r="M109" s="74">
        <f t="shared" si="6"/>
        <v>6.9999999999999993E-2</v>
      </c>
      <c r="N109" s="89">
        <v>814</v>
      </c>
      <c r="O109" s="90" t="s">
        <v>64</v>
      </c>
      <c r="P109" s="74">
        <f t="shared" si="7"/>
        <v>8.14E-2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0.58689999999999998</v>
      </c>
      <c r="F110" s="92">
        <v>3.153E-3</v>
      </c>
      <c r="G110" s="88">
        <f t="shared" si="8"/>
        <v>0.59005299999999994</v>
      </c>
      <c r="H110" s="89">
        <v>4327</v>
      </c>
      <c r="I110" s="90" t="s">
        <v>64</v>
      </c>
      <c r="J110" s="76">
        <f t="shared" si="9"/>
        <v>0.43269999999999997</v>
      </c>
      <c r="K110" s="89">
        <v>714</v>
      </c>
      <c r="L110" s="90" t="s">
        <v>64</v>
      </c>
      <c r="M110" s="74">
        <f t="shared" si="6"/>
        <v>7.1399999999999991E-2</v>
      </c>
      <c r="N110" s="89">
        <v>840</v>
      </c>
      <c r="O110" s="90" t="s">
        <v>64</v>
      </c>
      <c r="P110" s="74">
        <f t="shared" si="7"/>
        <v>8.3999999999999991E-2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0.6038</v>
      </c>
      <c r="F111" s="92">
        <v>2.9520000000000002E-3</v>
      </c>
      <c r="G111" s="88">
        <f t="shared" si="8"/>
        <v>0.60675199999999996</v>
      </c>
      <c r="H111" s="89">
        <v>4610</v>
      </c>
      <c r="I111" s="90" t="s">
        <v>64</v>
      </c>
      <c r="J111" s="76">
        <f t="shared" si="9"/>
        <v>0.46100000000000002</v>
      </c>
      <c r="K111" s="89">
        <v>727</v>
      </c>
      <c r="L111" s="90" t="s">
        <v>64</v>
      </c>
      <c r="M111" s="74">
        <f t="shared" si="6"/>
        <v>7.2700000000000001E-2</v>
      </c>
      <c r="N111" s="89">
        <v>864</v>
      </c>
      <c r="O111" s="90" t="s">
        <v>64</v>
      </c>
      <c r="P111" s="74">
        <f t="shared" si="7"/>
        <v>8.6400000000000005E-2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0.61899999999999999</v>
      </c>
      <c r="F112" s="92">
        <v>2.7780000000000001E-3</v>
      </c>
      <c r="G112" s="88">
        <f t="shared" si="8"/>
        <v>0.62177799999999994</v>
      </c>
      <c r="H112" s="89">
        <v>4886</v>
      </c>
      <c r="I112" s="90" t="s">
        <v>64</v>
      </c>
      <c r="J112" s="76">
        <f t="shared" si="9"/>
        <v>0.48860000000000003</v>
      </c>
      <c r="K112" s="89">
        <v>739</v>
      </c>
      <c r="L112" s="90" t="s">
        <v>64</v>
      </c>
      <c r="M112" s="74">
        <f t="shared" si="6"/>
        <v>7.3899999999999993E-2</v>
      </c>
      <c r="N112" s="89">
        <v>887</v>
      </c>
      <c r="O112" s="90" t="s">
        <v>64</v>
      </c>
      <c r="P112" s="74">
        <f t="shared" si="7"/>
        <v>8.8700000000000001E-2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0.63260000000000005</v>
      </c>
      <c r="F113" s="92">
        <v>2.6250000000000002E-3</v>
      </c>
      <c r="G113" s="88">
        <f t="shared" si="8"/>
        <v>0.63522500000000004</v>
      </c>
      <c r="H113" s="89">
        <v>5157</v>
      </c>
      <c r="I113" s="90" t="s">
        <v>64</v>
      </c>
      <c r="J113" s="76">
        <f t="shared" si="9"/>
        <v>0.51570000000000005</v>
      </c>
      <c r="K113" s="89">
        <v>750</v>
      </c>
      <c r="L113" s="90" t="s">
        <v>64</v>
      </c>
      <c r="M113" s="74">
        <f t="shared" si="6"/>
        <v>7.4999999999999997E-2</v>
      </c>
      <c r="N113" s="89">
        <v>908</v>
      </c>
      <c r="O113" s="90" t="s">
        <v>64</v>
      </c>
      <c r="P113" s="74">
        <f t="shared" si="7"/>
        <v>9.0800000000000006E-2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0.64490000000000003</v>
      </c>
      <c r="F114" s="92">
        <v>2.4889999999999999E-3</v>
      </c>
      <c r="G114" s="88">
        <f t="shared" si="8"/>
        <v>0.64738899999999999</v>
      </c>
      <c r="H114" s="89">
        <v>5424</v>
      </c>
      <c r="I114" s="90" t="s">
        <v>64</v>
      </c>
      <c r="J114" s="76">
        <f t="shared" si="9"/>
        <v>0.54239999999999999</v>
      </c>
      <c r="K114" s="89">
        <v>760</v>
      </c>
      <c r="L114" s="90" t="s">
        <v>64</v>
      </c>
      <c r="M114" s="74">
        <f t="shared" si="6"/>
        <v>7.5999999999999998E-2</v>
      </c>
      <c r="N114" s="89">
        <v>928</v>
      </c>
      <c r="O114" s="90" t="s">
        <v>64</v>
      </c>
      <c r="P114" s="74">
        <f t="shared" si="7"/>
        <v>9.2800000000000007E-2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0.65590000000000004</v>
      </c>
      <c r="F115" s="92">
        <v>2.3679999999999999E-3</v>
      </c>
      <c r="G115" s="88">
        <f t="shared" si="8"/>
        <v>0.65826800000000008</v>
      </c>
      <c r="H115" s="89">
        <v>5686</v>
      </c>
      <c r="I115" s="90" t="s">
        <v>64</v>
      </c>
      <c r="J115" s="76">
        <f t="shared" si="9"/>
        <v>0.56859999999999999</v>
      </c>
      <c r="K115" s="89">
        <v>769</v>
      </c>
      <c r="L115" s="90" t="s">
        <v>64</v>
      </c>
      <c r="M115" s="74">
        <f t="shared" si="6"/>
        <v>7.6899999999999996E-2</v>
      </c>
      <c r="N115" s="89">
        <v>947</v>
      </c>
      <c r="O115" s="90" t="s">
        <v>64</v>
      </c>
      <c r="P115" s="74">
        <f t="shared" si="7"/>
        <v>9.4699999999999993E-2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0.67469999999999997</v>
      </c>
      <c r="F116" s="92">
        <v>2.1610000000000002E-3</v>
      </c>
      <c r="G116" s="88">
        <f t="shared" si="8"/>
        <v>0.67686099999999993</v>
      </c>
      <c r="H116" s="89">
        <v>6200</v>
      </c>
      <c r="I116" s="90" t="s">
        <v>64</v>
      </c>
      <c r="J116" s="76">
        <f t="shared" si="9"/>
        <v>0.62</v>
      </c>
      <c r="K116" s="89">
        <v>788</v>
      </c>
      <c r="L116" s="90" t="s">
        <v>64</v>
      </c>
      <c r="M116" s="74">
        <f t="shared" si="6"/>
        <v>7.8800000000000009E-2</v>
      </c>
      <c r="N116" s="89">
        <v>983</v>
      </c>
      <c r="O116" s="90" t="s">
        <v>64</v>
      </c>
      <c r="P116" s="74">
        <f t="shared" si="7"/>
        <v>9.8299999999999998E-2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0.68959999999999999</v>
      </c>
      <c r="F117" s="92">
        <v>1.99E-3</v>
      </c>
      <c r="G117" s="88">
        <f t="shared" si="8"/>
        <v>0.69159000000000004</v>
      </c>
      <c r="H117" s="89">
        <v>6702</v>
      </c>
      <c r="I117" s="90" t="s">
        <v>64</v>
      </c>
      <c r="J117" s="76">
        <f t="shared" si="9"/>
        <v>0.67020000000000002</v>
      </c>
      <c r="K117" s="89">
        <v>805</v>
      </c>
      <c r="L117" s="90" t="s">
        <v>64</v>
      </c>
      <c r="M117" s="74">
        <f t="shared" si="6"/>
        <v>8.0500000000000002E-2</v>
      </c>
      <c r="N117" s="89">
        <v>1015</v>
      </c>
      <c r="O117" s="90" t="s">
        <v>64</v>
      </c>
      <c r="P117" s="74">
        <f t="shared" si="7"/>
        <v>0.10149999999999999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0.70130000000000003</v>
      </c>
      <c r="F118" s="92">
        <v>1.8469999999999999E-3</v>
      </c>
      <c r="G118" s="88">
        <f t="shared" si="8"/>
        <v>0.70314700000000008</v>
      </c>
      <c r="H118" s="89">
        <v>7197</v>
      </c>
      <c r="I118" s="90" t="s">
        <v>64</v>
      </c>
      <c r="J118" s="76">
        <f t="shared" si="9"/>
        <v>0.71970000000000001</v>
      </c>
      <c r="K118" s="89">
        <v>821</v>
      </c>
      <c r="L118" s="90" t="s">
        <v>64</v>
      </c>
      <c r="M118" s="74">
        <f t="shared" si="6"/>
        <v>8.2099999999999992E-2</v>
      </c>
      <c r="N118" s="89">
        <v>1045</v>
      </c>
      <c r="O118" s="90" t="s">
        <v>64</v>
      </c>
      <c r="P118" s="74">
        <f t="shared" si="7"/>
        <v>0.1045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0.71009999999999995</v>
      </c>
      <c r="F119" s="92">
        <v>1.7240000000000001E-3</v>
      </c>
      <c r="G119" s="88">
        <f t="shared" si="8"/>
        <v>0.7118239999999999</v>
      </c>
      <c r="H119" s="89">
        <v>7685</v>
      </c>
      <c r="I119" s="90" t="s">
        <v>64</v>
      </c>
      <c r="J119" s="76">
        <f t="shared" si="9"/>
        <v>0.76849999999999996</v>
      </c>
      <c r="K119" s="89">
        <v>835</v>
      </c>
      <c r="L119" s="90" t="s">
        <v>64</v>
      </c>
      <c r="M119" s="74">
        <f t="shared" si="6"/>
        <v>8.3499999999999991E-2</v>
      </c>
      <c r="N119" s="89">
        <v>1073</v>
      </c>
      <c r="O119" s="90" t="s">
        <v>64</v>
      </c>
      <c r="P119" s="74">
        <f t="shared" si="7"/>
        <v>0.10729999999999999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0.71619999999999995</v>
      </c>
      <c r="F120" s="92">
        <v>1.6180000000000001E-3</v>
      </c>
      <c r="G120" s="88">
        <f t="shared" si="8"/>
        <v>0.71781799999999996</v>
      </c>
      <c r="H120" s="89">
        <v>8169</v>
      </c>
      <c r="I120" s="90" t="s">
        <v>64</v>
      </c>
      <c r="J120" s="76">
        <f t="shared" si="9"/>
        <v>0.81690000000000007</v>
      </c>
      <c r="K120" s="89">
        <v>848</v>
      </c>
      <c r="L120" s="90" t="s">
        <v>64</v>
      </c>
      <c r="M120" s="74">
        <f t="shared" si="6"/>
        <v>8.48E-2</v>
      </c>
      <c r="N120" s="89">
        <v>1100</v>
      </c>
      <c r="O120" s="90" t="s">
        <v>64</v>
      </c>
      <c r="P120" s="74">
        <f t="shared" si="7"/>
        <v>0.11000000000000001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0.72009999999999996</v>
      </c>
      <c r="F121" s="92">
        <v>1.5250000000000001E-3</v>
      </c>
      <c r="G121" s="88">
        <f t="shared" si="8"/>
        <v>0.72162499999999996</v>
      </c>
      <c r="H121" s="89">
        <v>8651</v>
      </c>
      <c r="I121" s="90" t="s">
        <v>64</v>
      </c>
      <c r="J121" s="76">
        <f t="shared" si="9"/>
        <v>0.86509999999999998</v>
      </c>
      <c r="K121" s="89">
        <v>861</v>
      </c>
      <c r="L121" s="90" t="s">
        <v>64</v>
      </c>
      <c r="M121" s="74">
        <f t="shared" si="6"/>
        <v>8.6099999999999996E-2</v>
      </c>
      <c r="N121" s="89">
        <v>1125</v>
      </c>
      <c r="O121" s="90" t="s">
        <v>64</v>
      </c>
      <c r="P121" s="74">
        <f t="shared" si="7"/>
        <v>0.1125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0.72209999999999996</v>
      </c>
      <c r="F122" s="92">
        <v>1.3699999999999999E-3</v>
      </c>
      <c r="G122" s="88">
        <f t="shared" si="8"/>
        <v>0.72346999999999995</v>
      </c>
      <c r="H122" s="89">
        <v>9611</v>
      </c>
      <c r="I122" s="90" t="s">
        <v>64</v>
      </c>
      <c r="J122" s="76">
        <f t="shared" si="9"/>
        <v>0.96110000000000007</v>
      </c>
      <c r="K122" s="89">
        <v>890</v>
      </c>
      <c r="L122" s="90" t="s">
        <v>64</v>
      </c>
      <c r="M122" s="74">
        <f t="shared" si="6"/>
        <v>8.8999999999999996E-2</v>
      </c>
      <c r="N122" s="89">
        <v>1173</v>
      </c>
      <c r="O122" s="90" t="s">
        <v>64</v>
      </c>
      <c r="P122" s="74">
        <f t="shared" si="7"/>
        <v>0.1173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0.71799999999999997</v>
      </c>
      <c r="F123" s="92">
        <v>1.2459999999999999E-3</v>
      </c>
      <c r="G123" s="88">
        <f t="shared" si="8"/>
        <v>0.71924599999999994</v>
      </c>
      <c r="H123" s="89">
        <v>1.06</v>
      </c>
      <c r="I123" s="93" t="s">
        <v>66</v>
      </c>
      <c r="J123" s="76">
        <f t="shared" ref="J123:J171" si="10">H123</f>
        <v>1.06</v>
      </c>
      <c r="K123" s="89">
        <v>917</v>
      </c>
      <c r="L123" s="90" t="s">
        <v>64</v>
      </c>
      <c r="M123" s="74">
        <f t="shared" si="6"/>
        <v>9.1700000000000004E-2</v>
      </c>
      <c r="N123" s="89">
        <v>1219</v>
      </c>
      <c r="O123" s="90" t="s">
        <v>64</v>
      </c>
      <c r="P123" s="74">
        <f t="shared" si="7"/>
        <v>0.12190000000000001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0.70940000000000003</v>
      </c>
      <c r="F124" s="92">
        <v>1.1440000000000001E-3</v>
      </c>
      <c r="G124" s="88">
        <f t="shared" si="8"/>
        <v>0.71054400000000006</v>
      </c>
      <c r="H124" s="89">
        <v>1.1499999999999999</v>
      </c>
      <c r="I124" s="90" t="s">
        <v>66</v>
      </c>
      <c r="J124" s="76">
        <f t="shared" si="10"/>
        <v>1.1499999999999999</v>
      </c>
      <c r="K124" s="89">
        <v>943</v>
      </c>
      <c r="L124" s="90" t="s">
        <v>64</v>
      </c>
      <c r="M124" s="74">
        <f t="shared" si="6"/>
        <v>9.4299999999999995E-2</v>
      </c>
      <c r="N124" s="89">
        <v>1262</v>
      </c>
      <c r="O124" s="90" t="s">
        <v>64</v>
      </c>
      <c r="P124" s="74">
        <f t="shared" si="7"/>
        <v>0.12620000000000001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0.69779999999999998</v>
      </c>
      <c r="F125" s="92">
        <v>1.059E-3</v>
      </c>
      <c r="G125" s="88">
        <f t="shared" si="8"/>
        <v>0.69885900000000001</v>
      </c>
      <c r="H125" s="89">
        <v>1.25</v>
      </c>
      <c r="I125" s="90" t="s">
        <v>66</v>
      </c>
      <c r="J125" s="76">
        <f t="shared" si="10"/>
        <v>1.25</v>
      </c>
      <c r="K125" s="89">
        <v>968</v>
      </c>
      <c r="L125" s="90" t="s">
        <v>64</v>
      </c>
      <c r="M125" s="74">
        <f t="shared" si="6"/>
        <v>9.6799999999999997E-2</v>
      </c>
      <c r="N125" s="89">
        <v>1304</v>
      </c>
      <c r="O125" s="90" t="s">
        <v>64</v>
      </c>
      <c r="P125" s="74">
        <f t="shared" si="7"/>
        <v>0.13040000000000002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0.68410000000000004</v>
      </c>
      <c r="F126" s="92">
        <v>9.8620000000000001E-4</v>
      </c>
      <c r="G126" s="88">
        <f t="shared" si="8"/>
        <v>0.68508620000000009</v>
      </c>
      <c r="H126" s="77">
        <v>1.35</v>
      </c>
      <c r="I126" s="79" t="s">
        <v>66</v>
      </c>
      <c r="J126" s="76">
        <f t="shared" si="10"/>
        <v>1.35</v>
      </c>
      <c r="K126" s="77">
        <v>993</v>
      </c>
      <c r="L126" s="79" t="s">
        <v>64</v>
      </c>
      <c r="M126" s="74">
        <f t="shared" si="6"/>
        <v>9.9299999999999999E-2</v>
      </c>
      <c r="N126" s="77">
        <v>1346</v>
      </c>
      <c r="O126" s="79" t="s">
        <v>64</v>
      </c>
      <c r="P126" s="74">
        <f t="shared" si="7"/>
        <v>0.1346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0.66910000000000003</v>
      </c>
      <c r="F127" s="92">
        <v>9.2349999999999995E-4</v>
      </c>
      <c r="G127" s="88">
        <f t="shared" si="8"/>
        <v>0.67002349999999999</v>
      </c>
      <c r="H127" s="77">
        <v>1.46</v>
      </c>
      <c r="I127" s="79" t="s">
        <v>66</v>
      </c>
      <c r="J127" s="76">
        <f t="shared" si="10"/>
        <v>1.46</v>
      </c>
      <c r="K127" s="77">
        <v>1018</v>
      </c>
      <c r="L127" s="79" t="s">
        <v>64</v>
      </c>
      <c r="M127" s="74">
        <f t="shared" si="6"/>
        <v>0.1018</v>
      </c>
      <c r="N127" s="77">
        <v>1387</v>
      </c>
      <c r="O127" s="79" t="s">
        <v>64</v>
      </c>
      <c r="P127" s="74">
        <f t="shared" si="7"/>
        <v>0.13869999999999999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0.65359999999999996</v>
      </c>
      <c r="F128" s="92">
        <v>8.6899999999999998E-4</v>
      </c>
      <c r="G128" s="88">
        <f t="shared" si="8"/>
        <v>0.65446899999999997</v>
      </c>
      <c r="H128" s="89">
        <v>1.56</v>
      </c>
      <c r="I128" s="90" t="s">
        <v>66</v>
      </c>
      <c r="J128" s="76">
        <f t="shared" si="10"/>
        <v>1.56</v>
      </c>
      <c r="K128" s="77">
        <v>1043</v>
      </c>
      <c r="L128" s="79" t="s">
        <v>64</v>
      </c>
      <c r="M128" s="74">
        <f t="shared" si="6"/>
        <v>0.10429999999999999</v>
      </c>
      <c r="N128" s="77">
        <v>1428</v>
      </c>
      <c r="O128" s="79" t="s">
        <v>64</v>
      </c>
      <c r="P128" s="74">
        <f t="shared" si="7"/>
        <v>0.14279999999999998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0.63780000000000003</v>
      </c>
      <c r="F129" s="92">
        <v>8.2089999999999995E-4</v>
      </c>
      <c r="G129" s="88">
        <f t="shared" si="8"/>
        <v>0.63862090000000005</v>
      </c>
      <c r="H129" s="89">
        <v>1.67</v>
      </c>
      <c r="I129" s="90" t="s">
        <v>66</v>
      </c>
      <c r="J129" s="76">
        <f t="shared" si="10"/>
        <v>1.67</v>
      </c>
      <c r="K129" s="77">
        <v>1068</v>
      </c>
      <c r="L129" s="79" t="s">
        <v>64</v>
      </c>
      <c r="M129" s="74">
        <f t="shared" si="6"/>
        <v>0.10680000000000001</v>
      </c>
      <c r="N129" s="77">
        <v>1470</v>
      </c>
      <c r="O129" s="79" t="s">
        <v>64</v>
      </c>
      <c r="P129" s="74">
        <f t="shared" si="7"/>
        <v>0.14699999999999999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0.62209999999999999</v>
      </c>
      <c r="F130" s="92">
        <v>7.783E-4</v>
      </c>
      <c r="G130" s="88">
        <f t="shared" si="8"/>
        <v>0.6228783</v>
      </c>
      <c r="H130" s="89">
        <v>1.78</v>
      </c>
      <c r="I130" s="90" t="s">
        <v>66</v>
      </c>
      <c r="J130" s="76">
        <f t="shared" si="10"/>
        <v>1.78</v>
      </c>
      <c r="K130" s="77">
        <v>1093</v>
      </c>
      <c r="L130" s="79" t="s">
        <v>64</v>
      </c>
      <c r="M130" s="74">
        <f t="shared" si="6"/>
        <v>0.10929999999999999</v>
      </c>
      <c r="N130" s="77">
        <v>1511</v>
      </c>
      <c r="O130" s="79" t="s">
        <v>64</v>
      </c>
      <c r="P130" s="74">
        <f t="shared" si="7"/>
        <v>0.15109999999999998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0.60670000000000002</v>
      </c>
      <c r="F131" s="92">
        <v>7.4019999999999999E-4</v>
      </c>
      <c r="G131" s="88">
        <f t="shared" si="8"/>
        <v>0.60744019999999999</v>
      </c>
      <c r="H131" s="89">
        <v>1.9</v>
      </c>
      <c r="I131" s="90" t="s">
        <v>66</v>
      </c>
      <c r="J131" s="76">
        <f t="shared" si="10"/>
        <v>1.9</v>
      </c>
      <c r="K131" s="77">
        <v>1119</v>
      </c>
      <c r="L131" s="79" t="s">
        <v>64</v>
      </c>
      <c r="M131" s="74">
        <f t="shared" si="6"/>
        <v>0.1119</v>
      </c>
      <c r="N131" s="77">
        <v>1553</v>
      </c>
      <c r="O131" s="79" t="s">
        <v>64</v>
      </c>
      <c r="P131" s="74">
        <f t="shared" si="7"/>
        <v>0.15529999999999999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0.5917</v>
      </c>
      <c r="F132" s="92">
        <v>7.0589999999999997E-4</v>
      </c>
      <c r="G132" s="88">
        <f t="shared" si="8"/>
        <v>0.59240590000000004</v>
      </c>
      <c r="H132" s="89">
        <v>2.0099999999999998</v>
      </c>
      <c r="I132" s="90" t="s">
        <v>66</v>
      </c>
      <c r="J132" s="76">
        <f t="shared" si="10"/>
        <v>2.0099999999999998</v>
      </c>
      <c r="K132" s="77">
        <v>1145</v>
      </c>
      <c r="L132" s="79" t="s">
        <v>64</v>
      </c>
      <c r="M132" s="74">
        <f t="shared" si="6"/>
        <v>0.1145</v>
      </c>
      <c r="N132" s="77">
        <v>1596</v>
      </c>
      <c r="O132" s="79" t="s">
        <v>64</v>
      </c>
      <c r="P132" s="74">
        <f t="shared" si="7"/>
        <v>0.15960000000000002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0.56320000000000003</v>
      </c>
      <c r="F133" s="92">
        <v>6.466E-4</v>
      </c>
      <c r="G133" s="88">
        <f t="shared" si="8"/>
        <v>0.56384660000000009</v>
      </c>
      <c r="H133" s="89">
        <v>2.25</v>
      </c>
      <c r="I133" s="90" t="s">
        <v>66</v>
      </c>
      <c r="J133" s="76">
        <f t="shared" si="10"/>
        <v>2.25</v>
      </c>
      <c r="K133" s="77">
        <v>1223</v>
      </c>
      <c r="L133" s="79" t="s">
        <v>64</v>
      </c>
      <c r="M133" s="74">
        <f t="shared" si="6"/>
        <v>0.12230000000000001</v>
      </c>
      <c r="N133" s="77">
        <v>1683</v>
      </c>
      <c r="O133" s="79" t="s">
        <v>64</v>
      </c>
      <c r="P133" s="74">
        <f t="shared" si="7"/>
        <v>0.16830000000000001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0.53090000000000004</v>
      </c>
      <c r="F134" s="92">
        <v>5.8600000000000004E-4</v>
      </c>
      <c r="G134" s="88">
        <f t="shared" si="8"/>
        <v>0.53148600000000001</v>
      </c>
      <c r="H134" s="89">
        <v>2.57</v>
      </c>
      <c r="I134" s="90" t="s">
        <v>66</v>
      </c>
      <c r="J134" s="76">
        <f t="shared" si="10"/>
        <v>2.57</v>
      </c>
      <c r="K134" s="77">
        <v>1338</v>
      </c>
      <c r="L134" s="79" t="s">
        <v>64</v>
      </c>
      <c r="M134" s="74">
        <f t="shared" si="6"/>
        <v>0.1338</v>
      </c>
      <c r="N134" s="77">
        <v>1796</v>
      </c>
      <c r="O134" s="79" t="s">
        <v>64</v>
      </c>
      <c r="P134" s="74">
        <f t="shared" si="7"/>
        <v>0.17960000000000001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0.502</v>
      </c>
      <c r="F135" s="92">
        <v>5.3640000000000003E-4</v>
      </c>
      <c r="G135" s="88">
        <f t="shared" si="8"/>
        <v>0.50253639999999999</v>
      </c>
      <c r="H135" s="89">
        <v>2.91</v>
      </c>
      <c r="I135" s="90" t="s">
        <v>66</v>
      </c>
      <c r="J135" s="76">
        <f t="shared" si="10"/>
        <v>2.91</v>
      </c>
      <c r="K135" s="77">
        <v>1456</v>
      </c>
      <c r="L135" s="79" t="s">
        <v>64</v>
      </c>
      <c r="M135" s="74">
        <f t="shared" si="6"/>
        <v>0.14560000000000001</v>
      </c>
      <c r="N135" s="77">
        <v>1914</v>
      </c>
      <c r="O135" s="79" t="s">
        <v>64</v>
      </c>
      <c r="P135" s="74">
        <f t="shared" si="7"/>
        <v>0.19139999999999999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0.47639999999999999</v>
      </c>
      <c r="F136" s="92">
        <v>4.9510000000000005E-4</v>
      </c>
      <c r="G136" s="88">
        <f t="shared" si="8"/>
        <v>0.47689510000000002</v>
      </c>
      <c r="H136" s="89">
        <v>3.27</v>
      </c>
      <c r="I136" s="90" t="s">
        <v>66</v>
      </c>
      <c r="J136" s="76">
        <f t="shared" si="10"/>
        <v>3.27</v>
      </c>
      <c r="K136" s="77">
        <v>1576</v>
      </c>
      <c r="L136" s="79" t="s">
        <v>64</v>
      </c>
      <c r="M136" s="74">
        <f t="shared" si="6"/>
        <v>0.15760000000000002</v>
      </c>
      <c r="N136" s="77">
        <v>2038</v>
      </c>
      <c r="O136" s="79" t="s">
        <v>64</v>
      </c>
      <c r="P136" s="74">
        <f t="shared" si="7"/>
        <v>0.20379999999999998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0.45350000000000001</v>
      </c>
      <c r="F137" s="92">
        <v>4.6010000000000002E-4</v>
      </c>
      <c r="G137" s="88">
        <f t="shared" si="8"/>
        <v>0.45396010000000003</v>
      </c>
      <c r="H137" s="89">
        <v>3.65</v>
      </c>
      <c r="I137" s="90" t="s">
        <v>66</v>
      </c>
      <c r="J137" s="76">
        <f t="shared" si="10"/>
        <v>3.65</v>
      </c>
      <c r="K137" s="77">
        <v>1699</v>
      </c>
      <c r="L137" s="79" t="s">
        <v>64</v>
      </c>
      <c r="M137" s="74">
        <f t="shared" si="6"/>
        <v>0.1699</v>
      </c>
      <c r="N137" s="77">
        <v>2168</v>
      </c>
      <c r="O137" s="79" t="s">
        <v>64</v>
      </c>
      <c r="P137" s="74">
        <f t="shared" si="7"/>
        <v>0.21680000000000002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0.433</v>
      </c>
      <c r="F138" s="92">
        <v>4.2999999999999999E-4</v>
      </c>
      <c r="G138" s="88">
        <f t="shared" si="8"/>
        <v>0.43342999999999998</v>
      </c>
      <c r="H138" s="89">
        <v>4.04</v>
      </c>
      <c r="I138" s="90" t="s">
        <v>66</v>
      </c>
      <c r="J138" s="76">
        <f t="shared" si="10"/>
        <v>4.04</v>
      </c>
      <c r="K138" s="77">
        <v>1826</v>
      </c>
      <c r="L138" s="79" t="s">
        <v>64</v>
      </c>
      <c r="M138" s="74">
        <f t="shared" si="6"/>
        <v>0.18260000000000001</v>
      </c>
      <c r="N138" s="77">
        <v>2305</v>
      </c>
      <c r="O138" s="79" t="s">
        <v>64</v>
      </c>
      <c r="P138" s="74">
        <f t="shared" si="7"/>
        <v>0.23050000000000001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0.41460000000000002</v>
      </c>
      <c r="F139" s="92">
        <v>4.038E-4</v>
      </c>
      <c r="G139" s="88">
        <f t="shared" si="8"/>
        <v>0.41500380000000003</v>
      </c>
      <c r="H139" s="89">
        <v>4.46</v>
      </c>
      <c r="I139" s="90" t="s">
        <v>66</v>
      </c>
      <c r="J139" s="76">
        <f t="shared" si="10"/>
        <v>4.46</v>
      </c>
      <c r="K139" s="77">
        <v>1955</v>
      </c>
      <c r="L139" s="79" t="s">
        <v>64</v>
      </c>
      <c r="M139" s="74">
        <f t="shared" si="6"/>
        <v>0.19550000000000001</v>
      </c>
      <c r="N139" s="77">
        <v>2447</v>
      </c>
      <c r="O139" s="79" t="s">
        <v>64</v>
      </c>
      <c r="P139" s="74">
        <f t="shared" si="7"/>
        <v>0.2447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0.39789999999999998</v>
      </c>
      <c r="F140" s="92">
        <v>3.8079999999999999E-4</v>
      </c>
      <c r="G140" s="88">
        <f t="shared" si="8"/>
        <v>0.39828079999999999</v>
      </c>
      <c r="H140" s="89">
        <v>4.8899999999999997</v>
      </c>
      <c r="I140" s="90" t="s">
        <v>66</v>
      </c>
      <c r="J140" s="76">
        <f t="shared" si="10"/>
        <v>4.8899999999999997</v>
      </c>
      <c r="K140" s="77">
        <v>2086</v>
      </c>
      <c r="L140" s="79" t="s">
        <v>64</v>
      </c>
      <c r="M140" s="74">
        <f t="shared" si="6"/>
        <v>0.20859999999999998</v>
      </c>
      <c r="N140" s="77">
        <v>2595</v>
      </c>
      <c r="O140" s="79" t="s">
        <v>64</v>
      </c>
      <c r="P140" s="74">
        <f t="shared" si="7"/>
        <v>0.25950000000000001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0.38279999999999997</v>
      </c>
      <c r="F141" s="92">
        <v>3.6049999999999998E-4</v>
      </c>
      <c r="G141" s="88">
        <f t="shared" si="8"/>
        <v>0.38316049999999996</v>
      </c>
      <c r="H141" s="77">
        <v>5.34</v>
      </c>
      <c r="I141" s="79" t="s">
        <v>66</v>
      </c>
      <c r="J141" s="76">
        <f t="shared" si="10"/>
        <v>5.34</v>
      </c>
      <c r="K141" s="77">
        <v>2220</v>
      </c>
      <c r="L141" s="79" t="s">
        <v>64</v>
      </c>
      <c r="M141" s="74">
        <f t="shared" si="6"/>
        <v>0.22200000000000003</v>
      </c>
      <c r="N141" s="77">
        <v>2749</v>
      </c>
      <c r="O141" s="79" t="s">
        <v>64</v>
      </c>
      <c r="P141" s="74">
        <f t="shared" si="7"/>
        <v>0.27490000000000003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0.35649999999999998</v>
      </c>
      <c r="F142" s="92">
        <v>3.2600000000000001E-4</v>
      </c>
      <c r="G142" s="88">
        <f t="shared" si="8"/>
        <v>0.35682599999999998</v>
      </c>
      <c r="H142" s="77">
        <v>6.29</v>
      </c>
      <c r="I142" s="79" t="s">
        <v>66</v>
      </c>
      <c r="J142" s="76">
        <f t="shared" si="10"/>
        <v>6.29</v>
      </c>
      <c r="K142" s="77">
        <v>2669</v>
      </c>
      <c r="L142" s="79" t="s">
        <v>64</v>
      </c>
      <c r="M142" s="74">
        <f t="shared" si="6"/>
        <v>0.26690000000000003</v>
      </c>
      <c r="N142" s="77">
        <v>3074</v>
      </c>
      <c r="O142" s="79" t="s">
        <v>64</v>
      </c>
      <c r="P142" s="74">
        <f t="shared" si="7"/>
        <v>0.30740000000000001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0.33429999999999999</v>
      </c>
      <c r="F143" s="92">
        <v>2.9799999999999998E-4</v>
      </c>
      <c r="G143" s="88">
        <f t="shared" si="8"/>
        <v>0.33459800000000001</v>
      </c>
      <c r="H143" s="77">
        <v>7.3</v>
      </c>
      <c r="I143" s="79" t="s">
        <v>66</v>
      </c>
      <c r="J143" s="76">
        <f t="shared" si="10"/>
        <v>7.3</v>
      </c>
      <c r="K143" s="77">
        <v>3106</v>
      </c>
      <c r="L143" s="79" t="s">
        <v>64</v>
      </c>
      <c r="M143" s="74">
        <f t="shared" si="6"/>
        <v>0.31059999999999999</v>
      </c>
      <c r="N143" s="77">
        <v>3422</v>
      </c>
      <c r="O143" s="79" t="s">
        <v>64</v>
      </c>
      <c r="P143" s="74">
        <f t="shared" si="7"/>
        <v>0.3422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0.31530000000000002</v>
      </c>
      <c r="F144" s="92">
        <v>2.7460000000000001E-4</v>
      </c>
      <c r="G144" s="88">
        <f t="shared" si="8"/>
        <v>0.31557460000000004</v>
      </c>
      <c r="H144" s="77">
        <v>8.3800000000000008</v>
      </c>
      <c r="I144" s="79" t="s">
        <v>66</v>
      </c>
      <c r="J144" s="76">
        <f t="shared" si="10"/>
        <v>8.3800000000000008</v>
      </c>
      <c r="K144" s="77">
        <v>3538</v>
      </c>
      <c r="L144" s="79" t="s">
        <v>64</v>
      </c>
      <c r="M144" s="74">
        <f t="shared" si="6"/>
        <v>0.3538</v>
      </c>
      <c r="N144" s="77">
        <v>3791</v>
      </c>
      <c r="O144" s="79" t="s">
        <v>64</v>
      </c>
      <c r="P144" s="74">
        <f t="shared" si="7"/>
        <v>0.37909999999999999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0.29880000000000001</v>
      </c>
      <c r="F145" s="92">
        <v>2.5480000000000001E-4</v>
      </c>
      <c r="G145" s="88">
        <f t="shared" si="8"/>
        <v>0.29905480000000001</v>
      </c>
      <c r="H145" s="77">
        <v>9.5299999999999994</v>
      </c>
      <c r="I145" s="79" t="s">
        <v>66</v>
      </c>
      <c r="J145" s="76">
        <f t="shared" si="10"/>
        <v>9.5299999999999994</v>
      </c>
      <c r="K145" s="77">
        <v>3968</v>
      </c>
      <c r="L145" s="79" t="s">
        <v>64</v>
      </c>
      <c r="M145" s="74">
        <f t="shared" si="6"/>
        <v>0.39679999999999999</v>
      </c>
      <c r="N145" s="77">
        <v>4180</v>
      </c>
      <c r="O145" s="79" t="s">
        <v>64</v>
      </c>
      <c r="P145" s="74">
        <f t="shared" si="7"/>
        <v>0.41799999999999998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0.28449999999999998</v>
      </c>
      <c r="F146" s="92">
        <v>2.3780000000000001E-4</v>
      </c>
      <c r="G146" s="88">
        <f t="shared" si="8"/>
        <v>0.28473779999999999</v>
      </c>
      <c r="H146" s="77">
        <v>10.73</v>
      </c>
      <c r="I146" s="79" t="s">
        <v>66</v>
      </c>
      <c r="J146" s="76">
        <f t="shared" si="10"/>
        <v>10.73</v>
      </c>
      <c r="K146" s="77">
        <v>4399</v>
      </c>
      <c r="L146" s="79" t="s">
        <v>64</v>
      </c>
      <c r="M146" s="74">
        <f t="shared" si="6"/>
        <v>0.43990000000000001</v>
      </c>
      <c r="N146" s="77">
        <v>4588</v>
      </c>
      <c r="O146" s="79" t="s">
        <v>64</v>
      </c>
      <c r="P146" s="74">
        <f t="shared" si="7"/>
        <v>0.45879999999999999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0.27179999999999999</v>
      </c>
      <c r="F147" s="92">
        <v>2.231E-4</v>
      </c>
      <c r="G147" s="88">
        <f t="shared" si="8"/>
        <v>0.27202309999999996</v>
      </c>
      <c r="H147" s="77">
        <v>11.99</v>
      </c>
      <c r="I147" s="79" t="s">
        <v>66</v>
      </c>
      <c r="J147" s="76">
        <f t="shared" si="10"/>
        <v>11.99</v>
      </c>
      <c r="K147" s="77">
        <v>4831</v>
      </c>
      <c r="L147" s="79" t="s">
        <v>64</v>
      </c>
      <c r="M147" s="74">
        <f t="shared" si="6"/>
        <v>0.48310000000000003</v>
      </c>
      <c r="N147" s="77">
        <v>5015</v>
      </c>
      <c r="O147" s="79" t="s">
        <v>64</v>
      </c>
      <c r="P147" s="74">
        <f t="shared" si="7"/>
        <v>0.50149999999999995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0.25069999999999998</v>
      </c>
      <c r="F148" s="92">
        <v>1.9880000000000001E-4</v>
      </c>
      <c r="G148" s="88">
        <f t="shared" si="8"/>
        <v>0.25089879999999998</v>
      </c>
      <c r="H148" s="77">
        <v>14.68</v>
      </c>
      <c r="I148" s="79" t="s">
        <v>66</v>
      </c>
      <c r="J148" s="76">
        <f t="shared" si="10"/>
        <v>14.68</v>
      </c>
      <c r="K148" s="77">
        <v>6299</v>
      </c>
      <c r="L148" s="79" t="s">
        <v>64</v>
      </c>
      <c r="M148" s="74">
        <f t="shared" ref="M148:M150" si="12">K148/1000/10</f>
        <v>0.62990000000000002</v>
      </c>
      <c r="N148" s="77">
        <v>5920</v>
      </c>
      <c r="O148" s="79" t="s">
        <v>64</v>
      </c>
      <c r="P148" s="74">
        <f t="shared" ref="P148:P151" si="13">N148/1000/10</f>
        <v>0.59199999999999997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0.2339</v>
      </c>
      <c r="F149" s="92">
        <v>1.795E-4</v>
      </c>
      <c r="G149" s="88">
        <f t="shared" ref="G149:G212" si="14">E149+F149</f>
        <v>0.2340795</v>
      </c>
      <c r="H149" s="77">
        <v>17.579999999999998</v>
      </c>
      <c r="I149" s="79" t="s">
        <v>66</v>
      </c>
      <c r="J149" s="76">
        <f t="shared" si="10"/>
        <v>17.579999999999998</v>
      </c>
      <c r="K149" s="77">
        <v>7668</v>
      </c>
      <c r="L149" s="79" t="s">
        <v>64</v>
      </c>
      <c r="M149" s="74">
        <f t="shared" si="12"/>
        <v>0.76680000000000004</v>
      </c>
      <c r="N149" s="77">
        <v>6887</v>
      </c>
      <c r="O149" s="79" t="s">
        <v>64</v>
      </c>
      <c r="P149" s="74">
        <f t="shared" si="13"/>
        <v>0.68869999999999998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0.22020000000000001</v>
      </c>
      <c r="F150" s="92">
        <v>1.638E-4</v>
      </c>
      <c r="G150" s="88">
        <f t="shared" si="14"/>
        <v>0.2203638</v>
      </c>
      <c r="H150" s="77">
        <v>20.67</v>
      </c>
      <c r="I150" s="79" t="s">
        <v>66</v>
      </c>
      <c r="J150" s="76">
        <f t="shared" si="10"/>
        <v>20.67</v>
      </c>
      <c r="K150" s="77">
        <v>8984</v>
      </c>
      <c r="L150" s="79" t="s">
        <v>64</v>
      </c>
      <c r="M150" s="74">
        <f t="shared" si="12"/>
        <v>0.89839999999999998</v>
      </c>
      <c r="N150" s="77">
        <v>7910</v>
      </c>
      <c r="O150" s="79" t="s">
        <v>64</v>
      </c>
      <c r="P150" s="74">
        <f t="shared" si="13"/>
        <v>0.79100000000000004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0.21099999999999999</v>
      </c>
      <c r="F151" s="92">
        <v>1.5080000000000001E-4</v>
      </c>
      <c r="G151" s="88">
        <f t="shared" si="14"/>
        <v>0.2111508</v>
      </c>
      <c r="H151" s="77">
        <v>23.93</v>
      </c>
      <c r="I151" s="79" t="s">
        <v>66</v>
      </c>
      <c r="J151" s="76">
        <f t="shared" si="10"/>
        <v>23.93</v>
      </c>
      <c r="K151" s="77">
        <v>1.03</v>
      </c>
      <c r="L151" s="78" t="s">
        <v>66</v>
      </c>
      <c r="M151" s="74">
        <f t="shared" ref="M151:M158" si="16">K151</f>
        <v>1.03</v>
      </c>
      <c r="N151" s="77">
        <v>8976</v>
      </c>
      <c r="O151" s="79" t="s">
        <v>64</v>
      </c>
      <c r="P151" s="74">
        <f t="shared" si="13"/>
        <v>0.89760000000000006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0.20169999999999999</v>
      </c>
      <c r="F152" s="92">
        <v>1.3970000000000001E-4</v>
      </c>
      <c r="G152" s="88">
        <f t="shared" si="14"/>
        <v>0.20183969999999998</v>
      </c>
      <c r="H152" s="77">
        <v>27.33</v>
      </c>
      <c r="I152" s="79" t="s">
        <v>66</v>
      </c>
      <c r="J152" s="76">
        <f t="shared" si="10"/>
        <v>27.33</v>
      </c>
      <c r="K152" s="77">
        <v>1.1499999999999999</v>
      </c>
      <c r="L152" s="79" t="s">
        <v>66</v>
      </c>
      <c r="M152" s="74">
        <f t="shared" si="16"/>
        <v>1.1499999999999999</v>
      </c>
      <c r="N152" s="77">
        <v>1.01</v>
      </c>
      <c r="O152" s="78" t="s">
        <v>66</v>
      </c>
      <c r="P152" s="74">
        <f t="shared" ref="P152:P156" si="17">N152</f>
        <v>1.01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0.19239999999999999</v>
      </c>
      <c r="F153" s="92">
        <v>1.303E-4</v>
      </c>
      <c r="G153" s="88">
        <f t="shared" si="14"/>
        <v>0.19253029999999999</v>
      </c>
      <c r="H153" s="77">
        <v>30.9</v>
      </c>
      <c r="I153" s="79" t="s">
        <v>66</v>
      </c>
      <c r="J153" s="76">
        <f t="shared" si="10"/>
        <v>30.9</v>
      </c>
      <c r="K153" s="77">
        <v>1.27</v>
      </c>
      <c r="L153" s="79" t="s">
        <v>66</v>
      </c>
      <c r="M153" s="74">
        <f t="shared" si="16"/>
        <v>1.27</v>
      </c>
      <c r="N153" s="77">
        <v>1.1200000000000001</v>
      </c>
      <c r="O153" s="79" t="s">
        <v>66</v>
      </c>
      <c r="P153" s="74">
        <f t="shared" si="17"/>
        <v>1.1200000000000001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0.18410000000000001</v>
      </c>
      <c r="F154" s="92">
        <v>1.2210000000000001E-4</v>
      </c>
      <c r="G154" s="88">
        <f t="shared" si="14"/>
        <v>0.18422210000000003</v>
      </c>
      <c r="H154" s="77">
        <v>34.630000000000003</v>
      </c>
      <c r="I154" s="79" t="s">
        <v>66</v>
      </c>
      <c r="J154" s="76">
        <f t="shared" si="10"/>
        <v>34.630000000000003</v>
      </c>
      <c r="K154" s="77">
        <v>1.4</v>
      </c>
      <c r="L154" s="79" t="s">
        <v>66</v>
      </c>
      <c r="M154" s="74">
        <f t="shared" si="16"/>
        <v>1.4</v>
      </c>
      <c r="N154" s="77">
        <v>1.24</v>
      </c>
      <c r="O154" s="79" t="s">
        <v>66</v>
      </c>
      <c r="P154" s="74">
        <f t="shared" si="17"/>
        <v>1.24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0.17649999999999999</v>
      </c>
      <c r="F155" s="92">
        <v>1.15E-4</v>
      </c>
      <c r="G155" s="88">
        <f t="shared" si="14"/>
        <v>0.17661499999999999</v>
      </c>
      <c r="H155" s="77">
        <v>38.53</v>
      </c>
      <c r="I155" s="79" t="s">
        <v>66</v>
      </c>
      <c r="J155" s="76">
        <f t="shared" si="10"/>
        <v>38.53</v>
      </c>
      <c r="K155" s="77">
        <v>1.52</v>
      </c>
      <c r="L155" s="79" t="s">
        <v>66</v>
      </c>
      <c r="M155" s="74">
        <f t="shared" si="16"/>
        <v>1.52</v>
      </c>
      <c r="N155" s="77">
        <v>1.36</v>
      </c>
      <c r="O155" s="79" t="s">
        <v>66</v>
      </c>
      <c r="P155" s="74">
        <f t="shared" si="17"/>
        <v>1.36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0.16950000000000001</v>
      </c>
      <c r="F156" s="92">
        <v>1.086E-4</v>
      </c>
      <c r="G156" s="88">
        <f t="shared" si="14"/>
        <v>0.1696086</v>
      </c>
      <c r="H156" s="77">
        <v>42.59</v>
      </c>
      <c r="I156" s="79" t="s">
        <v>66</v>
      </c>
      <c r="J156" s="76">
        <f t="shared" si="10"/>
        <v>42.59</v>
      </c>
      <c r="K156" s="77">
        <v>1.64</v>
      </c>
      <c r="L156" s="79" t="s">
        <v>66</v>
      </c>
      <c r="M156" s="74">
        <f t="shared" si="16"/>
        <v>1.64</v>
      </c>
      <c r="N156" s="77">
        <v>1.49</v>
      </c>
      <c r="O156" s="79" t="s">
        <v>66</v>
      </c>
      <c r="P156" s="74">
        <f t="shared" si="17"/>
        <v>1.49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0.16289999999999999</v>
      </c>
      <c r="F157" s="92">
        <v>1.03E-4</v>
      </c>
      <c r="G157" s="88">
        <f t="shared" si="14"/>
        <v>0.16300299999999998</v>
      </c>
      <c r="H157" s="77">
        <v>46.81</v>
      </c>
      <c r="I157" s="79" t="s">
        <v>66</v>
      </c>
      <c r="J157" s="76">
        <f t="shared" si="10"/>
        <v>46.81</v>
      </c>
      <c r="K157" s="77">
        <v>1.77</v>
      </c>
      <c r="L157" s="79" t="s">
        <v>66</v>
      </c>
      <c r="M157" s="74">
        <f t="shared" si="16"/>
        <v>1.77</v>
      </c>
      <c r="N157" s="77">
        <v>1.62</v>
      </c>
      <c r="O157" s="79" t="s">
        <v>66</v>
      </c>
      <c r="P157" s="74">
        <f t="shared" ref="P157:P168" si="18">N157</f>
        <v>1.62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0.15679999999999999</v>
      </c>
      <c r="F158" s="92">
        <v>9.7969999999999999E-5</v>
      </c>
      <c r="G158" s="88">
        <f t="shared" si="14"/>
        <v>0.15689797</v>
      </c>
      <c r="H158" s="77">
        <v>51.21</v>
      </c>
      <c r="I158" s="79" t="s">
        <v>66</v>
      </c>
      <c r="J158" s="76">
        <f t="shared" si="10"/>
        <v>51.21</v>
      </c>
      <c r="K158" s="77">
        <v>1.89</v>
      </c>
      <c r="L158" s="79" t="s">
        <v>66</v>
      </c>
      <c r="M158" s="74">
        <f t="shared" si="16"/>
        <v>1.89</v>
      </c>
      <c r="N158" s="77">
        <v>1.75</v>
      </c>
      <c r="O158" s="79" t="s">
        <v>66</v>
      </c>
      <c r="P158" s="74">
        <f t="shared" si="18"/>
        <v>1.75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0.14580000000000001</v>
      </c>
      <c r="F159" s="92">
        <v>8.9300000000000002E-5</v>
      </c>
      <c r="G159" s="88">
        <f t="shared" si="14"/>
        <v>0.1458893</v>
      </c>
      <c r="H159" s="77">
        <v>60.5</v>
      </c>
      <c r="I159" s="79" t="s">
        <v>66</v>
      </c>
      <c r="J159" s="76">
        <f t="shared" si="10"/>
        <v>60.5</v>
      </c>
      <c r="K159" s="77">
        <v>2.34</v>
      </c>
      <c r="L159" s="79" t="s">
        <v>66</v>
      </c>
      <c r="M159" s="74">
        <f t="shared" ref="M159:M197" si="19">K159</f>
        <v>2.34</v>
      </c>
      <c r="N159" s="77">
        <v>2.04</v>
      </c>
      <c r="O159" s="79" t="s">
        <v>66</v>
      </c>
      <c r="P159" s="74">
        <f t="shared" si="18"/>
        <v>2.04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0.13389999999999999</v>
      </c>
      <c r="F160" s="92">
        <v>8.0489999999999997E-5</v>
      </c>
      <c r="G160" s="88">
        <f t="shared" si="14"/>
        <v>0.13398048999999998</v>
      </c>
      <c r="H160" s="77">
        <v>73.069999999999993</v>
      </c>
      <c r="I160" s="79" t="s">
        <v>66</v>
      </c>
      <c r="J160" s="76">
        <f t="shared" si="10"/>
        <v>73.069999999999993</v>
      </c>
      <c r="K160" s="77">
        <v>2.99</v>
      </c>
      <c r="L160" s="79" t="s">
        <v>66</v>
      </c>
      <c r="M160" s="76">
        <f t="shared" si="19"/>
        <v>2.99</v>
      </c>
      <c r="N160" s="77">
        <v>2.41</v>
      </c>
      <c r="O160" s="79" t="s">
        <v>66</v>
      </c>
      <c r="P160" s="74">
        <f t="shared" si="18"/>
        <v>2.41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0.1239</v>
      </c>
      <c r="F161" s="92">
        <v>7.3339999999999999E-5</v>
      </c>
      <c r="G161" s="88">
        <f t="shared" si="14"/>
        <v>0.12397334</v>
      </c>
      <c r="H161" s="77">
        <v>86.71</v>
      </c>
      <c r="I161" s="79" t="s">
        <v>66</v>
      </c>
      <c r="J161" s="76">
        <f t="shared" si="10"/>
        <v>86.71</v>
      </c>
      <c r="K161" s="77">
        <v>3.61</v>
      </c>
      <c r="L161" s="79" t="s">
        <v>66</v>
      </c>
      <c r="M161" s="76">
        <f t="shared" si="19"/>
        <v>3.61</v>
      </c>
      <c r="N161" s="77">
        <v>2.81</v>
      </c>
      <c r="O161" s="79" t="s">
        <v>66</v>
      </c>
      <c r="P161" s="74">
        <f t="shared" si="18"/>
        <v>2.81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0.1154</v>
      </c>
      <c r="F162" s="92">
        <v>6.7409999999999993E-5</v>
      </c>
      <c r="G162" s="88">
        <f t="shared" si="14"/>
        <v>0.11546741000000001</v>
      </c>
      <c r="H162" s="77">
        <v>101.39</v>
      </c>
      <c r="I162" s="79" t="s">
        <v>66</v>
      </c>
      <c r="J162" s="76">
        <f t="shared" si="10"/>
        <v>101.39</v>
      </c>
      <c r="K162" s="77">
        <v>4.21</v>
      </c>
      <c r="L162" s="79" t="s">
        <v>66</v>
      </c>
      <c r="M162" s="76">
        <f t="shared" si="19"/>
        <v>4.21</v>
      </c>
      <c r="N162" s="77">
        <v>3.25</v>
      </c>
      <c r="O162" s="79" t="s">
        <v>66</v>
      </c>
      <c r="P162" s="74">
        <f t="shared" si="18"/>
        <v>3.25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0.1081</v>
      </c>
      <c r="F163" s="92">
        <v>6.2409999999999994E-5</v>
      </c>
      <c r="G163" s="88">
        <f t="shared" si="14"/>
        <v>0.10816241</v>
      </c>
      <c r="H163" s="77">
        <v>117.12</v>
      </c>
      <c r="I163" s="79" t="s">
        <v>66</v>
      </c>
      <c r="J163" s="76">
        <f t="shared" si="10"/>
        <v>117.12</v>
      </c>
      <c r="K163" s="77">
        <v>4.82</v>
      </c>
      <c r="L163" s="79" t="s">
        <v>66</v>
      </c>
      <c r="M163" s="76">
        <f t="shared" si="19"/>
        <v>4.82</v>
      </c>
      <c r="N163" s="77">
        <v>3.7</v>
      </c>
      <c r="O163" s="79" t="s">
        <v>66</v>
      </c>
      <c r="P163" s="74">
        <f t="shared" si="18"/>
        <v>3.7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0.1017</v>
      </c>
      <c r="F164" s="92">
        <v>5.8130000000000001E-5</v>
      </c>
      <c r="G164" s="88">
        <f t="shared" si="14"/>
        <v>0.10175813</v>
      </c>
      <c r="H164" s="77">
        <v>133.87</v>
      </c>
      <c r="I164" s="79" t="s">
        <v>66</v>
      </c>
      <c r="J164" s="76">
        <f t="shared" si="10"/>
        <v>133.87</v>
      </c>
      <c r="K164" s="77">
        <v>5.42</v>
      </c>
      <c r="L164" s="79" t="s">
        <v>66</v>
      </c>
      <c r="M164" s="76">
        <f t="shared" si="19"/>
        <v>5.42</v>
      </c>
      <c r="N164" s="77">
        <v>4.1900000000000004</v>
      </c>
      <c r="O164" s="79" t="s">
        <v>66</v>
      </c>
      <c r="P164" s="74">
        <f t="shared" si="18"/>
        <v>4.1900000000000004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9.6129999999999993E-2</v>
      </c>
      <c r="F165" s="92">
        <v>5.4429999999999999E-5</v>
      </c>
      <c r="G165" s="88">
        <f t="shared" si="14"/>
        <v>9.6184429999999987E-2</v>
      </c>
      <c r="H165" s="77">
        <v>151.63999999999999</v>
      </c>
      <c r="I165" s="79" t="s">
        <v>66</v>
      </c>
      <c r="J165" s="76">
        <f t="shared" si="10"/>
        <v>151.63999999999999</v>
      </c>
      <c r="K165" s="77">
        <v>6.04</v>
      </c>
      <c r="L165" s="79" t="s">
        <v>66</v>
      </c>
      <c r="M165" s="76">
        <f t="shared" si="19"/>
        <v>6.04</v>
      </c>
      <c r="N165" s="77">
        <v>4.7</v>
      </c>
      <c r="O165" s="79" t="s">
        <v>66</v>
      </c>
      <c r="P165" s="74">
        <f t="shared" si="18"/>
        <v>4.7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9.1170000000000001E-2</v>
      </c>
      <c r="F166" s="92">
        <v>5.1190000000000003E-5</v>
      </c>
      <c r="G166" s="88">
        <f t="shared" si="14"/>
        <v>9.1221190000000008E-2</v>
      </c>
      <c r="H166" s="77">
        <v>170.41</v>
      </c>
      <c r="I166" s="79" t="s">
        <v>66</v>
      </c>
      <c r="J166" s="76">
        <f t="shared" si="10"/>
        <v>170.41</v>
      </c>
      <c r="K166" s="77">
        <v>6.66</v>
      </c>
      <c r="L166" s="79" t="s">
        <v>66</v>
      </c>
      <c r="M166" s="76">
        <f t="shared" si="19"/>
        <v>6.66</v>
      </c>
      <c r="N166" s="77">
        <v>5.24</v>
      </c>
      <c r="O166" s="79" t="s">
        <v>66</v>
      </c>
      <c r="P166" s="74">
        <f t="shared" si="18"/>
        <v>5.24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8.6739999999999998E-2</v>
      </c>
      <c r="F167" s="92">
        <v>4.8340000000000001E-5</v>
      </c>
      <c r="G167" s="88">
        <f t="shared" si="14"/>
        <v>8.6788339999999992E-2</v>
      </c>
      <c r="H167" s="77">
        <v>190.16</v>
      </c>
      <c r="I167" s="79" t="s">
        <v>66</v>
      </c>
      <c r="J167" s="76">
        <f t="shared" si="10"/>
        <v>190.16</v>
      </c>
      <c r="K167" s="77">
        <v>7.29</v>
      </c>
      <c r="L167" s="79" t="s">
        <v>66</v>
      </c>
      <c r="M167" s="76">
        <f t="shared" si="19"/>
        <v>7.29</v>
      </c>
      <c r="N167" s="77">
        <v>5.8</v>
      </c>
      <c r="O167" s="79" t="s">
        <v>66</v>
      </c>
      <c r="P167" s="74">
        <f t="shared" si="18"/>
        <v>5.8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7.9170000000000004E-2</v>
      </c>
      <c r="F168" s="92">
        <v>4.3519999999999997E-5</v>
      </c>
      <c r="G168" s="88">
        <f t="shared" si="14"/>
        <v>7.9213520000000009E-2</v>
      </c>
      <c r="H168" s="77">
        <v>232.58</v>
      </c>
      <c r="I168" s="79" t="s">
        <v>66</v>
      </c>
      <c r="J168" s="76">
        <f t="shared" si="10"/>
        <v>232.58</v>
      </c>
      <c r="K168" s="77">
        <v>9.56</v>
      </c>
      <c r="L168" s="79" t="s">
        <v>66</v>
      </c>
      <c r="M168" s="76">
        <f t="shared" si="19"/>
        <v>9.56</v>
      </c>
      <c r="N168" s="77">
        <v>7</v>
      </c>
      <c r="O168" s="79" t="s">
        <v>66</v>
      </c>
      <c r="P168" s="74">
        <f t="shared" si="18"/>
        <v>7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7.2919999999999999E-2</v>
      </c>
      <c r="F169" s="92">
        <v>3.9619999999999997E-5</v>
      </c>
      <c r="G169" s="88">
        <f t="shared" si="14"/>
        <v>7.2959620000000003E-2</v>
      </c>
      <c r="H169" s="77">
        <v>278.83</v>
      </c>
      <c r="I169" s="79" t="s">
        <v>66</v>
      </c>
      <c r="J169" s="76">
        <f t="shared" si="10"/>
        <v>278.83</v>
      </c>
      <c r="K169" s="77">
        <v>11.72</v>
      </c>
      <c r="L169" s="79" t="s">
        <v>66</v>
      </c>
      <c r="M169" s="76">
        <f t="shared" si="19"/>
        <v>11.72</v>
      </c>
      <c r="N169" s="77">
        <v>8.3000000000000007</v>
      </c>
      <c r="O169" s="79" t="s">
        <v>66</v>
      </c>
      <c r="P169" s="74">
        <f t="shared" ref="P169:P171" si="20">N169</f>
        <v>8.3000000000000007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6.7669999999999994E-2</v>
      </c>
      <c r="F170" s="92">
        <v>3.6390000000000002E-5</v>
      </c>
      <c r="G170" s="88">
        <f t="shared" si="14"/>
        <v>6.7706389999999991E-2</v>
      </c>
      <c r="H170" s="77">
        <v>328.86</v>
      </c>
      <c r="I170" s="79" t="s">
        <v>66</v>
      </c>
      <c r="J170" s="76">
        <f t="shared" si="10"/>
        <v>328.86</v>
      </c>
      <c r="K170" s="77">
        <v>13.83</v>
      </c>
      <c r="L170" s="79" t="s">
        <v>66</v>
      </c>
      <c r="M170" s="76">
        <f t="shared" si="19"/>
        <v>13.83</v>
      </c>
      <c r="N170" s="77">
        <v>9.6999999999999993</v>
      </c>
      <c r="O170" s="79" t="s">
        <v>66</v>
      </c>
      <c r="P170" s="74">
        <f t="shared" si="20"/>
        <v>9.6999999999999993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6.3189999999999996E-2</v>
      </c>
      <c r="F171" s="92">
        <v>3.366E-5</v>
      </c>
      <c r="G171" s="88">
        <f t="shared" si="14"/>
        <v>6.3223660000000001E-2</v>
      </c>
      <c r="H171" s="77">
        <v>382.62</v>
      </c>
      <c r="I171" s="79" t="s">
        <v>66</v>
      </c>
      <c r="J171" s="76">
        <f t="shared" si="10"/>
        <v>382.62</v>
      </c>
      <c r="K171" s="77">
        <v>15.93</v>
      </c>
      <c r="L171" s="79" t="s">
        <v>66</v>
      </c>
      <c r="M171" s="76">
        <f t="shared" si="19"/>
        <v>15.93</v>
      </c>
      <c r="N171" s="77">
        <v>11.2</v>
      </c>
      <c r="O171" s="79" t="s">
        <v>66</v>
      </c>
      <c r="P171" s="74">
        <f t="shared" si="20"/>
        <v>11.2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5.9310000000000002E-2</v>
      </c>
      <c r="F172" s="92">
        <v>3.133E-5</v>
      </c>
      <c r="G172" s="88">
        <f t="shared" si="14"/>
        <v>5.9341330000000005E-2</v>
      </c>
      <c r="H172" s="77">
        <v>440.03</v>
      </c>
      <c r="I172" s="79" t="s">
        <v>66</v>
      </c>
      <c r="J172" s="76">
        <f t="shared" ref="J172:J176" si="21">H172</f>
        <v>440.03</v>
      </c>
      <c r="K172" s="77">
        <v>18.04</v>
      </c>
      <c r="L172" s="79" t="s">
        <v>66</v>
      </c>
      <c r="M172" s="76">
        <f t="shared" si="19"/>
        <v>18.04</v>
      </c>
      <c r="N172" s="77">
        <v>12.79</v>
      </c>
      <c r="O172" s="79" t="s">
        <v>66</v>
      </c>
      <c r="P172" s="74">
        <f t="shared" ref="P172:P175" si="22">N172</f>
        <v>12.79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5.5919999999999997E-2</v>
      </c>
      <c r="F173" s="92">
        <v>2.932E-5</v>
      </c>
      <c r="G173" s="88">
        <f t="shared" si="14"/>
        <v>5.5949319999999997E-2</v>
      </c>
      <c r="H173" s="77">
        <v>501.06</v>
      </c>
      <c r="I173" s="79" t="s">
        <v>66</v>
      </c>
      <c r="J173" s="76">
        <f t="shared" si="21"/>
        <v>501.06</v>
      </c>
      <c r="K173" s="77">
        <v>20.16</v>
      </c>
      <c r="L173" s="79" t="s">
        <v>66</v>
      </c>
      <c r="M173" s="76">
        <f t="shared" si="19"/>
        <v>20.16</v>
      </c>
      <c r="N173" s="77">
        <v>14.48</v>
      </c>
      <c r="O173" s="79" t="s">
        <v>66</v>
      </c>
      <c r="P173" s="74">
        <f t="shared" si="22"/>
        <v>14.48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5.0270000000000002E-2</v>
      </c>
      <c r="F174" s="92">
        <v>2.601E-5</v>
      </c>
      <c r="G174" s="88">
        <f t="shared" si="14"/>
        <v>5.0296010000000002E-2</v>
      </c>
      <c r="H174" s="77">
        <v>633.66</v>
      </c>
      <c r="I174" s="79" t="s">
        <v>66</v>
      </c>
      <c r="J174" s="76">
        <f t="shared" si="21"/>
        <v>633.66</v>
      </c>
      <c r="K174" s="77">
        <v>27.85</v>
      </c>
      <c r="L174" s="79" t="s">
        <v>66</v>
      </c>
      <c r="M174" s="76">
        <f t="shared" si="19"/>
        <v>27.85</v>
      </c>
      <c r="N174" s="77">
        <v>18.12</v>
      </c>
      <c r="O174" s="79" t="s">
        <v>66</v>
      </c>
      <c r="P174" s="74">
        <f t="shared" si="22"/>
        <v>18.12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4.5749999999999999E-2</v>
      </c>
      <c r="F175" s="92">
        <v>2.34E-5</v>
      </c>
      <c r="G175" s="88">
        <f t="shared" si="14"/>
        <v>4.5773399999999999E-2</v>
      </c>
      <c r="H175" s="77">
        <v>780.27</v>
      </c>
      <c r="I175" s="79" t="s">
        <v>66</v>
      </c>
      <c r="J175" s="76">
        <f t="shared" si="21"/>
        <v>780.27</v>
      </c>
      <c r="K175" s="77">
        <v>35.049999999999997</v>
      </c>
      <c r="L175" s="79" t="s">
        <v>66</v>
      </c>
      <c r="M175" s="76">
        <f t="shared" si="19"/>
        <v>35.049999999999997</v>
      </c>
      <c r="N175" s="77">
        <v>22.13</v>
      </c>
      <c r="O175" s="79" t="s">
        <v>66</v>
      </c>
      <c r="P175" s="74">
        <f t="shared" si="22"/>
        <v>22.13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4.2029999999999998E-2</v>
      </c>
      <c r="F176" s="92">
        <v>2.128E-5</v>
      </c>
      <c r="G176" s="88">
        <f t="shared" si="14"/>
        <v>4.2051279999999996E-2</v>
      </c>
      <c r="H176" s="77">
        <v>940.61</v>
      </c>
      <c r="I176" s="79" t="s">
        <v>66</v>
      </c>
      <c r="J176" s="76">
        <f t="shared" si="21"/>
        <v>940.61</v>
      </c>
      <c r="K176" s="77">
        <v>42.1</v>
      </c>
      <c r="L176" s="79" t="s">
        <v>66</v>
      </c>
      <c r="M176" s="76">
        <f t="shared" si="19"/>
        <v>42.1</v>
      </c>
      <c r="N176" s="77">
        <v>26.48</v>
      </c>
      <c r="O176" s="79" t="s">
        <v>66</v>
      </c>
      <c r="P176" s="76">
        <f t="shared" ref="P176:P199" si="23">N176</f>
        <v>26.48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3.8920000000000003E-2</v>
      </c>
      <c r="F177" s="92">
        <v>1.9530000000000001E-5</v>
      </c>
      <c r="G177" s="88">
        <f t="shared" si="14"/>
        <v>3.893953E-2</v>
      </c>
      <c r="H177" s="77">
        <v>1.1100000000000001</v>
      </c>
      <c r="I177" s="78" t="s">
        <v>12</v>
      </c>
      <c r="J177" s="76">
        <f t="shared" ref="J177:J184" si="24">H177*1000</f>
        <v>1110</v>
      </c>
      <c r="K177" s="77">
        <v>49.14</v>
      </c>
      <c r="L177" s="79" t="s">
        <v>66</v>
      </c>
      <c r="M177" s="76">
        <f t="shared" si="19"/>
        <v>49.14</v>
      </c>
      <c r="N177" s="77">
        <v>31.18</v>
      </c>
      <c r="O177" s="79" t="s">
        <v>66</v>
      </c>
      <c r="P177" s="76">
        <f t="shared" si="23"/>
        <v>31.18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3.628E-2</v>
      </c>
      <c r="F178" s="92">
        <v>1.806E-5</v>
      </c>
      <c r="G178" s="88">
        <f t="shared" si="14"/>
        <v>3.629806E-2</v>
      </c>
      <c r="H178" s="77">
        <v>1.3</v>
      </c>
      <c r="I178" s="79" t="s">
        <v>12</v>
      </c>
      <c r="J178" s="76">
        <f t="shared" si="24"/>
        <v>1300</v>
      </c>
      <c r="K178" s="77">
        <v>56.23</v>
      </c>
      <c r="L178" s="79" t="s">
        <v>66</v>
      </c>
      <c r="M178" s="76">
        <f t="shared" si="19"/>
        <v>56.23</v>
      </c>
      <c r="N178" s="77">
        <v>36.22</v>
      </c>
      <c r="O178" s="79" t="s">
        <v>66</v>
      </c>
      <c r="P178" s="76">
        <f t="shared" si="23"/>
        <v>36.22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3.4000000000000002E-2</v>
      </c>
      <c r="F179" s="92">
        <v>1.6799999999999998E-5</v>
      </c>
      <c r="G179" s="88">
        <f t="shared" si="14"/>
        <v>3.40168E-2</v>
      </c>
      <c r="H179" s="77">
        <v>1.5</v>
      </c>
      <c r="I179" s="79" t="s">
        <v>12</v>
      </c>
      <c r="J179" s="76">
        <f t="shared" si="24"/>
        <v>1500</v>
      </c>
      <c r="K179" s="77">
        <v>63.41</v>
      </c>
      <c r="L179" s="79" t="s">
        <v>66</v>
      </c>
      <c r="M179" s="76">
        <f t="shared" si="19"/>
        <v>63.41</v>
      </c>
      <c r="N179" s="77">
        <v>41.58</v>
      </c>
      <c r="O179" s="79" t="s">
        <v>66</v>
      </c>
      <c r="P179" s="76">
        <f t="shared" si="23"/>
        <v>41.58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3.202E-2</v>
      </c>
      <c r="F180" s="92">
        <v>1.571E-5</v>
      </c>
      <c r="G180" s="88">
        <f t="shared" si="14"/>
        <v>3.2035710000000002E-2</v>
      </c>
      <c r="H180" s="77">
        <v>1.71</v>
      </c>
      <c r="I180" s="79" t="s">
        <v>12</v>
      </c>
      <c r="J180" s="76">
        <f t="shared" si="24"/>
        <v>1710</v>
      </c>
      <c r="K180" s="77">
        <v>70.7</v>
      </c>
      <c r="L180" s="79" t="s">
        <v>66</v>
      </c>
      <c r="M180" s="76">
        <f t="shared" si="19"/>
        <v>70.7</v>
      </c>
      <c r="N180" s="77">
        <v>47.27</v>
      </c>
      <c r="O180" s="79" t="s">
        <v>66</v>
      </c>
      <c r="P180" s="76">
        <f t="shared" si="23"/>
        <v>47.27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3.0280000000000001E-2</v>
      </c>
      <c r="F181" s="92">
        <v>1.4759999999999999E-5</v>
      </c>
      <c r="G181" s="88">
        <f t="shared" si="14"/>
        <v>3.029476E-2</v>
      </c>
      <c r="H181" s="77">
        <v>1.94</v>
      </c>
      <c r="I181" s="79" t="s">
        <v>12</v>
      </c>
      <c r="J181" s="76">
        <f t="shared" si="24"/>
        <v>1940</v>
      </c>
      <c r="K181" s="77">
        <v>78.11</v>
      </c>
      <c r="L181" s="79" t="s">
        <v>66</v>
      </c>
      <c r="M181" s="76">
        <f t="shared" si="19"/>
        <v>78.11</v>
      </c>
      <c r="N181" s="77">
        <v>53.28</v>
      </c>
      <c r="O181" s="79" t="s">
        <v>66</v>
      </c>
      <c r="P181" s="76">
        <f t="shared" si="23"/>
        <v>53.28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2.8729999999999999E-2</v>
      </c>
      <c r="F182" s="92">
        <v>1.3920000000000001E-5</v>
      </c>
      <c r="G182" s="88">
        <f t="shared" si="14"/>
        <v>2.8743919999999999E-2</v>
      </c>
      <c r="H182" s="77">
        <v>2.1800000000000002</v>
      </c>
      <c r="I182" s="79" t="s">
        <v>12</v>
      </c>
      <c r="J182" s="76">
        <f t="shared" si="24"/>
        <v>2180</v>
      </c>
      <c r="K182" s="77">
        <v>85.65</v>
      </c>
      <c r="L182" s="79" t="s">
        <v>66</v>
      </c>
      <c r="M182" s="76">
        <f t="shared" si="19"/>
        <v>85.65</v>
      </c>
      <c r="N182" s="77">
        <v>59.61</v>
      </c>
      <c r="O182" s="79" t="s">
        <v>66</v>
      </c>
      <c r="P182" s="76">
        <f t="shared" si="23"/>
        <v>59.61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2.7349999999999999E-2</v>
      </c>
      <c r="F183" s="92">
        <v>1.3179999999999999E-5</v>
      </c>
      <c r="G183" s="88">
        <f t="shared" si="14"/>
        <v>2.7363180000000001E-2</v>
      </c>
      <c r="H183" s="77">
        <v>2.4300000000000002</v>
      </c>
      <c r="I183" s="79" t="s">
        <v>12</v>
      </c>
      <c r="J183" s="76">
        <f t="shared" si="24"/>
        <v>2430</v>
      </c>
      <c r="K183" s="77">
        <v>93.31</v>
      </c>
      <c r="L183" s="79" t="s">
        <v>66</v>
      </c>
      <c r="M183" s="76">
        <f t="shared" si="19"/>
        <v>93.31</v>
      </c>
      <c r="N183" s="77">
        <v>66.25</v>
      </c>
      <c r="O183" s="79" t="s">
        <v>66</v>
      </c>
      <c r="P183" s="76">
        <f t="shared" si="23"/>
        <v>66.25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2.6110000000000001E-2</v>
      </c>
      <c r="F184" s="92">
        <v>1.252E-5</v>
      </c>
      <c r="G184" s="88">
        <f t="shared" si="14"/>
        <v>2.612252E-2</v>
      </c>
      <c r="H184" s="77">
        <v>2.69</v>
      </c>
      <c r="I184" s="79" t="s">
        <v>12</v>
      </c>
      <c r="J184" s="76">
        <f t="shared" si="24"/>
        <v>2690</v>
      </c>
      <c r="K184" s="77">
        <v>101.11</v>
      </c>
      <c r="L184" s="79" t="s">
        <v>66</v>
      </c>
      <c r="M184" s="76">
        <f t="shared" si="19"/>
        <v>101.11</v>
      </c>
      <c r="N184" s="77">
        <v>73.19</v>
      </c>
      <c r="O184" s="79" t="s">
        <v>66</v>
      </c>
      <c r="P184" s="76">
        <f t="shared" si="23"/>
        <v>73.19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2.3959999999999999E-2</v>
      </c>
      <c r="F185" s="92">
        <v>1.1379999999999999E-5</v>
      </c>
      <c r="G185" s="88">
        <f t="shared" si="14"/>
        <v>2.3971379999999997E-2</v>
      </c>
      <c r="H185" s="77">
        <v>3.26</v>
      </c>
      <c r="I185" s="79" t="s">
        <v>12</v>
      </c>
      <c r="J185" s="76">
        <f t="shared" ref="J185:J190" si="25">H185*1000</f>
        <v>3260</v>
      </c>
      <c r="K185" s="77">
        <v>129.86000000000001</v>
      </c>
      <c r="L185" s="79" t="s">
        <v>66</v>
      </c>
      <c r="M185" s="76">
        <f t="shared" si="19"/>
        <v>129.86000000000001</v>
      </c>
      <c r="N185" s="77">
        <v>87.99</v>
      </c>
      <c r="O185" s="79" t="s">
        <v>66</v>
      </c>
      <c r="P185" s="76">
        <f t="shared" si="23"/>
        <v>87.99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2.1770000000000001E-2</v>
      </c>
      <c r="F186" s="92">
        <v>1.022E-5</v>
      </c>
      <c r="G186" s="88">
        <f t="shared" si="14"/>
        <v>2.1780219999999999E-2</v>
      </c>
      <c r="H186" s="77">
        <v>4.03</v>
      </c>
      <c r="I186" s="79" t="s">
        <v>12</v>
      </c>
      <c r="J186" s="76">
        <f t="shared" si="25"/>
        <v>4030.0000000000005</v>
      </c>
      <c r="K186" s="77">
        <v>170.95</v>
      </c>
      <c r="L186" s="79" t="s">
        <v>66</v>
      </c>
      <c r="M186" s="76">
        <f t="shared" si="19"/>
        <v>170.95</v>
      </c>
      <c r="N186" s="77">
        <v>108.16</v>
      </c>
      <c r="O186" s="79" t="s">
        <v>66</v>
      </c>
      <c r="P186" s="76">
        <f t="shared" si="23"/>
        <v>108.16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1.9980000000000001E-2</v>
      </c>
      <c r="F187" s="92">
        <v>9.2900000000000008E-6</v>
      </c>
      <c r="G187" s="88">
        <f t="shared" si="14"/>
        <v>1.998929E-2</v>
      </c>
      <c r="H187" s="77">
        <v>4.87</v>
      </c>
      <c r="I187" s="79" t="s">
        <v>12</v>
      </c>
      <c r="J187" s="76">
        <f t="shared" si="25"/>
        <v>4870</v>
      </c>
      <c r="K187" s="77">
        <v>210.01</v>
      </c>
      <c r="L187" s="79" t="s">
        <v>66</v>
      </c>
      <c r="M187" s="76">
        <f t="shared" si="19"/>
        <v>210.01</v>
      </c>
      <c r="N187" s="77">
        <v>130.13</v>
      </c>
      <c r="O187" s="79" t="s">
        <v>66</v>
      </c>
      <c r="P187" s="76">
        <f t="shared" si="23"/>
        <v>130.13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1.8489999999999999E-2</v>
      </c>
      <c r="F188" s="92">
        <v>8.5189999999999992E-6</v>
      </c>
      <c r="G188" s="88">
        <f t="shared" si="14"/>
        <v>1.8498518999999998E-2</v>
      </c>
      <c r="H188" s="77">
        <v>5.78</v>
      </c>
      <c r="I188" s="79" t="s">
        <v>12</v>
      </c>
      <c r="J188" s="80">
        <f t="shared" si="25"/>
        <v>5780</v>
      </c>
      <c r="K188" s="77">
        <v>248.37</v>
      </c>
      <c r="L188" s="79" t="s">
        <v>66</v>
      </c>
      <c r="M188" s="76">
        <f t="shared" si="19"/>
        <v>248.37</v>
      </c>
      <c r="N188" s="77">
        <v>153.85</v>
      </c>
      <c r="O188" s="79" t="s">
        <v>66</v>
      </c>
      <c r="P188" s="76">
        <f t="shared" si="23"/>
        <v>153.85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1.7229999999999999E-2</v>
      </c>
      <c r="F189" s="92">
        <v>7.8709999999999997E-6</v>
      </c>
      <c r="G189" s="88">
        <f t="shared" si="14"/>
        <v>1.7237870999999998E-2</v>
      </c>
      <c r="H189" s="77">
        <v>6.77</v>
      </c>
      <c r="I189" s="79" t="s">
        <v>12</v>
      </c>
      <c r="J189" s="80">
        <f t="shared" si="25"/>
        <v>6770</v>
      </c>
      <c r="K189" s="77">
        <v>286.62</v>
      </c>
      <c r="L189" s="79" t="s">
        <v>66</v>
      </c>
      <c r="M189" s="76">
        <f t="shared" si="19"/>
        <v>286.62</v>
      </c>
      <c r="N189" s="77">
        <v>179.28</v>
      </c>
      <c r="O189" s="79" t="s">
        <v>66</v>
      </c>
      <c r="P189" s="76">
        <f t="shared" si="23"/>
        <v>179.28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1.6150000000000001E-2</v>
      </c>
      <c r="F190" s="92">
        <v>7.3170000000000004E-6</v>
      </c>
      <c r="G190" s="88">
        <f t="shared" si="14"/>
        <v>1.6157317000000001E-2</v>
      </c>
      <c r="H190" s="77">
        <v>7.82</v>
      </c>
      <c r="I190" s="79" t="s">
        <v>12</v>
      </c>
      <c r="J190" s="80">
        <f t="shared" si="25"/>
        <v>7820</v>
      </c>
      <c r="K190" s="77">
        <v>325.07</v>
      </c>
      <c r="L190" s="79" t="s">
        <v>66</v>
      </c>
      <c r="M190" s="76">
        <f t="shared" si="19"/>
        <v>325.07</v>
      </c>
      <c r="N190" s="77">
        <v>206.39</v>
      </c>
      <c r="O190" s="79" t="s">
        <v>66</v>
      </c>
      <c r="P190" s="76">
        <f t="shared" si="23"/>
        <v>206.39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1.521E-2</v>
      </c>
      <c r="F191" s="92">
        <v>6.8399999999999997E-6</v>
      </c>
      <c r="G191" s="88">
        <f t="shared" si="14"/>
        <v>1.5216839999999999E-2</v>
      </c>
      <c r="H191" s="77">
        <v>8.94</v>
      </c>
      <c r="I191" s="79" t="s">
        <v>12</v>
      </c>
      <c r="J191" s="80">
        <f t="shared" ref="J191:J221" si="26">H191*1000</f>
        <v>8940</v>
      </c>
      <c r="K191" s="77">
        <v>363.89</v>
      </c>
      <c r="L191" s="79" t="s">
        <v>66</v>
      </c>
      <c r="M191" s="76">
        <f t="shared" si="19"/>
        <v>363.89</v>
      </c>
      <c r="N191" s="77">
        <v>235.14</v>
      </c>
      <c r="O191" s="79" t="s">
        <v>66</v>
      </c>
      <c r="P191" s="76">
        <f t="shared" si="23"/>
        <v>235.14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1.439E-2</v>
      </c>
      <c r="F192" s="92">
        <v>6.4230000000000002E-6</v>
      </c>
      <c r="G192" s="88">
        <f t="shared" si="14"/>
        <v>1.4396423E-2</v>
      </c>
      <c r="H192" s="77">
        <v>10.130000000000001</v>
      </c>
      <c r="I192" s="79" t="s">
        <v>12</v>
      </c>
      <c r="J192" s="80">
        <f t="shared" si="26"/>
        <v>10130</v>
      </c>
      <c r="K192" s="77">
        <v>403.16</v>
      </c>
      <c r="L192" s="79" t="s">
        <v>66</v>
      </c>
      <c r="M192" s="76">
        <f t="shared" si="19"/>
        <v>403.16</v>
      </c>
      <c r="N192" s="77">
        <v>265.48</v>
      </c>
      <c r="O192" s="79" t="s">
        <v>66</v>
      </c>
      <c r="P192" s="76">
        <f t="shared" si="23"/>
        <v>265.48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1.366E-2</v>
      </c>
      <c r="F193" s="92">
        <v>6.0549999999999996E-6</v>
      </c>
      <c r="G193" s="88">
        <f t="shared" si="14"/>
        <v>1.3666055E-2</v>
      </c>
      <c r="H193" s="77">
        <v>11.38</v>
      </c>
      <c r="I193" s="79" t="s">
        <v>12</v>
      </c>
      <c r="J193" s="80">
        <f t="shared" si="26"/>
        <v>11380</v>
      </c>
      <c r="K193" s="77">
        <v>442.96</v>
      </c>
      <c r="L193" s="79" t="s">
        <v>66</v>
      </c>
      <c r="M193" s="76">
        <f t="shared" si="19"/>
        <v>442.96</v>
      </c>
      <c r="N193" s="77">
        <v>297.41000000000003</v>
      </c>
      <c r="O193" s="79" t="s">
        <v>66</v>
      </c>
      <c r="P193" s="76">
        <f t="shared" si="23"/>
        <v>297.41000000000003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1.243E-2</v>
      </c>
      <c r="F194" s="92">
        <v>5.4380000000000003E-6</v>
      </c>
      <c r="G194" s="88">
        <f t="shared" si="14"/>
        <v>1.2435438E-2</v>
      </c>
      <c r="H194" s="77">
        <v>14.08</v>
      </c>
      <c r="I194" s="79" t="s">
        <v>12</v>
      </c>
      <c r="J194" s="80">
        <f t="shared" si="26"/>
        <v>14080</v>
      </c>
      <c r="K194" s="77">
        <v>589.33000000000004</v>
      </c>
      <c r="L194" s="79" t="s">
        <v>66</v>
      </c>
      <c r="M194" s="76">
        <f t="shared" si="19"/>
        <v>589.33000000000004</v>
      </c>
      <c r="N194" s="77">
        <v>365.86</v>
      </c>
      <c r="O194" s="79" t="s">
        <v>66</v>
      </c>
      <c r="P194" s="76">
        <f t="shared" si="23"/>
        <v>365.86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1.1429999999999999E-2</v>
      </c>
      <c r="F195" s="92">
        <v>4.9389999999999996E-6</v>
      </c>
      <c r="G195" s="88">
        <f t="shared" si="14"/>
        <v>1.1434939E-2</v>
      </c>
      <c r="H195" s="77">
        <v>17.03</v>
      </c>
      <c r="I195" s="79" t="s">
        <v>12</v>
      </c>
      <c r="J195" s="80">
        <f t="shared" si="26"/>
        <v>17030</v>
      </c>
      <c r="K195" s="77">
        <v>726.99</v>
      </c>
      <c r="L195" s="79" t="s">
        <v>66</v>
      </c>
      <c r="M195" s="76">
        <f t="shared" si="19"/>
        <v>726.99</v>
      </c>
      <c r="N195" s="77">
        <v>440.27</v>
      </c>
      <c r="O195" s="79" t="s">
        <v>66</v>
      </c>
      <c r="P195" s="76">
        <f t="shared" si="23"/>
        <v>440.27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1.06E-2</v>
      </c>
      <c r="F196" s="92">
        <v>4.5260000000000004E-6</v>
      </c>
      <c r="G196" s="88">
        <f t="shared" si="14"/>
        <v>1.0604526E-2</v>
      </c>
      <c r="H196" s="77">
        <v>20.23</v>
      </c>
      <c r="I196" s="79" t="s">
        <v>12</v>
      </c>
      <c r="J196" s="80">
        <f t="shared" si="26"/>
        <v>20230</v>
      </c>
      <c r="K196" s="77">
        <v>861.25</v>
      </c>
      <c r="L196" s="79" t="s">
        <v>66</v>
      </c>
      <c r="M196" s="76">
        <f t="shared" si="19"/>
        <v>861.25</v>
      </c>
      <c r="N196" s="77">
        <v>520.41</v>
      </c>
      <c r="O196" s="79" t="s">
        <v>66</v>
      </c>
      <c r="P196" s="76">
        <f t="shared" si="23"/>
        <v>520.41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9.8969999999999995E-3</v>
      </c>
      <c r="F197" s="92">
        <v>4.1799999999999998E-6</v>
      </c>
      <c r="G197" s="88">
        <f t="shared" si="14"/>
        <v>9.901179999999999E-3</v>
      </c>
      <c r="H197" s="77">
        <v>23.66</v>
      </c>
      <c r="I197" s="79" t="s">
        <v>12</v>
      </c>
      <c r="J197" s="80">
        <f t="shared" si="26"/>
        <v>23660</v>
      </c>
      <c r="K197" s="77">
        <v>994.42</v>
      </c>
      <c r="L197" s="79" t="s">
        <v>66</v>
      </c>
      <c r="M197" s="76">
        <f t="shared" si="19"/>
        <v>994.42</v>
      </c>
      <c r="N197" s="77">
        <v>606.1</v>
      </c>
      <c r="O197" s="79" t="s">
        <v>66</v>
      </c>
      <c r="P197" s="76">
        <f t="shared" si="23"/>
        <v>606.1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9.2960000000000004E-3</v>
      </c>
      <c r="F198" s="92">
        <v>3.8850000000000001E-6</v>
      </c>
      <c r="G198" s="88">
        <f t="shared" si="14"/>
        <v>9.2998850000000008E-3</v>
      </c>
      <c r="H198" s="77">
        <v>27.33</v>
      </c>
      <c r="I198" s="79" t="s">
        <v>12</v>
      </c>
      <c r="J198" s="80">
        <f t="shared" si="26"/>
        <v>27330</v>
      </c>
      <c r="K198" s="77">
        <v>1.1299999999999999</v>
      </c>
      <c r="L198" s="78" t="s">
        <v>12</v>
      </c>
      <c r="M198" s="76">
        <f t="shared" ref="M198:M203" si="27">K198*1000</f>
        <v>1130</v>
      </c>
      <c r="N198" s="77">
        <v>697.16</v>
      </c>
      <c r="O198" s="79" t="s">
        <v>66</v>
      </c>
      <c r="P198" s="76">
        <f t="shared" si="23"/>
        <v>697.16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8.7760000000000008E-3</v>
      </c>
      <c r="F199" s="92">
        <v>3.6289999999999999E-6</v>
      </c>
      <c r="G199" s="88">
        <f t="shared" si="14"/>
        <v>8.7796290000000006E-3</v>
      </c>
      <c r="H199" s="77">
        <v>31.22</v>
      </c>
      <c r="I199" s="79" t="s">
        <v>12</v>
      </c>
      <c r="J199" s="80">
        <f t="shared" si="26"/>
        <v>31220</v>
      </c>
      <c r="K199" s="77">
        <v>1.26</v>
      </c>
      <c r="L199" s="79" t="s">
        <v>12</v>
      </c>
      <c r="M199" s="76">
        <f t="shared" si="27"/>
        <v>1260</v>
      </c>
      <c r="N199" s="77">
        <v>793.42</v>
      </c>
      <c r="O199" s="79" t="s">
        <v>66</v>
      </c>
      <c r="P199" s="76">
        <f t="shared" si="23"/>
        <v>793.42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7.9179999999999997E-3</v>
      </c>
      <c r="F200" s="92">
        <v>3.2109999999999998E-6</v>
      </c>
      <c r="G200" s="88">
        <f t="shared" si="14"/>
        <v>7.9212109999999992E-3</v>
      </c>
      <c r="H200" s="77">
        <v>39.659999999999997</v>
      </c>
      <c r="I200" s="79" t="s">
        <v>12</v>
      </c>
      <c r="J200" s="80">
        <f t="shared" si="26"/>
        <v>39660</v>
      </c>
      <c r="K200" s="77">
        <v>1.75</v>
      </c>
      <c r="L200" s="79" t="s">
        <v>12</v>
      </c>
      <c r="M200" s="76">
        <f t="shared" si="27"/>
        <v>1750</v>
      </c>
      <c r="N200" s="77">
        <v>1</v>
      </c>
      <c r="O200" s="78" t="s">
        <v>12</v>
      </c>
      <c r="P200" s="80">
        <f t="shared" ref="P200:P203" si="28">N200*1000</f>
        <v>1000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7.2399999999999999E-3</v>
      </c>
      <c r="F201" s="92">
        <v>2.8820000000000001E-6</v>
      </c>
      <c r="G201" s="88">
        <f t="shared" si="14"/>
        <v>7.242882E-3</v>
      </c>
      <c r="H201" s="77">
        <v>48.95</v>
      </c>
      <c r="I201" s="79" t="s">
        <v>12</v>
      </c>
      <c r="J201" s="80">
        <f t="shared" si="26"/>
        <v>48950</v>
      </c>
      <c r="K201" s="77">
        <v>2.2000000000000002</v>
      </c>
      <c r="L201" s="79" t="s">
        <v>12</v>
      </c>
      <c r="M201" s="76">
        <f t="shared" si="27"/>
        <v>2200</v>
      </c>
      <c r="N201" s="77">
        <v>1.23</v>
      </c>
      <c r="O201" s="79" t="s">
        <v>12</v>
      </c>
      <c r="P201" s="80">
        <f t="shared" si="28"/>
        <v>1230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6.6899999999999998E-3</v>
      </c>
      <c r="F202" s="92">
        <v>2.616E-6</v>
      </c>
      <c r="G202" s="88">
        <f t="shared" si="14"/>
        <v>6.6926160000000002E-3</v>
      </c>
      <c r="H202" s="77">
        <v>59.06</v>
      </c>
      <c r="I202" s="79" t="s">
        <v>12</v>
      </c>
      <c r="J202" s="80">
        <f t="shared" si="26"/>
        <v>59060</v>
      </c>
      <c r="K202" s="77">
        <v>2.64</v>
      </c>
      <c r="L202" s="79" t="s">
        <v>12</v>
      </c>
      <c r="M202" s="76">
        <f t="shared" si="27"/>
        <v>2640</v>
      </c>
      <c r="N202" s="77">
        <v>1.47</v>
      </c>
      <c r="O202" s="79" t="s">
        <v>12</v>
      </c>
      <c r="P202" s="80">
        <f t="shared" si="28"/>
        <v>1470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6.2350000000000001E-3</v>
      </c>
      <c r="F203" s="92">
        <v>2.3970000000000001E-6</v>
      </c>
      <c r="G203" s="88">
        <f t="shared" si="14"/>
        <v>6.2373970000000004E-3</v>
      </c>
      <c r="H203" s="77">
        <v>69.95</v>
      </c>
      <c r="I203" s="79" t="s">
        <v>12</v>
      </c>
      <c r="J203" s="80">
        <f t="shared" si="26"/>
        <v>69950</v>
      </c>
      <c r="K203" s="77">
        <v>3.07</v>
      </c>
      <c r="L203" s="79" t="s">
        <v>12</v>
      </c>
      <c r="M203" s="76">
        <f t="shared" si="27"/>
        <v>3070</v>
      </c>
      <c r="N203" s="77">
        <v>1.73</v>
      </c>
      <c r="O203" s="79" t="s">
        <v>12</v>
      </c>
      <c r="P203" s="80">
        <f t="shared" si="28"/>
        <v>1730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5.8520000000000004E-3</v>
      </c>
      <c r="F204" s="92">
        <v>2.2120000000000002E-6</v>
      </c>
      <c r="G204" s="88">
        <f t="shared" si="14"/>
        <v>5.8542120000000001E-3</v>
      </c>
      <c r="H204" s="77">
        <v>81.59</v>
      </c>
      <c r="I204" s="79" t="s">
        <v>12</v>
      </c>
      <c r="J204" s="80">
        <f t="shared" si="26"/>
        <v>81590</v>
      </c>
      <c r="K204" s="77">
        <v>3.5</v>
      </c>
      <c r="L204" s="79" t="s">
        <v>12</v>
      </c>
      <c r="M204" s="76">
        <f t="shared" ref="M204:M206" si="29">K204*1000</f>
        <v>3500</v>
      </c>
      <c r="N204" s="77">
        <v>2.0099999999999998</v>
      </c>
      <c r="O204" s="79" t="s">
        <v>12</v>
      </c>
      <c r="P204" s="80">
        <f t="shared" ref="P204:P216" si="30">N204*1000</f>
        <v>2009.9999999999998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5.5250000000000004E-3</v>
      </c>
      <c r="F205" s="92">
        <v>2.0549999999999998E-6</v>
      </c>
      <c r="G205" s="88">
        <f t="shared" si="14"/>
        <v>5.5270550000000003E-3</v>
      </c>
      <c r="H205" s="77">
        <v>93.96</v>
      </c>
      <c r="I205" s="79" t="s">
        <v>12</v>
      </c>
      <c r="J205" s="187">
        <f t="shared" si="26"/>
        <v>93960</v>
      </c>
      <c r="K205" s="77">
        <v>3.93</v>
      </c>
      <c r="L205" s="79" t="s">
        <v>12</v>
      </c>
      <c r="M205" s="76">
        <f t="shared" si="29"/>
        <v>3930</v>
      </c>
      <c r="N205" s="77">
        <v>2.2999999999999998</v>
      </c>
      <c r="O205" s="79" t="s">
        <v>12</v>
      </c>
      <c r="P205" s="80">
        <f t="shared" si="30"/>
        <v>2300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5.2430000000000003E-3</v>
      </c>
      <c r="F206" s="92">
        <v>1.9190000000000002E-6</v>
      </c>
      <c r="G206" s="88">
        <f t="shared" si="14"/>
        <v>5.2449190000000007E-3</v>
      </c>
      <c r="H206" s="77">
        <v>107.03</v>
      </c>
      <c r="I206" s="79" t="s">
        <v>12</v>
      </c>
      <c r="J206" s="187">
        <f t="shared" si="26"/>
        <v>107030</v>
      </c>
      <c r="K206" s="77">
        <v>4.3600000000000003</v>
      </c>
      <c r="L206" s="79" t="s">
        <v>12</v>
      </c>
      <c r="M206" s="76">
        <f t="shared" si="29"/>
        <v>4360</v>
      </c>
      <c r="N206" s="77">
        <v>2.61</v>
      </c>
      <c r="O206" s="79" t="s">
        <v>12</v>
      </c>
      <c r="P206" s="80">
        <f t="shared" si="30"/>
        <v>2610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4.9959999999999996E-3</v>
      </c>
      <c r="F207" s="92">
        <v>1.801E-6</v>
      </c>
      <c r="G207" s="88">
        <f t="shared" si="14"/>
        <v>4.9978009999999996E-3</v>
      </c>
      <c r="H207" s="77">
        <v>120.77</v>
      </c>
      <c r="I207" s="79" t="s">
        <v>12</v>
      </c>
      <c r="J207" s="187">
        <f t="shared" si="26"/>
        <v>120770</v>
      </c>
      <c r="K207" s="77">
        <v>4.79</v>
      </c>
      <c r="L207" s="79" t="s">
        <v>12</v>
      </c>
      <c r="M207" s="76">
        <f t="shared" ref="M207:M216" si="31">K207*1000</f>
        <v>4790</v>
      </c>
      <c r="N207" s="77">
        <v>2.93</v>
      </c>
      <c r="O207" s="79" t="s">
        <v>12</v>
      </c>
      <c r="P207" s="80">
        <f t="shared" si="30"/>
        <v>2930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4.7790000000000003E-3</v>
      </c>
      <c r="F208" s="92">
        <v>1.697E-6</v>
      </c>
      <c r="G208" s="88">
        <f t="shared" si="14"/>
        <v>4.7806970000000004E-3</v>
      </c>
      <c r="H208" s="77">
        <v>135.16999999999999</v>
      </c>
      <c r="I208" s="79" t="s">
        <v>12</v>
      </c>
      <c r="J208" s="187">
        <f t="shared" si="26"/>
        <v>135170</v>
      </c>
      <c r="K208" s="77">
        <v>5.23</v>
      </c>
      <c r="L208" s="79" t="s">
        <v>12</v>
      </c>
      <c r="M208" s="76">
        <f t="shared" si="31"/>
        <v>5230</v>
      </c>
      <c r="N208" s="77">
        <v>3.27</v>
      </c>
      <c r="O208" s="79" t="s">
        <v>12</v>
      </c>
      <c r="P208" s="80">
        <f t="shared" si="30"/>
        <v>3270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4.5869999999999999E-3</v>
      </c>
      <c r="F209" s="92">
        <v>1.6050000000000001E-6</v>
      </c>
      <c r="G209" s="88">
        <f t="shared" si="14"/>
        <v>4.5886049999999999E-3</v>
      </c>
      <c r="H209" s="77">
        <v>150.19</v>
      </c>
      <c r="I209" s="79" t="s">
        <v>12</v>
      </c>
      <c r="J209" s="187">
        <f t="shared" si="26"/>
        <v>150190</v>
      </c>
      <c r="K209" s="77">
        <v>5.67</v>
      </c>
      <c r="L209" s="79" t="s">
        <v>12</v>
      </c>
      <c r="M209" s="80">
        <f t="shared" si="31"/>
        <v>5670</v>
      </c>
      <c r="N209" s="77">
        <v>3.61</v>
      </c>
      <c r="O209" s="79" t="s">
        <v>12</v>
      </c>
      <c r="P209" s="80">
        <f t="shared" si="30"/>
        <v>3610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4.4149999999999997E-3</v>
      </c>
      <c r="F210" s="92">
        <v>1.522E-6</v>
      </c>
      <c r="G210" s="88">
        <f t="shared" si="14"/>
        <v>4.416522E-3</v>
      </c>
      <c r="H210" s="77">
        <v>165.82</v>
      </c>
      <c r="I210" s="79" t="s">
        <v>12</v>
      </c>
      <c r="J210" s="187">
        <f t="shared" si="26"/>
        <v>165820</v>
      </c>
      <c r="K210" s="77">
        <v>6.11</v>
      </c>
      <c r="L210" s="79" t="s">
        <v>12</v>
      </c>
      <c r="M210" s="80">
        <f t="shared" si="31"/>
        <v>6110</v>
      </c>
      <c r="N210" s="77">
        <v>3.97</v>
      </c>
      <c r="O210" s="79" t="s">
        <v>12</v>
      </c>
      <c r="P210" s="80">
        <f t="shared" si="30"/>
        <v>3970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4.1209999999999997E-3</v>
      </c>
      <c r="F211" s="92">
        <v>1.381E-6</v>
      </c>
      <c r="G211" s="88">
        <f t="shared" si="14"/>
        <v>4.1223809999999996E-3</v>
      </c>
      <c r="H211" s="77">
        <v>198.81</v>
      </c>
      <c r="I211" s="79" t="s">
        <v>12</v>
      </c>
      <c r="J211" s="187">
        <f t="shared" si="26"/>
        <v>198810</v>
      </c>
      <c r="K211" s="77">
        <v>7.73</v>
      </c>
      <c r="L211" s="79" t="s">
        <v>12</v>
      </c>
      <c r="M211" s="80">
        <f t="shared" si="31"/>
        <v>7730</v>
      </c>
      <c r="N211" s="77">
        <v>4.72</v>
      </c>
      <c r="O211" s="79" t="s">
        <v>12</v>
      </c>
      <c r="P211" s="80">
        <f t="shared" si="30"/>
        <v>4720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3.8249999999999998E-3</v>
      </c>
      <c r="F212" s="92">
        <v>1.2389999999999999E-6</v>
      </c>
      <c r="G212" s="88">
        <f t="shared" si="14"/>
        <v>3.8262389999999999E-3</v>
      </c>
      <c r="H212" s="77">
        <v>243.12</v>
      </c>
      <c r="I212" s="79" t="s">
        <v>12</v>
      </c>
      <c r="J212" s="187">
        <f t="shared" si="26"/>
        <v>243120</v>
      </c>
      <c r="K212" s="77">
        <v>10</v>
      </c>
      <c r="L212" s="79" t="s">
        <v>12</v>
      </c>
      <c r="M212" s="80">
        <f t="shared" si="31"/>
        <v>10000</v>
      </c>
      <c r="N212" s="77">
        <v>5.72</v>
      </c>
      <c r="O212" s="79" t="s">
        <v>12</v>
      </c>
      <c r="P212" s="80">
        <f t="shared" si="30"/>
        <v>5720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3.5860000000000002E-3</v>
      </c>
      <c r="F213" s="92">
        <v>1.124E-6</v>
      </c>
      <c r="G213" s="88">
        <f t="shared" ref="G213:G228" si="32">E213+F213</f>
        <v>3.5871240000000001E-3</v>
      </c>
      <c r="H213" s="77">
        <v>290.61</v>
      </c>
      <c r="I213" s="79" t="s">
        <v>12</v>
      </c>
      <c r="J213" s="187">
        <f t="shared" si="26"/>
        <v>290610</v>
      </c>
      <c r="K213" s="77">
        <v>12.1</v>
      </c>
      <c r="L213" s="79" t="s">
        <v>12</v>
      </c>
      <c r="M213" s="80">
        <f t="shared" si="31"/>
        <v>12100</v>
      </c>
      <c r="N213" s="77">
        <v>6.77</v>
      </c>
      <c r="O213" s="79" t="s">
        <v>12</v>
      </c>
      <c r="P213" s="80">
        <f t="shared" si="30"/>
        <v>6770</v>
      </c>
    </row>
    <row r="214" spans="2:16">
      <c r="B214" s="89">
        <v>275</v>
      </c>
      <c r="C214" s="90" t="s">
        <v>65</v>
      </c>
      <c r="D214" s="74">
        <f t="shared" ref="D214:D227" si="33">B214/$C$5</f>
        <v>275</v>
      </c>
      <c r="E214" s="91">
        <v>3.3899999999999998E-3</v>
      </c>
      <c r="F214" s="92">
        <v>1.029E-6</v>
      </c>
      <c r="G214" s="88">
        <f t="shared" si="32"/>
        <v>3.3910289999999998E-3</v>
      </c>
      <c r="H214" s="77">
        <v>341.05</v>
      </c>
      <c r="I214" s="79" t="s">
        <v>12</v>
      </c>
      <c r="J214" s="187">
        <f t="shared" si="26"/>
        <v>341050</v>
      </c>
      <c r="K214" s="77">
        <v>14.11</v>
      </c>
      <c r="L214" s="79" t="s">
        <v>12</v>
      </c>
      <c r="M214" s="80">
        <f t="shared" si="31"/>
        <v>14110</v>
      </c>
      <c r="N214" s="77">
        <v>7.87</v>
      </c>
      <c r="O214" s="79" t="s">
        <v>12</v>
      </c>
      <c r="P214" s="80">
        <f t="shared" si="30"/>
        <v>7870</v>
      </c>
    </row>
    <row r="215" spans="2:16">
      <c r="B215" s="89">
        <v>300</v>
      </c>
      <c r="C215" s="90" t="s">
        <v>65</v>
      </c>
      <c r="D215" s="74">
        <f t="shared" si="33"/>
        <v>300</v>
      </c>
      <c r="E215" s="91">
        <v>3.2269999999999998E-3</v>
      </c>
      <c r="F215" s="92">
        <v>9.4949999999999997E-7</v>
      </c>
      <c r="G215" s="88">
        <f t="shared" si="32"/>
        <v>3.2279494999999997E-3</v>
      </c>
      <c r="H215" s="77">
        <v>394.23</v>
      </c>
      <c r="I215" s="79" t="s">
        <v>12</v>
      </c>
      <c r="J215" s="187">
        <f t="shared" si="26"/>
        <v>394230</v>
      </c>
      <c r="K215" s="77">
        <v>16.04</v>
      </c>
      <c r="L215" s="79" t="s">
        <v>12</v>
      </c>
      <c r="M215" s="80">
        <f t="shared" si="31"/>
        <v>16040</v>
      </c>
      <c r="N215" s="77">
        <v>9.01</v>
      </c>
      <c r="O215" s="79" t="s">
        <v>12</v>
      </c>
      <c r="P215" s="80">
        <f t="shared" si="30"/>
        <v>9010</v>
      </c>
    </row>
    <row r="216" spans="2:16">
      <c r="B216" s="89">
        <v>325</v>
      </c>
      <c r="C216" s="90" t="s">
        <v>65</v>
      </c>
      <c r="D216" s="74">
        <f t="shared" si="33"/>
        <v>325</v>
      </c>
      <c r="E216" s="91">
        <v>3.088E-3</v>
      </c>
      <c r="F216" s="92">
        <v>8.8169999999999996E-7</v>
      </c>
      <c r="G216" s="88">
        <f t="shared" si="32"/>
        <v>3.0888817000000002E-3</v>
      </c>
      <c r="H216" s="77">
        <v>449.95</v>
      </c>
      <c r="I216" s="79" t="s">
        <v>12</v>
      </c>
      <c r="J216" s="187">
        <f t="shared" si="26"/>
        <v>449950</v>
      </c>
      <c r="K216" s="77">
        <v>17.940000000000001</v>
      </c>
      <c r="L216" s="79" t="s">
        <v>12</v>
      </c>
      <c r="M216" s="80">
        <f t="shared" si="31"/>
        <v>17940</v>
      </c>
      <c r="N216" s="77">
        <v>10.199999999999999</v>
      </c>
      <c r="O216" s="79" t="s">
        <v>12</v>
      </c>
      <c r="P216" s="80">
        <f t="shared" si="30"/>
        <v>10200</v>
      </c>
    </row>
    <row r="217" spans="2:16">
      <c r="B217" s="89">
        <v>350</v>
      </c>
      <c r="C217" s="90" t="s">
        <v>65</v>
      </c>
      <c r="D217" s="74">
        <f t="shared" si="33"/>
        <v>350</v>
      </c>
      <c r="E217" s="91">
        <v>2.9689999999999999E-3</v>
      </c>
      <c r="F217" s="92">
        <v>8.2320000000000001E-7</v>
      </c>
      <c r="G217" s="88">
        <f t="shared" si="32"/>
        <v>2.9698232E-3</v>
      </c>
      <c r="H217" s="77">
        <v>508.03</v>
      </c>
      <c r="I217" s="79" t="s">
        <v>12</v>
      </c>
      <c r="J217" s="187">
        <f t="shared" si="26"/>
        <v>508030</v>
      </c>
      <c r="K217" s="77">
        <v>19.79</v>
      </c>
      <c r="L217" s="79" t="s">
        <v>12</v>
      </c>
      <c r="M217" s="80">
        <f>K217*1000</f>
        <v>19790</v>
      </c>
      <c r="N217" s="77">
        <v>11.42</v>
      </c>
      <c r="O217" s="79" t="s">
        <v>12</v>
      </c>
      <c r="P217" s="80">
        <f t="shared" ref="P217:P220" si="34">N217*1000</f>
        <v>11420</v>
      </c>
    </row>
    <row r="218" spans="2:16">
      <c r="B218" s="89">
        <v>375</v>
      </c>
      <c r="C218" s="90" t="s">
        <v>65</v>
      </c>
      <c r="D218" s="74">
        <f t="shared" si="33"/>
        <v>375</v>
      </c>
      <c r="E218" s="91">
        <v>2.8670000000000002E-3</v>
      </c>
      <c r="F218" s="92">
        <v>7.7219999999999999E-7</v>
      </c>
      <c r="G218" s="88">
        <f t="shared" si="32"/>
        <v>2.8677722000000003E-3</v>
      </c>
      <c r="H218" s="77">
        <v>568.32000000000005</v>
      </c>
      <c r="I218" s="79" t="s">
        <v>12</v>
      </c>
      <c r="J218" s="187">
        <f t="shared" si="26"/>
        <v>568320</v>
      </c>
      <c r="K218" s="77">
        <v>21.62</v>
      </c>
      <c r="L218" s="79" t="s">
        <v>12</v>
      </c>
      <c r="M218" s="80">
        <f t="shared" ref="M218:M228" si="35">K218*1000</f>
        <v>21620</v>
      </c>
      <c r="N218" s="77">
        <v>12.67</v>
      </c>
      <c r="O218" s="79" t="s">
        <v>12</v>
      </c>
      <c r="P218" s="80">
        <f t="shared" si="34"/>
        <v>12670</v>
      </c>
    </row>
    <row r="219" spans="2:16">
      <c r="B219" s="89">
        <v>400</v>
      </c>
      <c r="C219" s="90" t="s">
        <v>65</v>
      </c>
      <c r="D219" s="74">
        <f t="shared" si="33"/>
        <v>400</v>
      </c>
      <c r="E219" s="91">
        <v>2.777E-3</v>
      </c>
      <c r="F219" s="92">
        <v>7.2730000000000001E-7</v>
      </c>
      <c r="G219" s="88">
        <f t="shared" si="32"/>
        <v>2.7777272999999999E-3</v>
      </c>
      <c r="H219" s="77">
        <v>630.66</v>
      </c>
      <c r="I219" s="79" t="s">
        <v>12</v>
      </c>
      <c r="J219" s="187">
        <f t="shared" si="26"/>
        <v>630660</v>
      </c>
      <c r="K219" s="77">
        <v>23.42</v>
      </c>
      <c r="L219" s="79" t="s">
        <v>12</v>
      </c>
      <c r="M219" s="80">
        <f t="shared" si="35"/>
        <v>23420</v>
      </c>
      <c r="N219" s="77">
        <v>13.95</v>
      </c>
      <c r="O219" s="79" t="s">
        <v>12</v>
      </c>
      <c r="P219" s="80">
        <f t="shared" si="34"/>
        <v>13950</v>
      </c>
    </row>
    <row r="220" spans="2:16">
      <c r="B220" s="89">
        <v>450</v>
      </c>
      <c r="C220" s="90" t="s">
        <v>65</v>
      </c>
      <c r="D220" s="74">
        <f t="shared" si="33"/>
        <v>450</v>
      </c>
      <c r="E220" s="91">
        <v>2.6280000000000001E-3</v>
      </c>
      <c r="F220" s="92">
        <v>6.5199999999999996E-7</v>
      </c>
      <c r="G220" s="88">
        <f t="shared" si="32"/>
        <v>2.628652E-3</v>
      </c>
      <c r="H220" s="77">
        <v>760.91</v>
      </c>
      <c r="I220" s="79" t="s">
        <v>12</v>
      </c>
      <c r="J220" s="187">
        <f t="shared" si="26"/>
        <v>760910</v>
      </c>
      <c r="K220" s="77">
        <v>29.92</v>
      </c>
      <c r="L220" s="79" t="s">
        <v>12</v>
      </c>
      <c r="M220" s="80">
        <f t="shared" si="35"/>
        <v>29920</v>
      </c>
      <c r="N220" s="77">
        <v>16.57</v>
      </c>
      <c r="O220" s="79" t="s">
        <v>12</v>
      </c>
      <c r="P220" s="80">
        <f t="shared" si="34"/>
        <v>16570</v>
      </c>
    </row>
    <row r="221" spans="2:16">
      <c r="B221" s="89">
        <v>500</v>
      </c>
      <c r="C221" s="90" t="s">
        <v>65</v>
      </c>
      <c r="D221" s="74">
        <f t="shared" si="33"/>
        <v>500</v>
      </c>
      <c r="E221" s="91">
        <v>2.5100000000000001E-3</v>
      </c>
      <c r="F221" s="92">
        <v>5.9129999999999995E-7</v>
      </c>
      <c r="G221" s="88">
        <f t="shared" si="32"/>
        <v>2.5105913000000001E-3</v>
      </c>
      <c r="H221" s="77">
        <v>897.92</v>
      </c>
      <c r="I221" s="79" t="s">
        <v>12</v>
      </c>
      <c r="J221" s="187">
        <f t="shared" si="26"/>
        <v>897920</v>
      </c>
      <c r="K221" s="77">
        <v>35.770000000000003</v>
      </c>
      <c r="L221" s="79" t="s">
        <v>12</v>
      </c>
      <c r="M221" s="80">
        <f t="shared" si="35"/>
        <v>35770</v>
      </c>
      <c r="N221" s="77">
        <v>19.27</v>
      </c>
      <c r="O221" s="79" t="s">
        <v>12</v>
      </c>
      <c r="P221" s="80">
        <f>N221*1000</f>
        <v>19270</v>
      </c>
    </row>
    <row r="222" spans="2:16">
      <c r="B222" s="89">
        <v>550</v>
      </c>
      <c r="C222" s="90" t="s">
        <v>65</v>
      </c>
      <c r="D222" s="74">
        <f t="shared" si="33"/>
        <v>550</v>
      </c>
      <c r="E222" s="91">
        <v>2.4139999999999999E-3</v>
      </c>
      <c r="F222" s="92">
        <v>5.412E-7</v>
      </c>
      <c r="G222" s="88">
        <f t="shared" si="32"/>
        <v>2.4145411999999997E-3</v>
      </c>
      <c r="H222" s="77">
        <v>1.04</v>
      </c>
      <c r="I222" s="78" t="s">
        <v>90</v>
      </c>
      <c r="J222" s="187">
        <f t="shared" ref="J222:J228" si="36">H222*1000000</f>
        <v>1040000</v>
      </c>
      <c r="K222" s="77">
        <v>41.21</v>
      </c>
      <c r="L222" s="79" t="s">
        <v>12</v>
      </c>
      <c r="M222" s="80">
        <f t="shared" si="35"/>
        <v>41210</v>
      </c>
      <c r="N222" s="77">
        <v>22.03</v>
      </c>
      <c r="O222" s="79" t="s">
        <v>12</v>
      </c>
      <c r="P222" s="80">
        <f t="shared" ref="P222:P228" si="37">N222*1000</f>
        <v>22030</v>
      </c>
    </row>
    <row r="223" spans="2:16">
      <c r="B223" s="89">
        <v>600</v>
      </c>
      <c r="C223" s="90" t="s">
        <v>65</v>
      </c>
      <c r="D223" s="74">
        <f t="shared" si="33"/>
        <v>600</v>
      </c>
      <c r="E223" s="91">
        <v>2.3349999999999998E-3</v>
      </c>
      <c r="F223" s="92">
        <v>4.9920000000000002E-7</v>
      </c>
      <c r="G223" s="88">
        <f t="shared" si="32"/>
        <v>2.3354991999999996E-3</v>
      </c>
      <c r="H223" s="77">
        <v>1.19</v>
      </c>
      <c r="I223" s="79" t="s">
        <v>90</v>
      </c>
      <c r="J223" s="187">
        <f t="shared" si="36"/>
        <v>1190000</v>
      </c>
      <c r="K223" s="77">
        <v>46.36</v>
      </c>
      <c r="L223" s="79" t="s">
        <v>12</v>
      </c>
      <c r="M223" s="80">
        <f t="shared" si="35"/>
        <v>46360</v>
      </c>
      <c r="N223" s="77">
        <v>24.83</v>
      </c>
      <c r="O223" s="79" t="s">
        <v>12</v>
      </c>
      <c r="P223" s="80">
        <f t="shared" si="37"/>
        <v>24830</v>
      </c>
    </row>
    <row r="224" spans="2:16">
      <c r="B224" s="89">
        <v>650</v>
      </c>
      <c r="C224" s="90" t="s">
        <v>65</v>
      </c>
      <c r="D224" s="74">
        <f t="shared" si="33"/>
        <v>650</v>
      </c>
      <c r="E224" s="91">
        <v>2.2699999999999999E-3</v>
      </c>
      <c r="F224" s="92">
        <v>4.6339999999999998E-7</v>
      </c>
      <c r="G224" s="88">
        <f t="shared" si="32"/>
        <v>2.2704634E-3</v>
      </c>
      <c r="H224" s="77">
        <v>1.34</v>
      </c>
      <c r="I224" s="79" t="s">
        <v>90</v>
      </c>
      <c r="J224" s="187">
        <f t="shared" si="36"/>
        <v>1340000</v>
      </c>
      <c r="K224" s="77">
        <v>51.28</v>
      </c>
      <c r="L224" s="79" t="s">
        <v>12</v>
      </c>
      <c r="M224" s="80">
        <f t="shared" si="35"/>
        <v>51280</v>
      </c>
      <c r="N224" s="77">
        <v>27.66</v>
      </c>
      <c r="O224" s="79" t="s">
        <v>12</v>
      </c>
      <c r="P224" s="80">
        <f t="shared" si="37"/>
        <v>27660</v>
      </c>
    </row>
    <row r="225" spans="1:16">
      <c r="B225" s="89">
        <v>700</v>
      </c>
      <c r="C225" s="90" t="s">
        <v>65</v>
      </c>
      <c r="D225" s="74">
        <f t="shared" si="33"/>
        <v>700</v>
      </c>
      <c r="E225" s="91">
        <v>2.2139999999999998E-3</v>
      </c>
      <c r="F225" s="92">
        <v>4.3249999999999999E-7</v>
      </c>
      <c r="G225" s="88">
        <f t="shared" si="32"/>
        <v>2.2144324999999999E-3</v>
      </c>
      <c r="H225" s="77">
        <v>1.5</v>
      </c>
      <c r="I225" s="79" t="s">
        <v>90</v>
      </c>
      <c r="J225" s="187">
        <f t="shared" si="36"/>
        <v>1500000</v>
      </c>
      <c r="K225" s="77">
        <v>56.01</v>
      </c>
      <c r="L225" s="79" t="s">
        <v>12</v>
      </c>
      <c r="M225" s="80">
        <f t="shared" si="35"/>
        <v>56010</v>
      </c>
      <c r="N225" s="77">
        <v>30.51</v>
      </c>
      <c r="O225" s="79" t="s">
        <v>12</v>
      </c>
      <c r="P225" s="80">
        <f t="shared" si="37"/>
        <v>30510</v>
      </c>
    </row>
    <row r="226" spans="1:16">
      <c r="B226" s="89">
        <v>800</v>
      </c>
      <c r="C226" s="90" t="s">
        <v>65</v>
      </c>
      <c r="D226" s="74">
        <f t="shared" si="33"/>
        <v>800</v>
      </c>
      <c r="E226" s="91">
        <v>2.127E-3</v>
      </c>
      <c r="F226" s="92">
        <v>3.8200000000000001E-7</v>
      </c>
      <c r="G226" s="88">
        <f t="shared" si="32"/>
        <v>2.1273820000000001E-3</v>
      </c>
      <c r="H226" s="77">
        <v>1.82</v>
      </c>
      <c r="I226" s="79" t="s">
        <v>90</v>
      </c>
      <c r="J226" s="187">
        <f t="shared" si="36"/>
        <v>1820000</v>
      </c>
      <c r="K226" s="77">
        <v>72.61</v>
      </c>
      <c r="L226" s="79" t="s">
        <v>12</v>
      </c>
      <c r="M226" s="80">
        <f t="shared" si="35"/>
        <v>72610</v>
      </c>
      <c r="N226" s="77">
        <v>36.229999999999997</v>
      </c>
      <c r="O226" s="79" t="s">
        <v>12</v>
      </c>
      <c r="P226" s="80">
        <f t="shared" si="37"/>
        <v>36230</v>
      </c>
    </row>
    <row r="227" spans="1:16">
      <c r="B227" s="89">
        <v>900</v>
      </c>
      <c r="C227" s="90" t="s">
        <v>65</v>
      </c>
      <c r="D227" s="74">
        <f t="shared" si="33"/>
        <v>900</v>
      </c>
      <c r="E227" s="91">
        <v>2.062E-3</v>
      </c>
      <c r="F227" s="92">
        <v>3.4229999999999999E-7</v>
      </c>
      <c r="G227" s="88">
        <f t="shared" si="32"/>
        <v>2.0623423000000001E-3</v>
      </c>
      <c r="H227" s="77">
        <v>2.16</v>
      </c>
      <c r="I227" s="79" t="s">
        <v>90</v>
      </c>
      <c r="J227" s="187">
        <f t="shared" si="36"/>
        <v>2160000</v>
      </c>
      <c r="K227" s="77">
        <v>86.99</v>
      </c>
      <c r="L227" s="79" t="s">
        <v>12</v>
      </c>
      <c r="M227" s="80">
        <f t="shared" si="35"/>
        <v>86990</v>
      </c>
      <c r="N227" s="77">
        <v>41.96</v>
      </c>
      <c r="O227" s="79" t="s">
        <v>12</v>
      </c>
      <c r="P227" s="80">
        <f t="shared" si="37"/>
        <v>41960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8">B228*1000/$C$5</f>
        <v>1000</v>
      </c>
      <c r="E228" s="91">
        <v>2.0119999999999999E-3</v>
      </c>
      <c r="F228" s="92">
        <v>3.1030000000000002E-7</v>
      </c>
      <c r="G228" s="88">
        <f t="shared" si="32"/>
        <v>2.0123102999999999E-3</v>
      </c>
      <c r="H228" s="77">
        <v>2.5</v>
      </c>
      <c r="I228" s="79" t="s">
        <v>90</v>
      </c>
      <c r="J228" s="187">
        <f t="shared" si="36"/>
        <v>2500000</v>
      </c>
      <c r="K228" s="77">
        <v>99.99</v>
      </c>
      <c r="L228" s="79" t="s">
        <v>12</v>
      </c>
      <c r="M228" s="80">
        <f t="shared" si="35"/>
        <v>99990</v>
      </c>
      <c r="N228" s="77">
        <v>47.65</v>
      </c>
      <c r="O228" s="79" t="s">
        <v>12</v>
      </c>
      <c r="P228" s="80">
        <f t="shared" si="37"/>
        <v>47650</v>
      </c>
    </row>
    <row r="229" spans="1:16">
      <c r="P229" s="188"/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9"/>
  <sheetViews>
    <sheetView zoomScale="70" zoomScaleNormal="70" workbookViewId="0">
      <selection activeCell="F4" sqref="F4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srim1H_Mylar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96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82</v>
      </c>
      <c r="F13" s="49"/>
      <c r="G13" s="50"/>
      <c r="H13" s="50"/>
      <c r="I13" s="51"/>
      <c r="J13" s="4">
        <v>8</v>
      </c>
      <c r="K13" s="52">
        <v>7.1035000000000004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207</v>
      </c>
      <c r="C14" s="102"/>
      <c r="D14" s="21" t="s">
        <v>208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209</v>
      </c>
      <c r="C15" s="103"/>
      <c r="D15" s="101" t="s">
        <v>224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104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3" t="s">
        <v>59</v>
      </c>
      <c r="F18" s="194"/>
      <c r="G18" s="195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1.3899999999999999E-2</v>
      </c>
      <c r="F20" s="87">
        <v>3.006E-2</v>
      </c>
      <c r="G20" s="88">
        <f>E20+F20</f>
        <v>4.3959999999999999E-2</v>
      </c>
      <c r="H20" s="84">
        <v>6</v>
      </c>
      <c r="I20" s="85" t="s">
        <v>64</v>
      </c>
      <c r="J20" s="97">
        <f>H20/1000/10</f>
        <v>6.0000000000000006E-4</v>
      </c>
      <c r="K20" s="84">
        <v>7</v>
      </c>
      <c r="L20" s="85" t="s">
        <v>64</v>
      </c>
      <c r="M20" s="97">
        <f t="shared" ref="M20:M83" si="0">K20/1000/10</f>
        <v>6.9999999999999999E-4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1.4579999999999999E-2</v>
      </c>
      <c r="F21" s="92">
        <v>3.0800000000000001E-2</v>
      </c>
      <c r="G21" s="88">
        <f t="shared" ref="G21:G84" si="3">E21+F21</f>
        <v>4.5380000000000004E-2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8</v>
      </c>
      <c r="L21" s="90" t="s">
        <v>64</v>
      </c>
      <c r="M21" s="74">
        <f t="shared" si="0"/>
        <v>8.0000000000000004E-4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1.523E-2</v>
      </c>
      <c r="F22" s="92">
        <v>3.1469999999999998E-2</v>
      </c>
      <c r="G22" s="88">
        <f t="shared" si="3"/>
        <v>4.6699999999999998E-2</v>
      </c>
      <c r="H22" s="89">
        <v>6</v>
      </c>
      <c r="I22" s="90" t="s">
        <v>64</v>
      </c>
      <c r="J22" s="74">
        <f t="shared" si="4"/>
        <v>6.0000000000000006E-4</v>
      </c>
      <c r="K22" s="89">
        <v>8</v>
      </c>
      <c r="L22" s="90" t="s">
        <v>64</v>
      </c>
      <c r="M22" s="74">
        <f t="shared" si="0"/>
        <v>8.0000000000000004E-4</v>
      </c>
      <c r="N22" s="89">
        <v>6</v>
      </c>
      <c r="O22" s="90" t="s">
        <v>64</v>
      </c>
      <c r="P22" s="74">
        <f t="shared" si="1"/>
        <v>6.0000000000000006E-4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1.585E-2</v>
      </c>
      <c r="F23" s="92">
        <v>3.2070000000000001E-2</v>
      </c>
      <c r="G23" s="88">
        <f t="shared" si="3"/>
        <v>4.7920000000000004E-2</v>
      </c>
      <c r="H23" s="89">
        <v>7</v>
      </c>
      <c r="I23" s="90" t="s">
        <v>64</v>
      </c>
      <c r="J23" s="74">
        <f t="shared" si="4"/>
        <v>6.9999999999999999E-4</v>
      </c>
      <c r="K23" s="89">
        <v>9</v>
      </c>
      <c r="L23" s="90" t="s">
        <v>64</v>
      </c>
      <c r="M23" s="74">
        <f t="shared" si="0"/>
        <v>8.9999999999999998E-4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1.6449999999999999E-2</v>
      </c>
      <c r="F24" s="92">
        <v>3.2629999999999999E-2</v>
      </c>
      <c r="G24" s="88">
        <f t="shared" si="3"/>
        <v>4.9079999999999999E-2</v>
      </c>
      <c r="H24" s="89">
        <v>7</v>
      </c>
      <c r="I24" s="90" t="s">
        <v>64</v>
      </c>
      <c r="J24" s="74">
        <f t="shared" si="4"/>
        <v>6.9999999999999999E-4</v>
      </c>
      <c r="K24" s="89">
        <v>9</v>
      </c>
      <c r="L24" s="90" t="s">
        <v>64</v>
      </c>
      <c r="M24" s="74">
        <f t="shared" si="0"/>
        <v>8.9999999999999998E-4</v>
      </c>
      <c r="N24" s="89">
        <v>7</v>
      </c>
      <c r="O24" s="90" t="s">
        <v>64</v>
      </c>
      <c r="P24" s="74">
        <f t="shared" si="1"/>
        <v>6.9999999999999999E-4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1.703E-2</v>
      </c>
      <c r="F25" s="92">
        <v>3.313E-2</v>
      </c>
      <c r="G25" s="88">
        <f t="shared" si="3"/>
        <v>5.0159999999999996E-2</v>
      </c>
      <c r="H25" s="89">
        <v>7</v>
      </c>
      <c r="I25" s="90" t="s">
        <v>64</v>
      </c>
      <c r="J25" s="74">
        <f t="shared" si="4"/>
        <v>6.9999999999999999E-4</v>
      </c>
      <c r="K25" s="89">
        <v>10</v>
      </c>
      <c r="L25" s="90" t="s">
        <v>64</v>
      </c>
      <c r="M25" s="74">
        <f t="shared" si="0"/>
        <v>1E-3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1.7579999999999998E-2</v>
      </c>
      <c r="F26" s="92">
        <v>3.3599999999999998E-2</v>
      </c>
      <c r="G26" s="88">
        <f t="shared" si="3"/>
        <v>5.1179999999999996E-2</v>
      </c>
      <c r="H26" s="89">
        <v>8</v>
      </c>
      <c r="I26" s="90" t="s">
        <v>64</v>
      </c>
      <c r="J26" s="74">
        <f t="shared" si="4"/>
        <v>8.0000000000000004E-4</v>
      </c>
      <c r="K26" s="89">
        <v>10</v>
      </c>
      <c r="L26" s="90" t="s">
        <v>64</v>
      </c>
      <c r="M26" s="74">
        <f t="shared" si="0"/>
        <v>1E-3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1.813E-2</v>
      </c>
      <c r="F27" s="92">
        <v>3.4029999999999998E-2</v>
      </c>
      <c r="G27" s="88">
        <f t="shared" si="3"/>
        <v>5.2159999999999998E-2</v>
      </c>
      <c r="H27" s="89">
        <v>8</v>
      </c>
      <c r="I27" s="90" t="s">
        <v>64</v>
      </c>
      <c r="J27" s="74">
        <f t="shared" si="4"/>
        <v>8.0000000000000004E-4</v>
      </c>
      <c r="K27" s="89">
        <v>10</v>
      </c>
      <c r="L27" s="90" t="s">
        <v>64</v>
      </c>
      <c r="M27" s="74">
        <f t="shared" si="0"/>
        <v>1E-3</v>
      </c>
      <c r="N27" s="89">
        <v>8</v>
      </c>
      <c r="O27" s="90" t="s">
        <v>64</v>
      </c>
      <c r="P27" s="74">
        <f t="shared" si="1"/>
        <v>8.0000000000000004E-4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1.865E-2</v>
      </c>
      <c r="F28" s="92">
        <v>3.4419999999999999E-2</v>
      </c>
      <c r="G28" s="88">
        <f t="shared" si="3"/>
        <v>5.3069999999999999E-2</v>
      </c>
      <c r="H28" s="89">
        <v>8</v>
      </c>
      <c r="I28" s="90" t="s">
        <v>64</v>
      </c>
      <c r="J28" s="74">
        <f t="shared" si="4"/>
        <v>8.0000000000000004E-4</v>
      </c>
      <c r="K28" s="89">
        <v>11</v>
      </c>
      <c r="L28" s="90" t="s">
        <v>64</v>
      </c>
      <c r="M28" s="74">
        <f t="shared" si="0"/>
        <v>1.0999999999999998E-3</v>
      </c>
      <c r="N28" s="89">
        <v>8</v>
      </c>
      <c r="O28" s="90" t="s">
        <v>64</v>
      </c>
      <c r="P28" s="74">
        <f t="shared" si="1"/>
        <v>8.0000000000000004E-4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1.966E-2</v>
      </c>
      <c r="F29" s="92">
        <v>3.5139999999999998E-2</v>
      </c>
      <c r="G29" s="88">
        <f t="shared" si="3"/>
        <v>5.4800000000000001E-2</v>
      </c>
      <c r="H29" s="89">
        <v>9</v>
      </c>
      <c r="I29" s="90" t="s">
        <v>64</v>
      </c>
      <c r="J29" s="74">
        <f t="shared" si="4"/>
        <v>8.9999999999999998E-4</v>
      </c>
      <c r="K29" s="89">
        <v>12</v>
      </c>
      <c r="L29" s="90" t="s">
        <v>64</v>
      </c>
      <c r="M29" s="74">
        <f t="shared" si="0"/>
        <v>1.2000000000000001E-3</v>
      </c>
      <c r="N29" s="89">
        <v>8</v>
      </c>
      <c r="O29" s="90" t="s">
        <v>64</v>
      </c>
      <c r="P29" s="74">
        <f t="shared" si="1"/>
        <v>8.0000000000000004E-4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2.085E-2</v>
      </c>
      <c r="F30" s="92">
        <v>3.5900000000000001E-2</v>
      </c>
      <c r="G30" s="88">
        <f t="shared" si="3"/>
        <v>5.6750000000000002E-2</v>
      </c>
      <c r="H30" s="89">
        <v>10</v>
      </c>
      <c r="I30" s="90" t="s">
        <v>64</v>
      </c>
      <c r="J30" s="74">
        <f t="shared" si="4"/>
        <v>1E-3</v>
      </c>
      <c r="K30" s="89">
        <v>13</v>
      </c>
      <c r="L30" s="90" t="s">
        <v>64</v>
      </c>
      <c r="M30" s="74">
        <f t="shared" si="0"/>
        <v>1.2999999999999999E-3</v>
      </c>
      <c r="N30" s="89">
        <v>9</v>
      </c>
      <c r="O30" s="90" t="s">
        <v>64</v>
      </c>
      <c r="P30" s="74">
        <f t="shared" si="1"/>
        <v>8.9999999999999998E-4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2.198E-2</v>
      </c>
      <c r="F31" s="92">
        <v>3.6540000000000003E-2</v>
      </c>
      <c r="G31" s="88">
        <f t="shared" si="3"/>
        <v>5.8520000000000003E-2</v>
      </c>
      <c r="H31" s="89">
        <v>11</v>
      </c>
      <c r="I31" s="90" t="s">
        <v>64</v>
      </c>
      <c r="J31" s="74">
        <f t="shared" si="4"/>
        <v>1.0999999999999998E-3</v>
      </c>
      <c r="K31" s="89">
        <v>13</v>
      </c>
      <c r="L31" s="90" t="s">
        <v>64</v>
      </c>
      <c r="M31" s="74">
        <f t="shared" si="0"/>
        <v>1.2999999999999999E-3</v>
      </c>
      <c r="N31" s="89">
        <v>10</v>
      </c>
      <c r="O31" s="90" t="s">
        <v>64</v>
      </c>
      <c r="P31" s="74">
        <f t="shared" si="1"/>
        <v>1E-3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2.3050000000000001E-2</v>
      </c>
      <c r="F32" s="92">
        <v>3.7100000000000001E-2</v>
      </c>
      <c r="G32" s="88">
        <f t="shared" si="3"/>
        <v>6.0150000000000002E-2</v>
      </c>
      <c r="H32" s="89">
        <v>11</v>
      </c>
      <c r="I32" s="90" t="s">
        <v>64</v>
      </c>
      <c r="J32" s="74">
        <f t="shared" si="4"/>
        <v>1.0999999999999998E-3</v>
      </c>
      <c r="K32" s="89">
        <v>14</v>
      </c>
      <c r="L32" s="90" t="s">
        <v>64</v>
      </c>
      <c r="M32" s="74">
        <f t="shared" si="0"/>
        <v>1.4E-3</v>
      </c>
      <c r="N32" s="89">
        <v>10</v>
      </c>
      <c r="O32" s="90" t="s">
        <v>64</v>
      </c>
      <c r="P32" s="74">
        <f t="shared" si="1"/>
        <v>1E-3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2.4080000000000001E-2</v>
      </c>
      <c r="F33" s="92">
        <v>3.7569999999999999E-2</v>
      </c>
      <c r="G33" s="88">
        <f t="shared" si="3"/>
        <v>6.1649999999999996E-2</v>
      </c>
      <c r="H33" s="89">
        <v>12</v>
      </c>
      <c r="I33" s="90" t="s">
        <v>64</v>
      </c>
      <c r="J33" s="74">
        <f t="shared" si="4"/>
        <v>1.2000000000000001E-3</v>
      </c>
      <c r="K33" s="89">
        <v>15</v>
      </c>
      <c r="L33" s="90" t="s">
        <v>64</v>
      </c>
      <c r="M33" s="74">
        <f t="shared" si="0"/>
        <v>1.5E-3</v>
      </c>
      <c r="N33" s="89">
        <v>11</v>
      </c>
      <c r="O33" s="90" t="s">
        <v>64</v>
      </c>
      <c r="P33" s="74">
        <f t="shared" si="1"/>
        <v>1.0999999999999998E-3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2.5059999999999999E-2</v>
      </c>
      <c r="F34" s="92">
        <v>3.7990000000000003E-2</v>
      </c>
      <c r="G34" s="88">
        <f t="shared" si="3"/>
        <v>6.3049999999999995E-2</v>
      </c>
      <c r="H34" s="89">
        <v>13</v>
      </c>
      <c r="I34" s="90" t="s">
        <v>64</v>
      </c>
      <c r="J34" s="74">
        <f t="shared" si="4"/>
        <v>1.2999999999999999E-3</v>
      </c>
      <c r="K34" s="89">
        <v>16</v>
      </c>
      <c r="L34" s="90" t="s">
        <v>64</v>
      </c>
      <c r="M34" s="74">
        <f t="shared" si="0"/>
        <v>1.6000000000000001E-3</v>
      </c>
      <c r="N34" s="89">
        <v>12</v>
      </c>
      <c r="O34" s="90" t="s">
        <v>64</v>
      </c>
      <c r="P34" s="74">
        <f t="shared" si="1"/>
        <v>1.2000000000000001E-3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2.6009999999999998E-2</v>
      </c>
      <c r="F35" s="92">
        <v>3.8350000000000002E-2</v>
      </c>
      <c r="G35" s="88">
        <f t="shared" si="3"/>
        <v>6.4360000000000001E-2</v>
      </c>
      <c r="H35" s="89">
        <v>14</v>
      </c>
      <c r="I35" s="90" t="s">
        <v>64</v>
      </c>
      <c r="J35" s="74">
        <f t="shared" si="4"/>
        <v>1.4E-3</v>
      </c>
      <c r="K35" s="89">
        <v>17</v>
      </c>
      <c r="L35" s="90" t="s">
        <v>64</v>
      </c>
      <c r="M35" s="74">
        <f t="shared" si="0"/>
        <v>1.7000000000000001E-3</v>
      </c>
      <c r="N35" s="89">
        <v>12</v>
      </c>
      <c r="O35" s="90" t="s">
        <v>64</v>
      </c>
      <c r="P35" s="74">
        <f t="shared" si="1"/>
        <v>1.2000000000000001E-3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2.6919999999999999E-2</v>
      </c>
      <c r="F36" s="92">
        <v>3.866E-2</v>
      </c>
      <c r="G36" s="88">
        <f t="shared" si="3"/>
        <v>6.5579999999999999E-2</v>
      </c>
      <c r="H36" s="89">
        <v>14</v>
      </c>
      <c r="I36" s="90" t="s">
        <v>64</v>
      </c>
      <c r="J36" s="74">
        <f t="shared" si="4"/>
        <v>1.4E-3</v>
      </c>
      <c r="K36" s="89">
        <v>18</v>
      </c>
      <c r="L36" s="90" t="s">
        <v>64</v>
      </c>
      <c r="M36" s="74">
        <f t="shared" si="0"/>
        <v>1.8E-3</v>
      </c>
      <c r="N36" s="89">
        <v>13</v>
      </c>
      <c r="O36" s="90" t="s">
        <v>64</v>
      </c>
      <c r="P36" s="74">
        <f t="shared" si="1"/>
        <v>1.2999999999999999E-3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2.7799999999999998E-2</v>
      </c>
      <c r="F37" s="92">
        <v>3.8940000000000002E-2</v>
      </c>
      <c r="G37" s="88">
        <f t="shared" si="3"/>
        <v>6.6739999999999994E-2</v>
      </c>
      <c r="H37" s="89">
        <v>15</v>
      </c>
      <c r="I37" s="90" t="s">
        <v>64</v>
      </c>
      <c r="J37" s="74">
        <f t="shared" si="4"/>
        <v>1.5E-3</v>
      </c>
      <c r="K37" s="89">
        <v>18</v>
      </c>
      <c r="L37" s="90" t="s">
        <v>64</v>
      </c>
      <c r="M37" s="74">
        <f t="shared" si="0"/>
        <v>1.8E-3</v>
      </c>
      <c r="N37" s="89">
        <v>13</v>
      </c>
      <c r="O37" s="90" t="s">
        <v>64</v>
      </c>
      <c r="P37" s="74">
        <f t="shared" si="1"/>
        <v>1.2999999999999999E-3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2.9489999999999999E-2</v>
      </c>
      <c r="F38" s="92">
        <v>3.9390000000000001E-2</v>
      </c>
      <c r="G38" s="88">
        <f t="shared" si="3"/>
        <v>6.8879999999999997E-2</v>
      </c>
      <c r="H38" s="89">
        <v>17</v>
      </c>
      <c r="I38" s="90" t="s">
        <v>64</v>
      </c>
      <c r="J38" s="74">
        <f t="shared" si="4"/>
        <v>1.7000000000000001E-3</v>
      </c>
      <c r="K38" s="89">
        <v>20</v>
      </c>
      <c r="L38" s="90" t="s">
        <v>64</v>
      </c>
      <c r="M38" s="74">
        <f t="shared" si="0"/>
        <v>2E-3</v>
      </c>
      <c r="N38" s="89">
        <v>15</v>
      </c>
      <c r="O38" s="90" t="s">
        <v>64</v>
      </c>
      <c r="P38" s="74">
        <f t="shared" si="1"/>
        <v>1.5E-3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3.109E-2</v>
      </c>
      <c r="F39" s="92">
        <v>3.9739999999999998E-2</v>
      </c>
      <c r="G39" s="88">
        <f t="shared" si="3"/>
        <v>7.0830000000000004E-2</v>
      </c>
      <c r="H39" s="89">
        <v>18</v>
      </c>
      <c r="I39" s="90" t="s">
        <v>64</v>
      </c>
      <c r="J39" s="74">
        <f t="shared" si="4"/>
        <v>1.8E-3</v>
      </c>
      <c r="K39" s="89">
        <v>21</v>
      </c>
      <c r="L39" s="90" t="s">
        <v>64</v>
      </c>
      <c r="M39" s="74">
        <f t="shared" si="0"/>
        <v>2.1000000000000003E-3</v>
      </c>
      <c r="N39" s="89">
        <v>16</v>
      </c>
      <c r="O39" s="90" t="s">
        <v>64</v>
      </c>
      <c r="P39" s="74">
        <f t="shared" si="1"/>
        <v>1.6000000000000001E-3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3.2599999999999997E-2</v>
      </c>
      <c r="F40" s="92">
        <v>4.0009999999999997E-2</v>
      </c>
      <c r="G40" s="88">
        <f t="shared" si="3"/>
        <v>7.2609999999999994E-2</v>
      </c>
      <c r="H40" s="89">
        <v>19</v>
      </c>
      <c r="I40" s="90" t="s">
        <v>64</v>
      </c>
      <c r="J40" s="74">
        <f t="shared" si="4"/>
        <v>1.9E-3</v>
      </c>
      <c r="K40" s="89">
        <v>23</v>
      </c>
      <c r="L40" s="90" t="s">
        <v>64</v>
      </c>
      <c r="M40" s="74">
        <f t="shared" si="0"/>
        <v>2.3E-3</v>
      </c>
      <c r="N40" s="89">
        <v>17</v>
      </c>
      <c r="O40" s="90" t="s">
        <v>64</v>
      </c>
      <c r="P40" s="74">
        <f t="shared" si="1"/>
        <v>1.7000000000000001E-3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3.4049999999999997E-2</v>
      </c>
      <c r="F41" s="92">
        <v>4.0219999999999999E-2</v>
      </c>
      <c r="G41" s="88">
        <f t="shared" si="3"/>
        <v>7.4270000000000003E-2</v>
      </c>
      <c r="H41" s="89">
        <v>21</v>
      </c>
      <c r="I41" s="90" t="s">
        <v>64</v>
      </c>
      <c r="J41" s="74">
        <f t="shared" si="4"/>
        <v>2.1000000000000003E-3</v>
      </c>
      <c r="K41" s="89">
        <v>24</v>
      </c>
      <c r="L41" s="90" t="s">
        <v>64</v>
      </c>
      <c r="M41" s="74">
        <f t="shared" si="0"/>
        <v>2.4000000000000002E-3</v>
      </c>
      <c r="N41" s="89">
        <v>18</v>
      </c>
      <c r="O41" s="90" t="s">
        <v>64</v>
      </c>
      <c r="P41" s="74">
        <f t="shared" si="1"/>
        <v>1.8E-3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3.5439999999999999E-2</v>
      </c>
      <c r="F42" s="92">
        <v>4.0370000000000003E-2</v>
      </c>
      <c r="G42" s="88">
        <f t="shared" si="3"/>
        <v>7.5810000000000002E-2</v>
      </c>
      <c r="H42" s="89">
        <v>22</v>
      </c>
      <c r="I42" s="90" t="s">
        <v>64</v>
      </c>
      <c r="J42" s="74">
        <f t="shared" si="4"/>
        <v>2.1999999999999997E-3</v>
      </c>
      <c r="K42" s="89">
        <v>26</v>
      </c>
      <c r="L42" s="90" t="s">
        <v>64</v>
      </c>
      <c r="M42" s="74">
        <f t="shared" si="0"/>
        <v>2.5999999999999999E-3</v>
      </c>
      <c r="N42" s="89">
        <v>19</v>
      </c>
      <c r="O42" s="90" t="s">
        <v>64</v>
      </c>
      <c r="P42" s="74">
        <f t="shared" si="1"/>
        <v>1.9E-3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3.678E-2</v>
      </c>
      <c r="F43" s="92">
        <v>4.0469999999999999E-2</v>
      </c>
      <c r="G43" s="88">
        <f t="shared" si="3"/>
        <v>7.7249999999999999E-2</v>
      </c>
      <c r="H43" s="89">
        <v>24</v>
      </c>
      <c r="I43" s="90" t="s">
        <v>64</v>
      </c>
      <c r="J43" s="74">
        <f t="shared" si="4"/>
        <v>2.4000000000000002E-3</v>
      </c>
      <c r="K43" s="89">
        <v>27</v>
      </c>
      <c r="L43" s="90" t="s">
        <v>64</v>
      </c>
      <c r="M43" s="74">
        <f t="shared" si="0"/>
        <v>2.7000000000000001E-3</v>
      </c>
      <c r="N43" s="89">
        <v>20</v>
      </c>
      <c r="O43" s="90" t="s">
        <v>64</v>
      </c>
      <c r="P43" s="74">
        <f t="shared" si="1"/>
        <v>2E-3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3.9320000000000001E-2</v>
      </c>
      <c r="F44" s="92">
        <v>4.0590000000000001E-2</v>
      </c>
      <c r="G44" s="88">
        <f t="shared" si="3"/>
        <v>7.9910000000000009E-2</v>
      </c>
      <c r="H44" s="89">
        <v>26</v>
      </c>
      <c r="I44" s="90" t="s">
        <v>64</v>
      </c>
      <c r="J44" s="74">
        <f t="shared" si="4"/>
        <v>2.5999999999999999E-3</v>
      </c>
      <c r="K44" s="89">
        <v>29</v>
      </c>
      <c r="L44" s="90" t="s">
        <v>64</v>
      </c>
      <c r="M44" s="74">
        <f t="shared" si="0"/>
        <v>2.9000000000000002E-3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4.1709999999999997E-2</v>
      </c>
      <c r="F45" s="92">
        <v>4.0599999999999997E-2</v>
      </c>
      <c r="G45" s="88">
        <f t="shared" si="3"/>
        <v>8.2309999999999994E-2</v>
      </c>
      <c r="H45" s="89">
        <v>29</v>
      </c>
      <c r="I45" s="90" t="s">
        <v>64</v>
      </c>
      <c r="J45" s="74">
        <f t="shared" si="4"/>
        <v>2.9000000000000002E-3</v>
      </c>
      <c r="K45" s="89">
        <v>32</v>
      </c>
      <c r="L45" s="90" t="s">
        <v>64</v>
      </c>
      <c r="M45" s="74">
        <f t="shared" si="0"/>
        <v>3.2000000000000002E-3</v>
      </c>
      <c r="N45" s="89">
        <v>24</v>
      </c>
      <c r="O45" s="90" t="s">
        <v>64</v>
      </c>
      <c r="P45" s="74">
        <f t="shared" si="1"/>
        <v>2.4000000000000002E-3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4.3959999999999999E-2</v>
      </c>
      <c r="F46" s="92">
        <v>4.0550000000000003E-2</v>
      </c>
      <c r="G46" s="88">
        <f t="shared" si="3"/>
        <v>8.4510000000000002E-2</v>
      </c>
      <c r="H46" s="89">
        <v>32</v>
      </c>
      <c r="I46" s="90" t="s">
        <v>64</v>
      </c>
      <c r="J46" s="74">
        <f t="shared" si="4"/>
        <v>3.2000000000000002E-3</v>
      </c>
      <c r="K46" s="89">
        <v>35</v>
      </c>
      <c r="L46" s="90" t="s">
        <v>64</v>
      </c>
      <c r="M46" s="74">
        <f t="shared" si="0"/>
        <v>3.5000000000000005E-3</v>
      </c>
      <c r="N46" s="89">
        <v>26</v>
      </c>
      <c r="O46" s="90" t="s">
        <v>64</v>
      </c>
      <c r="P46" s="74">
        <f t="shared" si="1"/>
        <v>2.5999999999999999E-3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4.6109999999999998E-2</v>
      </c>
      <c r="F47" s="92">
        <v>4.0439999999999997E-2</v>
      </c>
      <c r="G47" s="88">
        <f t="shared" si="3"/>
        <v>8.6549999999999988E-2</v>
      </c>
      <c r="H47" s="89">
        <v>34</v>
      </c>
      <c r="I47" s="90" t="s">
        <v>64</v>
      </c>
      <c r="J47" s="74">
        <f t="shared" si="4"/>
        <v>3.4000000000000002E-3</v>
      </c>
      <c r="K47" s="89">
        <v>37</v>
      </c>
      <c r="L47" s="90" t="s">
        <v>64</v>
      </c>
      <c r="M47" s="74">
        <f t="shared" si="0"/>
        <v>3.6999999999999997E-3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4.8160000000000001E-2</v>
      </c>
      <c r="F48" s="92">
        <v>4.0289999999999999E-2</v>
      </c>
      <c r="G48" s="88">
        <f t="shared" si="3"/>
        <v>8.8450000000000001E-2</v>
      </c>
      <c r="H48" s="89">
        <v>37</v>
      </c>
      <c r="I48" s="90" t="s">
        <v>64</v>
      </c>
      <c r="J48" s="74">
        <f t="shared" si="4"/>
        <v>3.6999999999999997E-3</v>
      </c>
      <c r="K48" s="89">
        <v>39</v>
      </c>
      <c r="L48" s="90" t="s">
        <v>64</v>
      </c>
      <c r="M48" s="74">
        <f t="shared" si="0"/>
        <v>3.8999999999999998E-3</v>
      </c>
      <c r="N48" s="89">
        <v>30</v>
      </c>
      <c r="O48" s="90" t="s">
        <v>64</v>
      </c>
      <c r="P48" s="74">
        <f t="shared" si="1"/>
        <v>3.0000000000000001E-3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5.0119999999999998E-2</v>
      </c>
      <c r="F49" s="92">
        <v>4.011E-2</v>
      </c>
      <c r="G49" s="88">
        <f t="shared" si="3"/>
        <v>9.0230000000000005E-2</v>
      </c>
      <c r="H49" s="89">
        <v>40</v>
      </c>
      <c r="I49" s="90" t="s">
        <v>64</v>
      </c>
      <c r="J49" s="74">
        <f t="shared" si="4"/>
        <v>4.0000000000000001E-3</v>
      </c>
      <c r="K49" s="89">
        <v>42</v>
      </c>
      <c r="L49" s="90" t="s">
        <v>64</v>
      </c>
      <c r="M49" s="74">
        <f t="shared" si="0"/>
        <v>4.2000000000000006E-3</v>
      </c>
      <c r="N49" s="89">
        <v>31</v>
      </c>
      <c r="O49" s="90" t="s">
        <v>64</v>
      </c>
      <c r="P49" s="74">
        <f t="shared" si="1"/>
        <v>3.0999999999999999E-3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5.2019999999999997E-2</v>
      </c>
      <c r="F50" s="92">
        <v>3.9910000000000001E-2</v>
      </c>
      <c r="G50" s="88">
        <f t="shared" si="3"/>
        <v>9.1929999999999998E-2</v>
      </c>
      <c r="H50" s="89">
        <v>42</v>
      </c>
      <c r="I50" s="90" t="s">
        <v>64</v>
      </c>
      <c r="J50" s="74">
        <f t="shared" si="4"/>
        <v>4.2000000000000006E-3</v>
      </c>
      <c r="K50" s="89">
        <v>44</v>
      </c>
      <c r="L50" s="90" t="s">
        <v>64</v>
      </c>
      <c r="M50" s="74">
        <f t="shared" si="0"/>
        <v>4.3999999999999994E-3</v>
      </c>
      <c r="N50" s="89">
        <v>33</v>
      </c>
      <c r="O50" s="90" t="s">
        <v>64</v>
      </c>
      <c r="P50" s="74">
        <f t="shared" si="1"/>
        <v>3.3E-3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5.3839999999999999E-2</v>
      </c>
      <c r="F51" s="92">
        <v>3.9699999999999999E-2</v>
      </c>
      <c r="G51" s="88">
        <f t="shared" si="3"/>
        <v>9.3539999999999998E-2</v>
      </c>
      <c r="H51" s="89">
        <v>45</v>
      </c>
      <c r="I51" s="90" t="s">
        <v>64</v>
      </c>
      <c r="J51" s="74">
        <f t="shared" si="4"/>
        <v>4.4999999999999997E-3</v>
      </c>
      <c r="K51" s="89">
        <v>46</v>
      </c>
      <c r="L51" s="90" t="s">
        <v>64</v>
      </c>
      <c r="M51" s="74">
        <f t="shared" si="0"/>
        <v>4.5999999999999999E-3</v>
      </c>
      <c r="N51" s="89">
        <v>35</v>
      </c>
      <c r="O51" s="90" t="s">
        <v>64</v>
      </c>
      <c r="P51" s="74">
        <f t="shared" si="1"/>
        <v>3.5000000000000005E-3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5.561E-2</v>
      </c>
      <c r="F52" s="92">
        <v>3.9469999999999998E-2</v>
      </c>
      <c r="G52" s="88">
        <f t="shared" si="3"/>
        <v>9.5079999999999998E-2</v>
      </c>
      <c r="H52" s="89">
        <v>47</v>
      </c>
      <c r="I52" s="90" t="s">
        <v>64</v>
      </c>
      <c r="J52" s="74">
        <f t="shared" si="4"/>
        <v>4.7000000000000002E-3</v>
      </c>
      <c r="K52" s="89">
        <v>49</v>
      </c>
      <c r="L52" s="90" t="s">
        <v>64</v>
      </c>
      <c r="M52" s="74">
        <f t="shared" si="0"/>
        <v>4.8999999999999998E-3</v>
      </c>
      <c r="N52" s="89">
        <v>37</v>
      </c>
      <c r="O52" s="90" t="s">
        <v>64</v>
      </c>
      <c r="P52" s="74">
        <f t="shared" si="1"/>
        <v>3.6999999999999997E-3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5.7320000000000003E-2</v>
      </c>
      <c r="F53" s="92">
        <v>3.9239999999999997E-2</v>
      </c>
      <c r="G53" s="88">
        <f t="shared" si="3"/>
        <v>9.6560000000000007E-2</v>
      </c>
      <c r="H53" s="89">
        <v>50</v>
      </c>
      <c r="I53" s="90" t="s">
        <v>64</v>
      </c>
      <c r="J53" s="74">
        <f t="shared" si="4"/>
        <v>5.0000000000000001E-3</v>
      </c>
      <c r="K53" s="89">
        <v>51</v>
      </c>
      <c r="L53" s="90" t="s">
        <v>64</v>
      </c>
      <c r="M53" s="74">
        <f t="shared" si="0"/>
        <v>5.0999999999999995E-3</v>
      </c>
      <c r="N53" s="89">
        <v>38</v>
      </c>
      <c r="O53" s="90" t="s">
        <v>64</v>
      </c>
      <c r="P53" s="74">
        <f t="shared" si="1"/>
        <v>3.8E-3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5.8979999999999998E-2</v>
      </c>
      <c r="F54" s="92">
        <v>3.9E-2</v>
      </c>
      <c r="G54" s="88">
        <f t="shared" si="3"/>
        <v>9.7979999999999998E-2</v>
      </c>
      <c r="H54" s="89">
        <v>53</v>
      </c>
      <c r="I54" s="90" t="s">
        <v>64</v>
      </c>
      <c r="J54" s="74">
        <f t="shared" si="4"/>
        <v>5.3E-3</v>
      </c>
      <c r="K54" s="89">
        <v>53</v>
      </c>
      <c r="L54" s="90" t="s">
        <v>64</v>
      </c>
      <c r="M54" s="74">
        <f t="shared" si="0"/>
        <v>5.3E-3</v>
      </c>
      <c r="N54" s="89">
        <v>40</v>
      </c>
      <c r="O54" s="90" t="s">
        <v>64</v>
      </c>
      <c r="P54" s="74">
        <f t="shared" si="1"/>
        <v>4.0000000000000001E-3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6.2170000000000003E-2</v>
      </c>
      <c r="F55" s="92">
        <v>3.85E-2</v>
      </c>
      <c r="G55" s="88">
        <f t="shared" si="3"/>
        <v>0.10067000000000001</v>
      </c>
      <c r="H55" s="89">
        <v>58</v>
      </c>
      <c r="I55" s="90" t="s">
        <v>64</v>
      </c>
      <c r="J55" s="74">
        <f t="shared" si="4"/>
        <v>5.8000000000000005E-3</v>
      </c>
      <c r="K55" s="89">
        <v>57</v>
      </c>
      <c r="L55" s="90" t="s">
        <v>64</v>
      </c>
      <c r="M55" s="74">
        <f t="shared" si="0"/>
        <v>5.7000000000000002E-3</v>
      </c>
      <c r="N55" s="89">
        <v>43</v>
      </c>
      <c r="O55" s="90" t="s">
        <v>64</v>
      </c>
      <c r="P55" s="74">
        <f t="shared" si="1"/>
        <v>4.3E-3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6.5939999999999999E-2</v>
      </c>
      <c r="F56" s="92">
        <v>3.7879999999999997E-2</v>
      </c>
      <c r="G56" s="88">
        <f t="shared" si="3"/>
        <v>0.10382</v>
      </c>
      <c r="H56" s="89">
        <v>64</v>
      </c>
      <c r="I56" s="90" t="s">
        <v>64</v>
      </c>
      <c r="J56" s="74">
        <f t="shared" si="4"/>
        <v>6.4000000000000003E-3</v>
      </c>
      <c r="K56" s="89">
        <v>62</v>
      </c>
      <c r="L56" s="90" t="s">
        <v>64</v>
      </c>
      <c r="M56" s="74">
        <f t="shared" si="0"/>
        <v>6.1999999999999998E-3</v>
      </c>
      <c r="N56" s="89">
        <v>47</v>
      </c>
      <c r="O56" s="90" t="s">
        <v>64</v>
      </c>
      <c r="P56" s="74">
        <f t="shared" si="1"/>
        <v>4.7000000000000002E-3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6.9510000000000002E-2</v>
      </c>
      <c r="F57" s="92">
        <v>3.7260000000000001E-2</v>
      </c>
      <c r="G57" s="88">
        <f t="shared" si="3"/>
        <v>0.10677</v>
      </c>
      <c r="H57" s="89">
        <v>71</v>
      </c>
      <c r="I57" s="90" t="s">
        <v>64</v>
      </c>
      <c r="J57" s="74">
        <f t="shared" si="4"/>
        <v>7.0999999999999995E-3</v>
      </c>
      <c r="K57" s="89">
        <v>67</v>
      </c>
      <c r="L57" s="90" t="s">
        <v>64</v>
      </c>
      <c r="M57" s="74">
        <f t="shared" si="0"/>
        <v>6.7000000000000002E-3</v>
      </c>
      <c r="N57" s="89">
        <v>51</v>
      </c>
      <c r="O57" s="90" t="s">
        <v>64</v>
      </c>
      <c r="P57" s="74">
        <f t="shared" si="1"/>
        <v>5.0999999999999995E-3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7.2900000000000006E-2</v>
      </c>
      <c r="F58" s="92">
        <v>3.6639999999999999E-2</v>
      </c>
      <c r="G58" s="88">
        <f t="shared" si="3"/>
        <v>0.10954</v>
      </c>
      <c r="H58" s="89">
        <v>77</v>
      </c>
      <c r="I58" s="90" t="s">
        <v>64</v>
      </c>
      <c r="J58" s="74">
        <f t="shared" si="4"/>
        <v>7.7000000000000002E-3</v>
      </c>
      <c r="K58" s="89">
        <v>72</v>
      </c>
      <c r="L58" s="90" t="s">
        <v>64</v>
      </c>
      <c r="M58" s="74">
        <f t="shared" si="0"/>
        <v>7.1999999999999998E-3</v>
      </c>
      <c r="N58" s="89">
        <v>55</v>
      </c>
      <c r="O58" s="90" t="s">
        <v>64</v>
      </c>
      <c r="P58" s="74">
        <f t="shared" si="1"/>
        <v>5.4999999999999997E-3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7.6139999999999999E-2</v>
      </c>
      <c r="F59" s="92">
        <v>3.6049999999999999E-2</v>
      </c>
      <c r="G59" s="88">
        <f t="shared" si="3"/>
        <v>0.11219</v>
      </c>
      <c r="H59" s="89">
        <v>83</v>
      </c>
      <c r="I59" s="90" t="s">
        <v>64</v>
      </c>
      <c r="J59" s="74">
        <f t="shared" si="4"/>
        <v>8.3000000000000001E-3</v>
      </c>
      <c r="K59" s="89">
        <v>77</v>
      </c>
      <c r="L59" s="90" t="s">
        <v>64</v>
      </c>
      <c r="M59" s="74">
        <f t="shared" si="0"/>
        <v>7.7000000000000002E-3</v>
      </c>
      <c r="N59" s="89">
        <v>59</v>
      </c>
      <c r="O59" s="90" t="s">
        <v>64</v>
      </c>
      <c r="P59" s="74">
        <f t="shared" si="1"/>
        <v>5.8999999999999999E-3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7.9250000000000001E-2</v>
      </c>
      <c r="F60" s="92">
        <v>3.5470000000000002E-2</v>
      </c>
      <c r="G60" s="88">
        <f t="shared" si="3"/>
        <v>0.11472</v>
      </c>
      <c r="H60" s="89">
        <v>90</v>
      </c>
      <c r="I60" s="90" t="s">
        <v>64</v>
      </c>
      <c r="J60" s="74">
        <f t="shared" si="4"/>
        <v>8.9999999999999993E-3</v>
      </c>
      <c r="K60" s="89">
        <v>81</v>
      </c>
      <c r="L60" s="90" t="s">
        <v>64</v>
      </c>
      <c r="M60" s="74">
        <f t="shared" si="0"/>
        <v>8.0999999999999996E-3</v>
      </c>
      <c r="N60" s="89">
        <v>63</v>
      </c>
      <c r="O60" s="90" t="s">
        <v>64</v>
      </c>
      <c r="P60" s="74">
        <f t="shared" si="1"/>
        <v>6.3E-3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8.2250000000000004E-2</v>
      </c>
      <c r="F61" s="92">
        <v>3.49E-2</v>
      </c>
      <c r="G61" s="88">
        <f t="shared" si="3"/>
        <v>0.11715</v>
      </c>
      <c r="H61" s="89">
        <v>96</v>
      </c>
      <c r="I61" s="90" t="s">
        <v>64</v>
      </c>
      <c r="J61" s="74">
        <f t="shared" si="4"/>
        <v>9.6000000000000009E-3</v>
      </c>
      <c r="K61" s="89">
        <v>86</v>
      </c>
      <c r="L61" s="90" t="s">
        <v>64</v>
      </c>
      <c r="M61" s="74">
        <f t="shared" si="0"/>
        <v>8.6E-3</v>
      </c>
      <c r="N61" s="89">
        <v>66</v>
      </c>
      <c r="O61" s="90" t="s">
        <v>64</v>
      </c>
      <c r="P61" s="74">
        <f t="shared" si="1"/>
        <v>6.6E-3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8.5129999999999997E-2</v>
      </c>
      <c r="F62" s="92">
        <v>3.4360000000000002E-2</v>
      </c>
      <c r="G62" s="88">
        <f t="shared" si="3"/>
        <v>0.11949</v>
      </c>
      <c r="H62" s="89">
        <v>103</v>
      </c>
      <c r="I62" s="90" t="s">
        <v>64</v>
      </c>
      <c r="J62" s="74">
        <f t="shared" si="4"/>
        <v>1.03E-2</v>
      </c>
      <c r="K62" s="89">
        <v>90</v>
      </c>
      <c r="L62" s="90" t="s">
        <v>64</v>
      </c>
      <c r="M62" s="74">
        <f t="shared" si="0"/>
        <v>8.9999999999999993E-3</v>
      </c>
      <c r="N62" s="89">
        <v>70</v>
      </c>
      <c r="O62" s="90" t="s">
        <v>64</v>
      </c>
      <c r="P62" s="74">
        <f t="shared" si="1"/>
        <v>7.000000000000001E-3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8.7919999999999998E-2</v>
      </c>
      <c r="F63" s="92">
        <v>3.3829999999999999E-2</v>
      </c>
      <c r="G63" s="88">
        <f t="shared" si="3"/>
        <v>0.12175</v>
      </c>
      <c r="H63" s="89">
        <v>109</v>
      </c>
      <c r="I63" s="90" t="s">
        <v>64</v>
      </c>
      <c r="J63" s="74">
        <f t="shared" si="4"/>
        <v>1.09E-2</v>
      </c>
      <c r="K63" s="89">
        <v>95</v>
      </c>
      <c r="L63" s="90" t="s">
        <v>64</v>
      </c>
      <c r="M63" s="74">
        <f t="shared" si="0"/>
        <v>9.4999999999999998E-3</v>
      </c>
      <c r="N63" s="89">
        <v>73</v>
      </c>
      <c r="O63" s="90" t="s">
        <v>64</v>
      </c>
      <c r="P63" s="74">
        <f t="shared" si="1"/>
        <v>7.2999999999999992E-3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9.3259999999999996E-2</v>
      </c>
      <c r="F64" s="92">
        <v>3.2829999999999998E-2</v>
      </c>
      <c r="G64" s="88">
        <f t="shared" si="3"/>
        <v>0.12608999999999998</v>
      </c>
      <c r="H64" s="89">
        <v>122</v>
      </c>
      <c r="I64" s="90" t="s">
        <v>64</v>
      </c>
      <c r="J64" s="74">
        <f t="shared" si="4"/>
        <v>1.2199999999999999E-2</v>
      </c>
      <c r="K64" s="89">
        <v>103</v>
      </c>
      <c r="L64" s="90" t="s">
        <v>64</v>
      </c>
      <c r="M64" s="74">
        <f t="shared" si="0"/>
        <v>1.03E-2</v>
      </c>
      <c r="N64" s="89">
        <v>80</v>
      </c>
      <c r="O64" s="90" t="s">
        <v>64</v>
      </c>
      <c r="P64" s="74">
        <f t="shared" si="1"/>
        <v>8.0000000000000002E-3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9.8299999999999998E-2</v>
      </c>
      <c r="F65" s="92">
        <v>3.1899999999999998E-2</v>
      </c>
      <c r="G65" s="88">
        <f t="shared" si="3"/>
        <v>0.13019999999999998</v>
      </c>
      <c r="H65" s="89">
        <v>135</v>
      </c>
      <c r="I65" s="90" t="s">
        <v>64</v>
      </c>
      <c r="J65" s="74">
        <f t="shared" si="4"/>
        <v>1.3500000000000002E-2</v>
      </c>
      <c r="K65" s="89">
        <v>111</v>
      </c>
      <c r="L65" s="90" t="s">
        <v>64</v>
      </c>
      <c r="M65" s="74">
        <f t="shared" si="0"/>
        <v>1.11E-2</v>
      </c>
      <c r="N65" s="89">
        <v>87</v>
      </c>
      <c r="O65" s="90" t="s">
        <v>64</v>
      </c>
      <c r="P65" s="74">
        <f t="shared" si="1"/>
        <v>8.6999999999999994E-3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0.1031</v>
      </c>
      <c r="F66" s="92">
        <v>3.1029999999999999E-2</v>
      </c>
      <c r="G66" s="88">
        <f t="shared" si="3"/>
        <v>0.13413</v>
      </c>
      <c r="H66" s="89">
        <v>147</v>
      </c>
      <c r="I66" s="90" t="s">
        <v>64</v>
      </c>
      <c r="J66" s="74">
        <f t="shared" si="4"/>
        <v>1.47E-2</v>
      </c>
      <c r="K66" s="89">
        <v>119</v>
      </c>
      <c r="L66" s="90" t="s">
        <v>64</v>
      </c>
      <c r="M66" s="74">
        <f t="shared" si="0"/>
        <v>1.1899999999999999E-2</v>
      </c>
      <c r="N66" s="89">
        <v>93</v>
      </c>
      <c r="O66" s="90" t="s">
        <v>64</v>
      </c>
      <c r="P66" s="74">
        <f t="shared" si="1"/>
        <v>9.2999999999999992E-3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0.1077</v>
      </c>
      <c r="F67" s="92">
        <v>3.0210000000000001E-2</v>
      </c>
      <c r="G67" s="88">
        <f t="shared" si="3"/>
        <v>0.13791</v>
      </c>
      <c r="H67" s="89">
        <v>160</v>
      </c>
      <c r="I67" s="90" t="s">
        <v>64</v>
      </c>
      <c r="J67" s="74">
        <f t="shared" si="4"/>
        <v>1.6E-2</v>
      </c>
      <c r="K67" s="89">
        <v>126</v>
      </c>
      <c r="L67" s="90" t="s">
        <v>64</v>
      </c>
      <c r="M67" s="74">
        <f t="shared" si="0"/>
        <v>1.26E-2</v>
      </c>
      <c r="N67" s="89">
        <v>99</v>
      </c>
      <c r="O67" s="90" t="s">
        <v>64</v>
      </c>
      <c r="P67" s="74">
        <f t="shared" si="1"/>
        <v>9.9000000000000008E-3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0.11210000000000001</v>
      </c>
      <c r="F68" s="92">
        <v>2.945E-2</v>
      </c>
      <c r="G68" s="88">
        <f t="shared" si="3"/>
        <v>0.14155000000000001</v>
      </c>
      <c r="H68" s="89">
        <v>173</v>
      </c>
      <c r="I68" s="90" t="s">
        <v>64</v>
      </c>
      <c r="J68" s="74">
        <f t="shared" si="4"/>
        <v>1.7299999999999999E-2</v>
      </c>
      <c r="K68" s="89">
        <v>133</v>
      </c>
      <c r="L68" s="90" t="s">
        <v>64</v>
      </c>
      <c r="M68" s="74">
        <f t="shared" si="0"/>
        <v>1.3300000000000001E-2</v>
      </c>
      <c r="N68" s="89">
        <v>105</v>
      </c>
      <c r="O68" s="90" t="s">
        <v>64</v>
      </c>
      <c r="P68" s="74">
        <f t="shared" si="1"/>
        <v>1.0499999999999999E-2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0.1163</v>
      </c>
      <c r="F69" s="92">
        <v>2.8729999999999999E-2</v>
      </c>
      <c r="G69" s="88">
        <f t="shared" si="3"/>
        <v>0.14502999999999999</v>
      </c>
      <c r="H69" s="89">
        <v>185</v>
      </c>
      <c r="I69" s="90" t="s">
        <v>64</v>
      </c>
      <c r="J69" s="74">
        <f t="shared" si="4"/>
        <v>1.8499999999999999E-2</v>
      </c>
      <c r="K69" s="89">
        <v>140</v>
      </c>
      <c r="L69" s="90" t="s">
        <v>64</v>
      </c>
      <c r="M69" s="74">
        <f t="shared" si="0"/>
        <v>1.4000000000000002E-2</v>
      </c>
      <c r="N69" s="89">
        <v>111</v>
      </c>
      <c r="O69" s="90" t="s">
        <v>64</v>
      </c>
      <c r="P69" s="74">
        <f t="shared" si="1"/>
        <v>1.11E-2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0.12429999999999999</v>
      </c>
      <c r="F70" s="92">
        <v>2.741E-2</v>
      </c>
      <c r="G70" s="88">
        <f t="shared" si="3"/>
        <v>0.15170999999999998</v>
      </c>
      <c r="H70" s="89">
        <v>211</v>
      </c>
      <c r="I70" s="90" t="s">
        <v>64</v>
      </c>
      <c r="J70" s="74">
        <f t="shared" si="4"/>
        <v>2.1100000000000001E-2</v>
      </c>
      <c r="K70" s="89">
        <v>153</v>
      </c>
      <c r="L70" s="90" t="s">
        <v>64</v>
      </c>
      <c r="M70" s="74">
        <f t="shared" si="0"/>
        <v>1.5299999999999999E-2</v>
      </c>
      <c r="N70" s="89">
        <v>122</v>
      </c>
      <c r="O70" s="90" t="s">
        <v>64</v>
      </c>
      <c r="P70" s="74">
        <f t="shared" si="1"/>
        <v>1.2199999999999999E-2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0.13189999999999999</v>
      </c>
      <c r="F71" s="92">
        <v>2.623E-2</v>
      </c>
      <c r="G71" s="88">
        <f t="shared" si="3"/>
        <v>0.15812999999999999</v>
      </c>
      <c r="H71" s="89">
        <v>236</v>
      </c>
      <c r="I71" s="90" t="s">
        <v>64</v>
      </c>
      <c r="J71" s="74">
        <f t="shared" si="4"/>
        <v>2.3599999999999999E-2</v>
      </c>
      <c r="K71" s="89">
        <v>166</v>
      </c>
      <c r="L71" s="90" t="s">
        <v>64</v>
      </c>
      <c r="M71" s="74">
        <f t="shared" si="0"/>
        <v>1.66E-2</v>
      </c>
      <c r="N71" s="89">
        <v>133</v>
      </c>
      <c r="O71" s="90" t="s">
        <v>64</v>
      </c>
      <c r="P71" s="74">
        <f t="shared" si="1"/>
        <v>1.3300000000000001E-2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0.13900000000000001</v>
      </c>
      <c r="F72" s="92">
        <v>2.5170000000000001E-2</v>
      </c>
      <c r="G72" s="88">
        <f t="shared" si="3"/>
        <v>0.16417000000000001</v>
      </c>
      <c r="H72" s="89">
        <v>260</v>
      </c>
      <c r="I72" s="90" t="s">
        <v>64</v>
      </c>
      <c r="J72" s="74">
        <f t="shared" si="4"/>
        <v>2.6000000000000002E-2</v>
      </c>
      <c r="K72" s="89">
        <v>177</v>
      </c>
      <c r="L72" s="90" t="s">
        <v>64</v>
      </c>
      <c r="M72" s="74">
        <f t="shared" si="0"/>
        <v>1.77E-2</v>
      </c>
      <c r="N72" s="89">
        <v>144</v>
      </c>
      <c r="O72" s="90" t="s">
        <v>64</v>
      </c>
      <c r="P72" s="74">
        <f t="shared" si="1"/>
        <v>1.44E-2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0.14580000000000001</v>
      </c>
      <c r="F73" s="92">
        <v>2.4219999999999998E-2</v>
      </c>
      <c r="G73" s="88">
        <f t="shared" si="3"/>
        <v>0.17002</v>
      </c>
      <c r="H73" s="89">
        <v>285</v>
      </c>
      <c r="I73" s="90" t="s">
        <v>64</v>
      </c>
      <c r="J73" s="74">
        <f t="shared" si="4"/>
        <v>2.8499999999999998E-2</v>
      </c>
      <c r="K73" s="89">
        <v>188</v>
      </c>
      <c r="L73" s="90" t="s">
        <v>64</v>
      </c>
      <c r="M73" s="74">
        <f t="shared" si="0"/>
        <v>1.8800000000000001E-2</v>
      </c>
      <c r="N73" s="89">
        <v>154</v>
      </c>
      <c r="O73" s="90" t="s">
        <v>64</v>
      </c>
      <c r="P73" s="74">
        <f t="shared" si="1"/>
        <v>1.54E-2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0.15229999999999999</v>
      </c>
      <c r="F74" s="92">
        <v>2.334E-2</v>
      </c>
      <c r="G74" s="88">
        <f t="shared" si="3"/>
        <v>0.17563999999999999</v>
      </c>
      <c r="H74" s="89">
        <v>310</v>
      </c>
      <c r="I74" s="90" t="s">
        <v>64</v>
      </c>
      <c r="J74" s="74">
        <f t="shared" si="4"/>
        <v>3.1E-2</v>
      </c>
      <c r="K74" s="89">
        <v>199</v>
      </c>
      <c r="L74" s="90" t="s">
        <v>64</v>
      </c>
      <c r="M74" s="74">
        <f t="shared" si="0"/>
        <v>1.9900000000000001E-2</v>
      </c>
      <c r="N74" s="89">
        <v>163</v>
      </c>
      <c r="O74" s="90" t="s">
        <v>64</v>
      </c>
      <c r="P74" s="74">
        <f t="shared" si="1"/>
        <v>1.6300000000000002E-2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0.1585</v>
      </c>
      <c r="F75" s="92">
        <v>2.2540000000000001E-2</v>
      </c>
      <c r="G75" s="88">
        <f t="shared" si="3"/>
        <v>0.18104000000000001</v>
      </c>
      <c r="H75" s="89">
        <v>334</v>
      </c>
      <c r="I75" s="90" t="s">
        <v>64</v>
      </c>
      <c r="J75" s="74">
        <f t="shared" si="4"/>
        <v>3.3399999999999999E-2</v>
      </c>
      <c r="K75" s="89">
        <v>209</v>
      </c>
      <c r="L75" s="90" t="s">
        <v>64</v>
      </c>
      <c r="M75" s="74">
        <f t="shared" si="0"/>
        <v>2.0899999999999998E-2</v>
      </c>
      <c r="N75" s="89">
        <v>172</v>
      </c>
      <c r="O75" s="90" t="s">
        <v>64</v>
      </c>
      <c r="P75" s="74">
        <f t="shared" si="1"/>
        <v>1.72E-2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0.16450000000000001</v>
      </c>
      <c r="F76" s="92">
        <v>2.181E-2</v>
      </c>
      <c r="G76" s="88">
        <f t="shared" si="3"/>
        <v>0.18631</v>
      </c>
      <c r="H76" s="89">
        <v>358</v>
      </c>
      <c r="I76" s="90" t="s">
        <v>64</v>
      </c>
      <c r="J76" s="74">
        <f t="shared" si="4"/>
        <v>3.5799999999999998E-2</v>
      </c>
      <c r="K76" s="89">
        <v>218</v>
      </c>
      <c r="L76" s="90" t="s">
        <v>64</v>
      </c>
      <c r="M76" s="74">
        <f t="shared" si="0"/>
        <v>2.18E-2</v>
      </c>
      <c r="N76" s="89">
        <v>181</v>
      </c>
      <c r="O76" s="90" t="s">
        <v>64</v>
      </c>
      <c r="P76" s="74">
        <f t="shared" si="1"/>
        <v>1.8099999999999998E-2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0.17030000000000001</v>
      </c>
      <c r="F77" s="92">
        <v>2.1129999999999999E-2</v>
      </c>
      <c r="G77" s="88">
        <f t="shared" si="3"/>
        <v>0.19143000000000002</v>
      </c>
      <c r="H77" s="89">
        <v>382</v>
      </c>
      <c r="I77" s="90" t="s">
        <v>64</v>
      </c>
      <c r="J77" s="74">
        <f t="shared" si="4"/>
        <v>3.8199999999999998E-2</v>
      </c>
      <c r="K77" s="89">
        <v>227</v>
      </c>
      <c r="L77" s="90" t="s">
        <v>64</v>
      </c>
      <c r="M77" s="74">
        <f t="shared" si="0"/>
        <v>2.2700000000000001E-2</v>
      </c>
      <c r="N77" s="89">
        <v>190</v>
      </c>
      <c r="O77" s="90" t="s">
        <v>64</v>
      </c>
      <c r="P77" s="74">
        <f t="shared" si="1"/>
        <v>1.9E-2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0.17580000000000001</v>
      </c>
      <c r="F78" s="92">
        <v>2.0500000000000001E-2</v>
      </c>
      <c r="G78" s="88">
        <f t="shared" si="3"/>
        <v>0.1963</v>
      </c>
      <c r="H78" s="89">
        <v>405</v>
      </c>
      <c r="I78" s="90" t="s">
        <v>64</v>
      </c>
      <c r="J78" s="74">
        <f t="shared" si="4"/>
        <v>4.0500000000000001E-2</v>
      </c>
      <c r="K78" s="89">
        <v>236</v>
      </c>
      <c r="L78" s="90" t="s">
        <v>64</v>
      </c>
      <c r="M78" s="74">
        <f t="shared" si="0"/>
        <v>2.3599999999999999E-2</v>
      </c>
      <c r="N78" s="89">
        <v>198</v>
      </c>
      <c r="O78" s="90" t="s">
        <v>64</v>
      </c>
      <c r="P78" s="74">
        <f t="shared" si="1"/>
        <v>1.9800000000000002E-2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0.18129999999999999</v>
      </c>
      <c r="F79" s="92">
        <v>1.9910000000000001E-2</v>
      </c>
      <c r="G79" s="88">
        <f t="shared" si="3"/>
        <v>0.20121</v>
      </c>
      <c r="H79" s="89">
        <v>429</v>
      </c>
      <c r="I79" s="90" t="s">
        <v>64</v>
      </c>
      <c r="J79" s="74">
        <f t="shared" si="4"/>
        <v>4.2900000000000001E-2</v>
      </c>
      <c r="K79" s="89">
        <v>244</v>
      </c>
      <c r="L79" s="90" t="s">
        <v>64</v>
      </c>
      <c r="M79" s="74">
        <f t="shared" si="0"/>
        <v>2.4399999999999998E-2</v>
      </c>
      <c r="N79" s="89">
        <v>206</v>
      </c>
      <c r="O79" s="90" t="s">
        <v>64</v>
      </c>
      <c r="P79" s="74">
        <f t="shared" si="1"/>
        <v>2.06E-2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0.1865</v>
      </c>
      <c r="F80" s="92">
        <v>1.9359999999999999E-2</v>
      </c>
      <c r="G80" s="88">
        <f t="shared" si="3"/>
        <v>0.20585999999999999</v>
      </c>
      <c r="H80" s="89">
        <v>452</v>
      </c>
      <c r="I80" s="90" t="s">
        <v>64</v>
      </c>
      <c r="J80" s="74">
        <f t="shared" si="4"/>
        <v>4.5200000000000004E-2</v>
      </c>
      <c r="K80" s="89">
        <v>252</v>
      </c>
      <c r="L80" s="90" t="s">
        <v>64</v>
      </c>
      <c r="M80" s="74">
        <f t="shared" si="0"/>
        <v>2.52E-2</v>
      </c>
      <c r="N80" s="89">
        <v>214</v>
      </c>
      <c r="O80" s="90" t="s">
        <v>64</v>
      </c>
      <c r="P80" s="74">
        <f t="shared" si="1"/>
        <v>2.1399999999999999E-2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0.1966</v>
      </c>
      <c r="F81" s="92">
        <v>1.8370000000000001E-2</v>
      </c>
      <c r="G81" s="88">
        <f t="shared" si="3"/>
        <v>0.21496999999999999</v>
      </c>
      <c r="H81" s="89">
        <v>498</v>
      </c>
      <c r="I81" s="90" t="s">
        <v>64</v>
      </c>
      <c r="J81" s="74">
        <f t="shared" si="4"/>
        <v>4.9799999999999997E-2</v>
      </c>
      <c r="K81" s="89">
        <v>267</v>
      </c>
      <c r="L81" s="90" t="s">
        <v>64</v>
      </c>
      <c r="M81" s="74">
        <f t="shared" si="0"/>
        <v>2.6700000000000002E-2</v>
      </c>
      <c r="N81" s="89">
        <v>229</v>
      </c>
      <c r="O81" s="90" t="s">
        <v>64</v>
      </c>
      <c r="P81" s="74">
        <f t="shared" si="1"/>
        <v>2.29E-2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0.20730000000000001</v>
      </c>
      <c r="F82" s="92">
        <v>1.729E-2</v>
      </c>
      <c r="G82" s="88">
        <f t="shared" si="3"/>
        <v>0.22459000000000001</v>
      </c>
      <c r="H82" s="89">
        <v>554</v>
      </c>
      <c r="I82" s="90" t="s">
        <v>64</v>
      </c>
      <c r="J82" s="74">
        <f t="shared" si="4"/>
        <v>5.5400000000000005E-2</v>
      </c>
      <c r="K82" s="89">
        <v>284</v>
      </c>
      <c r="L82" s="90" t="s">
        <v>64</v>
      </c>
      <c r="M82" s="74">
        <f t="shared" si="0"/>
        <v>2.8399999999999998E-2</v>
      </c>
      <c r="N82" s="89">
        <v>247</v>
      </c>
      <c r="O82" s="90" t="s">
        <v>64</v>
      </c>
      <c r="P82" s="74">
        <f t="shared" si="1"/>
        <v>2.47E-2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0.2175</v>
      </c>
      <c r="F83" s="92">
        <v>1.635E-2</v>
      </c>
      <c r="G83" s="88">
        <f t="shared" si="3"/>
        <v>0.23385</v>
      </c>
      <c r="H83" s="89">
        <v>610</v>
      </c>
      <c r="I83" s="90" t="s">
        <v>64</v>
      </c>
      <c r="J83" s="74">
        <f t="shared" si="4"/>
        <v>6.0999999999999999E-2</v>
      </c>
      <c r="K83" s="89">
        <v>300</v>
      </c>
      <c r="L83" s="90" t="s">
        <v>64</v>
      </c>
      <c r="M83" s="74">
        <f t="shared" si="0"/>
        <v>0.03</v>
      </c>
      <c r="N83" s="89">
        <v>263</v>
      </c>
      <c r="O83" s="90" t="s">
        <v>64</v>
      </c>
      <c r="P83" s="74">
        <f t="shared" si="1"/>
        <v>2.63E-2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0.2271</v>
      </c>
      <c r="F84" s="92">
        <v>1.5520000000000001E-2</v>
      </c>
      <c r="G84" s="88">
        <f t="shared" si="3"/>
        <v>0.24262</v>
      </c>
      <c r="H84" s="89">
        <v>665</v>
      </c>
      <c r="I84" s="90" t="s">
        <v>64</v>
      </c>
      <c r="J84" s="74">
        <f t="shared" si="4"/>
        <v>6.6500000000000004E-2</v>
      </c>
      <c r="K84" s="89">
        <v>315</v>
      </c>
      <c r="L84" s="90" t="s">
        <v>64</v>
      </c>
      <c r="M84" s="74">
        <f t="shared" ref="M84:M147" si="6">K84/1000/10</f>
        <v>3.15E-2</v>
      </c>
      <c r="N84" s="89">
        <v>279</v>
      </c>
      <c r="O84" s="90" t="s">
        <v>64</v>
      </c>
      <c r="P84" s="74">
        <f t="shared" ref="P84:P147" si="7">N84/1000/10</f>
        <v>2.7900000000000001E-2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0.2364</v>
      </c>
      <c r="F85" s="92">
        <v>1.4789999999999999E-2</v>
      </c>
      <c r="G85" s="88">
        <f t="shared" ref="G85:G148" si="8">E85+F85</f>
        <v>0.25119000000000002</v>
      </c>
      <c r="H85" s="89">
        <v>719</v>
      </c>
      <c r="I85" s="90" t="s">
        <v>64</v>
      </c>
      <c r="J85" s="74">
        <f t="shared" ref="J85:J122" si="9">H85/1000/10</f>
        <v>7.1899999999999992E-2</v>
      </c>
      <c r="K85" s="89">
        <v>329</v>
      </c>
      <c r="L85" s="90" t="s">
        <v>64</v>
      </c>
      <c r="M85" s="74">
        <f t="shared" si="6"/>
        <v>3.2899999999999999E-2</v>
      </c>
      <c r="N85" s="89">
        <v>294</v>
      </c>
      <c r="O85" s="90" t="s">
        <v>64</v>
      </c>
      <c r="P85" s="74">
        <f t="shared" si="7"/>
        <v>2.9399999999999999E-2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0.2452</v>
      </c>
      <c r="F86" s="92">
        <v>1.413E-2</v>
      </c>
      <c r="G86" s="88">
        <f t="shared" si="8"/>
        <v>0.25933</v>
      </c>
      <c r="H86" s="89">
        <v>772</v>
      </c>
      <c r="I86" s="90" t="s">
        <v>64</v>
      </c>
      <c r="J86" s="74">
        <f t="shared" si="9"/>
        <v>7.7200000000000005E-2</v>
      </c>
      <c r="K86" s="89">
        <v>341</v>
      </c>
      <c r="L86" s="90" t="s">
        <v>64</v>
      </c>
      <c r="M86" s="74">
        <f t="shared" si="6"/>
        <v>3.4100000000000005E-2</v>
      </c>
      <c r="N86" s="89">
        <v>308</v>
      </c>
      <c r="O86" s="90" t="s">
        <v>64</v>
      </c>
      <c r="P86" s="74">
        <f t="shared" si="7"/>
        <v>3.0800000000000001E-2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0.25369999999999998</v>
      </c>
      <c r="F87" s="92">
        <v>1.354E-2</v>
      </c>
      <c r="G87" s="88">
        <f t="shared" si="8"/>
        <v>0.26723999999999998</v>
      </c>
      <c r="H87" s="89">
        <v>824</v>
      </c>
      <c r="I87" s="90" t="s">
        <v>64</v>
      </c>
      <c r="J87" s="74">
        <f t="shared" si="9"/>
        <v>8.2400000000000001E-2</v>
      </c>
      <c r="K87" s="89">
        <v>353</v>
      </c>
      <c r="L87" s="90" t="s">
        <v>64</v>
      </c>
      <c r="M87" s="74">
        <f t="shared" si="6"/>
        <v>3.5299999999999998E-2</v>
      </c>
      <c r="N87" s="89">
        <v>321</v>
      </c>
      <c r="O87" s="90" t="s">
        <v>64</v>
      </c>
      <c r="P87" s="74">
        <f t="shared" si="7"/>
        <v>3.2100000000000004E-2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0.26200000000000001</v>
      </c>
      <c r="F88" s="92">
        <v>1.2999999999999999E-2</v>
      </c>
      <c r="G88" s="88">
        <f t="shared" si="8"/>
        <v>0.27500000000000002</v>
      </c>
      <c r="H88" s="89">
        <v>875</v>
      </c>
      <c r="I88" s="90" t="s">
        <v>64</v>
      </c>
      <c r="J88" s="74">
        <f t="shared" si="9"/>
        <v>8.7499999999999994E-2</v>
      </c>
      <c r="K88" s="89">
        <v>365</v>
      </c>
      <c r="L88" s="90" t="s">
        <v>64</v>
      </c>
      <c r="M88" s="74">
        <f t="shared" si="6"/>
        <v>3.6499999999999998E-2</v>
      </c>
      <c r="N88" s="89">
        <v>334</v>
      </c>
      <c r="O88" s="90" t="s">
        <v>64</v>
      </c>
      <c r="P88" s="74">
        <f t="shared" si="7"/>
        <v>3.3399999999999999E-2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0.26989999999999997</v>
      </c>
      <c r="F89" s="92">
        <v>1.252E-2</v>
      </c>
      <c r="G89" s="88">
        <f t="shared" si="8"/>
        <v>0.28241999999999995</v>
      </c>
      <c r="H89" s="89">
        <v>926</v>
      </c>
      <c r="I89" s="90" t="s">
        <v>64</v>
      </c>
      <c r="J89" s="74">
        <f t="shared" si="9"/>
        <v>9.2600000000000002E-2</v>
      </c>
      <c r="K89" s="89">
        <v>375</v>
      </c>
      <c r="L89" s="90" t="s">
        <v>64</v>
      </c>
      <c r="M89" s="74">
        <f t="shared" si="6"/>
        <v>3.7499999999999999E-2</v>
      </c>
      <c r="N89" s="89">
        <v>346</v>
      </c>
      <c r="O89" s="90" t="s">
        <v>64</v>
      </c>
      <c r="P89" s="74">
        <f t="shared" si="7"/>
        <v>3.4599999999999999E-2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0.28510000000000002</v>
      </c>
      <c r="F90" s="92">
        <v>1.166E-2</v>
      </c>
      <c r="G90" s="88">
        <f t="shared" si="8"/>
        <v>0.29676000000000002</v>
      </c>
      <c r="H90" s="89">
        <v>1025</v>
      </c>
      <c r="I90" s="90" t="s">
        <v>64</v>
      </c>
      <c r="J90" s="74">
        <f t="shared" si="9"/>
        <v>0.10249999999999999</v>
      </c>
      <c r="K90" s="89">
        <v>395</v>
      </c>
      <c r="L90" s="90" t="s">
        <v>64</v>
      </c>
      <c r="M90" s="74">
        <f t="shared" si="6"/>
        <v>3.95E-2</v>
      </c>
      <c r="N90" s="89">
        <v>370</v>
      </c>
      <c r="O90" s="90" t="s">
        <v>64</v>
      </c>
      <c r="P90" s="74">
        <f t="shared" si="7"/>
        <v>3.6999999999999998E-2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0.2994</v>
      </c>
      <c r="F91" s="92">
        <v>1.0919999999999999E-2</v>
      </c>
      <c r="G91" s="88">
        <f t="shared" si="8"/>
        <v>0.31031999999999998</v>
      </c>
      <c r="H91" s="89">
        <v>1121</v>
      </c>
      <c r="I91" s="90" t="s">
        <v>64</v>
      </c>
      <c r="J91" s="74">
        <f t="shared" si="9"/>
        <v>0.11210000000000001</v>
      </c>
      <c r="K91" s="89">
        <v>412</v>
      </c>
      <c r="L91" s="90" t="s">
        <v>64</v>
      </c>
      <c r="M91" s="74">
        <f t="shared" si="6"/>
        <v>4.1200000000000001E-2</v>
      </c>
      <c r="N91" s="89">
        <v>391</v>
      </c>
      <c r="O91" s="90" t="s">
        <v>64</v>
      </c>
      <c r="P91" s="74">
        <f t="shared" si="7"/>
        <v>3.9100000000000003E-2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0.31290000000000001</v>
      </c>
      <c r="F92" s="92">
        <v>1.0290000000000001E-2</v>
      </c>
      <c r="G92" s="88">
        <f t="shared" si="8"/>
        <v>0.32319000000000003</v>
      </c>
      <c r="H92" s="89">
        <v>1214</v>
      </c>
      <c r="I92" s="90" t="s">
        <v>64</v>
      </c>
      <c r="J92" s="74">
        <f t="shared" si="9"/>
        <v>0.12139999999999999</v>
      </c>
      <c r="K92" s="89">
        <v>428</v>
      </c>
      <c r="L92" s="90" t="s">
        <v>64</v>
      </c>
      <c r="M92" s="74">
        <f t="shared" si="6"/>
        <v>4.2799999999999998E-2</v>
      </c>
      <c r="N92" s="89">
        <v>411</v>
      </c>
      <c r="O92" s="90" t="s">
        <v>64</v>
      </c>
      <c r="P92" s="74">
        <f t="shared" si="7"/>
        <v>4.1099999999999998E-2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0.32579999999999998</v>
      </c>
      <c r="F93" s="92">
        <v>9.7339999999999996E-3</v>
      </c>
      <c r="G93" s="88">
        <f t="shared" si="8"/>
        <v>0.335534</v>
      </c>
      <c r="H93" s="89">
        <v>1306</v>
      </c>
      <c r="I93" s="90" t="s">
        <v>64</v>
      </c>
      <c r="J93" s="74">
        <f t="shared" si="9"/>
        <v>0.13059999999999999</v>
      </c>
      <c r="K93" s="89">
        <v>442</v>
      </c>
      <c r="L93" s="90" t="s">
        <v>64</v>
      </c>
      <c r="M93" s="74">
        <f t="shared" si="6"/>
        <v>4.4200000000000003E-2</v>
      </c>
      <c r="N93" s="89">
        <v>430</v>
      </c>
      <c r="O93" s="90" t="s">
        <v>64</v>
      </c>
      <c r="P93" s="74">
        <f t="shared" si="7"/>
        <v>4.2999999999999997E-2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0.3382</v>
      </c>
      <c r="F94" s="92">
        <v>9.2449999999999997E-3</v>
      </c>
      <c r="G94" s="88">
        <f t="shared" si="8"/>
        <v>0.347445</v>
      </c>
      <c r="H94" s="89">
        <v>1395</v>
      </c>
      <c r="I94" s="90" t="s">
        <v>64</v>
      </c>
      <c r="J94" s="74">
        <f t="shared" si="9"/>
        <v>0.13950000000000001</v>
      </c>
      <c r="K94" s="89">
        <v>456</v>
      </c>
      <c r="L94" s="90" t="s">
        <v>64</v>
      </c>
      <c r="M94" s="74">
        <f t="shared" si="6"/>
        <v>4.5600000000000002E-2</v>
      </c>
      <c r="N94" s="89">
        <v>447</v>
      </c>
      <c r="O94" s="90" t="s">
        <v>64</v>
      </c>
      <c r="P94" s="74">
        <f t="shared" si="7"/>
        <v>4.4700000000000004E-2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0.35</v>
      </c>
      <c r="F95" s="92">
        <v>8.8079999999999999E-3</v>
      </c>
      <c r="G95" s="88">
        <f t="shared" si="8"/>
        <v>0.35880799999999996</v>
      </c>
      <c r="H95" s="89">
        <v>1482</v>
      </c>
      <c r="I95" s="90" t="s">
        <v>64</v>
      </c>
      <c r="J95" s="74">
        <f t="shared" si="9"/>
        <v>0.1482</v>
      </c>
      <c r="K95" s="89">
        <v>468</v>
      </c>
      <c r="L95" s="90" t="s">
        <v>64</v>
      </c>
      <c r="M95" s="74">
        <f t="shared" si="6"/>
        <v>4.6800000000000001E-2</v>
      </c>
      <c r="N95" s="89">
        <v>463</v>
      </c>
      <c r="O95" s="90" t="s">
        <v>64</v>
      </c>
      <c r="P95" s="74">
        <f t="shared" si="7"/>
        <v>4.6300000000000001E-2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0.37230000000000002</v>
      </c>
      <c r="F96" s="92">
        <v>8.0619999999999997E-3</v>
      </c>
      <c r="G96" s="88">
        <f t="shared" si="8"/>
        <v>0.38036200000000003</v>
      </c>
      <c r="H96" s="89">
        <v>1651</v>
      </c>
      <c r="I96" s="90" t="s">
        <v>64</v>
      </c>
      <c r="J96" s="74">
        <f t="shared" si="9"/>
        <v>0.1651</v>
      </c>
      <c r="K96" s="89">
        <v>490</v>
      </c>
      <c r="L96" s="90" t="s">
        <v>64</v>
      </c>
      <c r="M96" s="74">
        <f t="shared" si="6"/>
        <v>4.9000000000000002E-2</v>
      </c>
      <c r="N96" s="89">
        <v>494</v>
      </c>
      <c r="O96" s="90" t="s">
        <v>64</v>
      </c>
      <c r="P96" s="74">
        <f t="shared" si="7"/>
        <v>4.9399999999999999E-2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0.39290000000000003</v>
      </c>
      <c r="F97" s="92">
        <v>7.4469999999999996E-3</v>
      </c>
      <c r="G97" s="88">
        <f t="shared" si="8"/>
        <v>0.40034700000000001</v>
      </c>
      <c r="H97" s="89">
        <v>1813</v>
      </c>
      <c r="I97" s="90" t="s">
        <v>64</v>
      </c>
      <c r="J97" s="74">
        <f t="shared" si="9"/>
        <v>0.18129999999999999</v>
      </c>
      <c r="K97" s="89">
        <v>509</v>
      </c>
      <c r="L97" s="90" t="s">
        <v>64</v>
      </c>
      <c r="M97" s="74">
        <f t="shared" si="6"/>
        <v>5.0900000000000001E-2</v>
      </c>
      <c r="N97" s="89">
        <v>521</v>
      </c>
      <c r="O97" s="90" t="s">
        <v>64</v>
      </c>
      <c r="P97" s="74">
        <f t="shared" si="7"/>
        <v>5.21E-2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0.41220000000000001</v>
      </c>
      <c r="F98" s="92">
        <v>6.9300000000000004E-3</v>
      </c>
      <c r="G98" s="88">
        <f t="shared" si="8"/>
        <v>0.41913</v>
      </c>
      <c r="H98" s="89">
        <v>1969</v>
      </c>
      <c r="I98" s="90" t="s">
        <v>64</v>
      </c>
      <c r="J98" s="74">
        <f t="shared" si="9"/>
        <v>0.19690000000000002</v>
      </c>
      <c r="K98" s="89">
        <v>526</v>
      </c>
      <c r="L98" s="90" t="s">
        <v>64</v>
      </c>
      <c r="M98" s="74">
        <f t="shared" si="6"/>
        <v>5.2600000000000001E-2</v>
      </c>
      <c r="N98" s="89">
        <v>546</v>
      </c>
      <c r="O98" s="90" t="s">
        <v>64</v>
      </c>
      <c r="P98" s="74">
        <f t="shared" si="7"/>
        <v>5.4600000000000003E-2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0.43030000000000002</v>
      </c>
      <c r="F99" s="92">
        <v>6.4879999999999998E-3</v>
      </c>
      <c r="G99" s="88">
        <f t="shared" si="8"/>
        <v>0.43678800000000001</v>
      </c>
      <c r="H99" s="89">
        <v>2120</v>
      </c>
      <c r="I99" s="90" t="s">
        <v>64</v>
      </c>
      <c r="J99" s="74">
        <f t="shared" si="9"/>
        <v>0.21200000000000002</v>
      </c>
      <c r="K99" s="89">
        <v>541</v>
      </c>
      <c r="L99" s="90" t="s">
        <v>64</v>
      </c>
      <c r="M99" s="74">
        <f t="shared" si="6"/>
        <v>5.4100000000000002E-2</v>
      </c>
      <c r="N99" s="89">
        <v>568</v>
      </c>
      <c r="O99" s="90" t="s">
        <v>64</v>
      </c>
      <c r="P99" s="74">
        <f t="shared" si="7"/>
        <v>5.6799999999999996E-2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0.44740000000000002</v>
      </c>
      <c r="F100" s="92">
        <v>6.1050000000000002E-3</v>
      </c>
      <c r="G100" s="88">
        <f t="shared" si="8"/>
        <v>0.45350500000000005</v>
      </c>
      <c r="H100" s="89">
        <v>2266</v>
      </c>
      <c r="I100" s="90" t="s">
        <v>64</v>
      </c>
      <c r="J100" s="74">
        <f t="shared" si="9"/>
        <v>0.2266</v>
      </c>
      <c r="K100" s="89">
        <v>555</v>
      </c>
      <c r="L100" s="90" t="s">
        <v>64</v>
      </c>
      <c r="M100" s="74">
        <f t="shared" si="6"/>
        <v>5.5500000000000008E-2</v>
      </c>
      <c r="N100" s="89">
        <v>589</v>
      </c>
      <c r="O100" s="90" t="s">
        <v>64</v>
      </c>
      <c r="P100" s="74">
        <f t="shared" si="7"/>
        <v>5.8899999999999994E-2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0.46339999999999998</v>
      </c>
      <c r="F101" s="92">
        <v>5.77E-3</v>
      </c>
      <c r="G101" s="88">
        <f t="shared" si="8"/>
        <v>0.46916999999999998</v>
      </c>
      <c r="H101" s="89">
        <v>2409</v>
      </c>
      <c r="I101" s="90" t="s">
        <v>64</v>
      </c>
      <c r="J101" s="74">
        <f t="shared" si="9"/>
        <v>0.24089999999999998</v>
      </c>
      <c r="K101" s="89">
        <v>567</v>
      </c>
      <c r="L101" s="90" t="s">
        <v>64</v>
      </c>
      <c r="M101" s="74">
        <f t="shared" si="6"/>
        <v>5.6699999999999993E-2</v>
      </c>
      <c r="N101" s="89">
        <v>609</v>
      </c>
      <c r="O101" s="90" t="s">
        <v>64</v>
      </c>
      <c r="P101" s="74">
        <f t="shared" si="7"/>
        <v>6.0899999999999996E-2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0.47860000000000003</v>
      </c>
      <c r="F102" s="92">
        <v>5.4739999999999997E-3</v>
      </c>
      <c r="G102" s="88">
        <f t="shared" si="8"/>
        <v>0.484074</v>
      </c>
      <c r="H102" s="89">
        <v>2547</v>
      </c>
      <c r="I102" s="90" t="s">
        <v>64</v>
      </c>
      <c r="J102" s="74">
        <f t="shared" si="9"/>
        <v>0.25470000000000004</v>
      </c>
      <c r="K102" s="89">
        <v>578</v>
      </c>
      <c r="L102" s="90" t="s">
        <v>64</v>
      </c>
      <c r="M102" s="74">
        <f t="shared" si="6"/>
        <v>5.7799999999999997E-2</v>
      </c>
      <c r="N102" s="89">
        <v>627</v>
      </c>
      <c r="O102" s="90" t="s">
        <v>64</v>
      </c>
      <c r="P102" s="74">
        <f t="shared" si="7"/>
        <v>6.2700000000000006E-2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0.49299999999999999</v>
      </c>
      <c r="F103" s="92">
        <v>5.2100000000000002E-3</v>
      </c>
      <c r="G103" s="88">
        <f t="shared" si="8"/>
        <v>0.49820999999999999</v>
      </c>
      <c r="H103" s="89">
        <v>2682</v>
      </c>
      <c r="I103" s="90" t="s">
        <v>64</v>
      </c>
      <c r="J103" s="74">
        <f t="shared" si="9"/>
        <v>0.26819999999999999</v>
      </c>
      <c r="K103" s="89">
        <v>588</v>
      </c>
      <c r="L103" s="90" t="s">
        <v>64</v>
      </c>
      <c r="M103" s="74">
        <f t="shared" si="6"/>
        <v>5.8799999999999998E-2</v>
      </c>
      <c r="N103" s="89">
        <v>644</v>
      </c>
      <c r="O103" s="90" t="s">
        <v>64</v>
      </c>
      <c r="P103" s="74">
        <f t="shared" si="7"/>
        <v>6.4399999999999999E-2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0.50660000000000005</v>
      </c>
      <c r="F104" s="92">
        <v>4.973E-3</v>
      </c>
      <c r="G104" s="88">
        <f t="shared" si="8"/>
        <v>0.51157300000000006</v>
      </c>
      <c r="H104" s="89">
        <v>2815</v>
      </c>
      <c r="I104" s="90" t="s">
        <v>64</v>
      </c>
      <c r="J104" s="74">
        <f t="shared" si="9"/>
        <v>0.28149999999999997</v>
      </c>
      <c r="K104" s="89">
        <v>598</v>
      </c>
      <c r="L104" s="90" t="s">
        <v>64</v>
      </c>
      <c r="M104" s="74">
        <f t="shared" si="6"/>
        <v>5.9799999999999999E-2</v>
      </c>
      <c r="N104" s="89">
        <v>660</v>
      </c>
      <c r="O104" s="90" t="s">
        <v>64</v>
      </c>
      <c r="P104" s="74">
        <f t="shared" si="7"/>
        <v>6.6000000000000003E-2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0.51949999999999996</v>
      </c>
      <c r="F105" s="92">
        <v>4.7590000000000002E-3</v>
      </c>
      <c r="G105" s="88">
        <f t="shared" si="8"/>
        <v>0.52425899999999992</v>
      </c>
      <c r="H105" s="89">
        <v>2944</v>
      </c>
      <c r="I105" s="90" t="s">
        <v>64</v>
      </c>
      <c r="J105" s="76">
        <f t="shared" si="9"/>
        <v>0.2944</v>
      </c>
      <c r="K105" s="89">
        <v>607</v>
      </c>
      <c r="L105" s="90" t="s">
        <v>64</v>
      </c>
      <c r="M105" s="74">
        <f t="shared" si="6"/>
        <v>6.0699999999999997E-2</v>
      </c>
      <c r="N105" s="89">
        <v>675</v>
      </c>
      <c r="O105" s="90" t="s">
        <v>64</v>
      </c>
      <c r="P105" s="74">
        <f t="shared" si="7"/>
        <v>6.7500000000000004E-2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0.53180000000000005</v>
      </c>
      <c r="F106" s="92">
        <v>4.5649999999999996E-3</v>
      </c>
      <c r="G106" s="88">
        <f t="shared" si="8"/>
        <v>0.53636500000000009</v>
      </c>
      <c r="H106" s="89">
        <v>3071</v>
      </c>
      <c r="I106" s="90" t="s">
        <v>64</v>
      </c>
      <c r="J106" s="76">
        <f t="shared" si="9"/>
        <v>0.30710000000000004</v>
      </c>
      <c r="K106" s="89">
        <v>615</v>
      </c>
      <c r="L106" s="90" t="s">
        <v>64</v>
      </c>
      <c r="M106" s="74">
        <f t="shared" si="6"/>
        <v>6.1499999999999999E-2</v>
      </c>
      <c r="N106" s="89">
        <v>689</v>
      </c>
      <c r="O106" s="90" t="s">
        <v>64</v>
      </c>
      <c r="P106" s="74">
        <f t="shared" si="7"/>
        <v>6.8899999999999989E-2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0.55459999999999998</v>
      </c>
      <c r="F107" s="92">
        <v>4.2249999999999996E-3</v>
      </c>
      <c r="G107" s="88">
        <f t="shared" si="8"/>
        <v>0.55882500000000002</v>
      </c>
      <c r="H107" s="89">
        <v>3318</v>
      </c>
      <c r="I107" s="90" t="s">
        <v>64</v>
      </c>
      <c r="J107" s="76">
        <f t="shared" si="9"/>
        <v>0.33179999999999998</v>
      </c>
      <c r="K107" s="89">
        <v>631</v>
      </c>
      <c r="L107" s="90" t="s">
        <v>64</v>
      </c>
      <c r="M107" s="74">
        <f t="shared" si="6"/>
        <v>6.3100000000000003E-2</v>
      </c>
      <c r="N107" s="89">
        <v>716</v>
      </c>
      <c r="O107" s="90" t="s">
        <v>64</v>
      </c>
      <c r="P107" s="74">
        <f t="shared" si="7"/>
        <v>7.1599999999999997E-2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0.58020000000000005</v>
      </c>
      <c r="F108" s="92">
        <v>3.8709999999999999E-3</v>
      </c>
      <c r="G108" s="88">
        <f t="shared" si="8"/>
        <v>0.58407100000000001</v>
      </c>
      <c r="H108" s="89">
        <v>3615</v>
      </c>
      <c r="I108" s="90" t="s">
        <v>64</v>
      </c>
      <c r="J108" s="76">
        <f t="shared" si="9"/>
        <v>0.36150000000000004</v>
      </c>
      <c r="K108" s="89">
        <v>648</v>
      </c>
      <c r="L108" s="90" t="s">
        <v>64</v>
      </c>
      <c r="M108" s="74">
        <f t="shared" si="6"/>
        <v>6.4799999999999996E-2</v>
      </c>
      <c r="N108" s="89">
        <v>746</v>
      </c>
      <c r="O108" s="90" t="s">
        <v>64</v>
      </c>
      <c r="P108" s="74">
        <f t="shared" si="7"/>
        <v>7.46E-2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0.60299999999999998</v>
      </c>
      <c r="F109" s="92">
        <v>3.578E-3</v>
      </c>
      <c r="G109" s="88">
        <f t="shared" si="8"/>
        <v>0.60657799999999995</v>
      </c>
      <c r="H109" s="89">
        <v>3902</v>
      </c>
      <c r="I109" s="90" t="s">
        <v>64</v>
      </c>
      <c r="J109" s="76">
        <f t="shared" si="9"/>
        <v>0.39019999999999999</v>
      </c>
      <c r="K109" s="89">
        <v>663</v>
      </c>
      <c r="L109" s="90" t="s">
        <v>64</v>
      </c>
      <c r="M109" s="74">
        <f t="shared" si="6"/>
        <v>6.6299999999999998E-2</v>
      </c>
      <c r="N109" s="89">
        <v>773</v>
      </c>
      <c r="O109" s="90" t="s">
        <v>64</v>
      </c>
      <c r="P109" s="74">
        <f t="shared" si="7"/>
        <v>7.7300000000000008E-2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0.62339999999999995</v>
      </c>
      <c r="F110" s="92">
        <v>3.3300000000000001E-3</v>
      </c>
      <c r="G110" s="88">
        <f t="shared" si="8"/>
        <v>0.62673000000000001</v>
      </c>
      <c r="H110" s="89">
        <v>4181</v>
      </c>
      <c r="I110" s="90" t="s">
        <v>64</v>
      </c>
      <c r="J110" s="76">
        <f t="shared" si="9"/>
        <v>0.41810000000000003</v>
      </c>
      <c r="K110" s="89">
        <v>676</v>
      </c>
      <c r="L110" s="90" t="s">
        <v>64</v>
      </c>
      <c r="M110" s="74">
        <f t="shared" si="6"/>
        <v>6.7600000000000007E-2</v>
      </c>
      <c r="N110" s="89">
        <v>798</v>
      </c>
      <c r="O110" s="90" t="s">
        <v>64</v>
      </c>
      <c r="P110" s="74">
        <f t="shared" si="7"/>
        <v>7.980000000000001E-2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0.64159999999999995</v>
      </c>
      <c r="F111" s="92">
        <v>3.117E-3</v>
      </c>
      <c r="G111" s="88">
        <f t="shared" si="8"/>
        <v>0.64471699999999998</v>
      </c>
      <c r="H111" s="89">
        <v>4452</v>
      </c>
      <c r="I111" s="90" t="s">
        <v>64</v>
      </c>
      <c r="J111" s="76">
        <f t="shared" si="9"/>
        <v>0.44519999999999998</v>
      </c>
      <c r="K111" s="89">
        <v>688</v>
      </c>
      <c r="L111" s="90" t="s">
        <v>64</v>
      </c>
      <c r="M111" s="74">
        <f t="shared" si="6"/>
        <v>6.88E-2</v>
      </c>
      <c r="N111" s="89">
        <v>821</v>
      </c>
      <c r="O111" s="90" t="s">
        <v>64</v>
      </c>
      <c r="P111" s="74">
        <f t="shared" si="7"/>
        <v>8.2099999999999992E-2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0.65790000000000004</v>
      </c>
      <c r="F112" s="92">
        <v>2.9320000000000001E-3</v>
      </c>
      <c r="G112" s="88">
        <f t="shared" si="8"/>
        <v>0.66083200000000009</v>
      </c>
      <c r="H112" s="89">
        <v>4717</v>
      </c>
      <c r="I112" s="90" t="s">
        <v>64</v>
      </c>
      <c r="J112" s="76">
        <f t="shared" si="9"/>
        <v>0.47169999999999995</v>
      </c>
      <c r="K112" s="89">
        <v>700</v>
      </c>
      <c r="L112" s="90" t="s">
        <v>64</v>
      </c>
      <c r="M112" s="74">
        <f t="shared" si="6"/>
        <v>6.9999999999999993E-2</v>
      </c>
      <c r="N112" s="89">
        <v>842</v>
      </c>
      <c r="O112" s="90" t="s">
        <v>64</v>
      </c>
      <c r="P112" s="74">
        <f t="shared" si="7"/>
        <v>8.4199999999999997E-2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0.67259999999999998</v>
      </c>
      <c r="F113" s="92">
        <v>2.7699999999999999E-3</v>
      </c>
      <c r="G113" s="88">
        <f t="shared" si="8"/>
        <v>0.67537000000000003</v>
      </c>
      <c r="H113" s="89">
        <v>4976</v>
      </c>
      <c r="I113" s="90" t="s">
        <v>64</v>
      </c>
      <c r="J113" s="76">
        <f t="shared" si="9"/>
        <v>0.49759999999999999</v>
      </c>
      <c r="K113" s="89">
        <v>710</v>
      </c>
      <c r="L113" s="90" t="s">
        <v>64</v>
      </c>
      <c r="M113" s="74">
        <f t="shared" si="6"/>
        <v>7.0999999999999994E-2</v>
      </c>
      <c r="N113" s="89">
        <v>862</v>
      </c>
      <c r="O113" s="90" t="s">
        <v>64</v>
      </c>
      <c r="P113" s="74">
        <f t="shared" si="7"/>
        <v>8.6199999999999999E-2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0.68579999999999997</v>
      </c>
      <c r="F114" s="92">
        <v>2.6259999999999999E-3</v>
      </c>
      <c r="G114" s="88">
        <f t="shared" si="8"/>
        <v>0.68842599999999998</v>
      </c>
      <c r="H114" s="89">
        <v>5231</v>
      </c>
      <c r="I114" s="90" t="s">
        <v>64</v>
      </c>
      <c r="J114" s="76">
        <f t="shared" si="9"/>
        <v>0.52310000000000001</v>
      </c>
      <c r="K114" s="89">
        <v>719</v>
      </c>
      <c r="L114" s="90" t="s">
        <v>64</v>
      </c>
      <c r="M114" s="74">
        <f t="shared" si="6"/>
        <v>7.1899999999999992E-2</v>
      </c>
      <c r="N114" s="89">
        <v>880</v>
      </c>
      <c r="O114" s="90" t="s">
        <v>64</v>
      </c>
      <c r="P114" s="74">
        <f t="shared" si="7"/>
        <v>8.7999999999999995E-2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0.69769999999999999</v>
      </c>
      <c r="F115" s="92">
        <v>2.4979999999999998E-3</v>
      </c>
      <c r="G115" s="88">
        <f t="shared" si="8"/>
        <v>0.70019799999999999</v>
      </c>
      <c r="H115" s="89">
        <v>5482</v>
      </c>
      <c r="I115" s="90" t="s">
        <v>64</v>
      </c>
      <c r="J115" s="76">
        <f t="shared" si="9"/>
        <v>0.54820000000000002</v>
      </c>
      <c r="K115" s="89">
        <v>728</v>
      </c>
      <c r="L115" s="90" t="s">
        <v>64</v>
      </c>
      <c r="M115" s="74">
        <f t="shared" si="6"/>
        <v>7.2800000000000004E-2</v>
      </c>
      <c r="N115" s="89">
        <v>898</v>
      </c>
      <c r="O115" s="90" t="s">
        <v>64</v>
      </c>
      <c r="P115" s="74">
        <f t="shared" si="7"/>
        <v>8.9800000000000005E-2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0.71779999999999999</v>
      </c>
      <c r="F116" s="92">
        <v>2.2790000000000002E-3</v>
      </c>
      <c r="G116" s="88">
        <f t="shared" si="8"/>
        <v>0.72007900000000002</v>
      </c>
      <c r="H116" s="89">
        <v>5973</v>
      </c>
      <c r="I116" s="90" t="s">
        <v>64</v>
      </c>
      <c r="J116" s="76">
        <f t="shared" si="9"/>
        <v>0.59729999999999994</v>
      </c>
      <c r="K116" s="89">
        <v>746</v>
      </c>
      <c r="L116" s="90" t="s">
        <v>64</v>
      </c>
      <c r="M116" s="74">
        <f t="shared" si="6"/>
        <v>7.46E-2</v>
      </c>
      <c r="N116" s="89">
        <v>931</v>
      </c>
      <c r="O116" s="90" t="s">
        <v>64</v>
      </c>
      <c r="P116" s="74">
        <f t="shared" si="7"/>
        <v>9.3100000000000002E-2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0.73380000000000001</v>
      </c>
      <c r="F117" s="92">
        <v>2.098E-3</v>
      </c>
      <c r="G117" s="88">
        <f t="shared" si="8"/>
        <v>0.73589800000000005</v>
      </c>
      <c r="H117" s="89">
        <v>6454</v>
      </c>
      <c r="I117" s="90" t="s">
        <v>64</v>
      </c>
      <c r="J117" s="76">
        <f t="shared" si="9"/>
        <v>0.64539999999999997</v>
      </c>
      <c r="K117" s="89">
        <v>761</v>
      </c>
      <c r="L117" s="90" t="s">
        <v>64</v>
      </c>
      <c r="M117" s="74">
        <f t="shared" si="6"/>
        <v>7.6100000000000001E-2</v>
      </c>
      <c r="N117" s="89">
        <v>961</v>
      </c>
      <c r="O117" s="90" t="s">
        <v>64</v>
      </c>
      <c r="P117" s="74">
        <f t="shared" si="7"/>
        <v>9.6099999999999991E-2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0.74609999999999999</v>
      </c>
      <c r="F118" s="92">
        <v>1.946E-3</v>
      </c>
      <c r="G118" s="88">
        <f t="shared" si="8"/>
        <v>0.74804599999999999</v>
      </c>
      <c r="H118" s="89">
        <v>6927</v>
      </c>
      <c r="I118" s="90" t="s">
        <v>64</v>
      </c>
      <c r="J118" s="76">
        <f t="shared" si="9"/>
        <v>0.69269999999999998</v>
      </c>
      <c r="K118" s="89">
        <v>776</v>
      </c>
      <c r="L118" s="90" t="s">
        <v>64</v>
      </c>
      <c r="M118" s="74">
        <f t="shared" si="6"/>
        <v>7.7600000000000002E-2</v>
      </c>
      <c r="N118" s="89">
        <v>989</v>
      </c>
      <c r="O118" s="90" t="s">
        <v>64</v>
      </c>
      <c r="P118" s="74">
        <f t="shared" si="7"/>
        <v>9.8900000000000002E-2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0.75529999999999997</v>
      </c>
      <c r="F119" s="92">
        <v>1.817E-3</v>
      </c>
      <c r="G119" s="88">
        <f t="shared" si="8"/>
        <v>0.75711699999999993</v>
      </c>
      <c r="H119" s="89">
        <v>7394</v>
      </c>
      <c r="I119" s="90" t="s">
        <v>64</v>
      </c>
      <c r="J119" s="76">
        <f t="shared" si="9"/>
        <v>0.73940000000000006</v>
      </c>
      <c r="K119" s="89">
        <v>789</v>
      </c>
      <c r="L119" s="90" t="s">
        <v>64</v>
      </c>
      <c r="M119" s="74">
        <f t="shared" si="6"/>
        <v>7.8899999999999998E-2</v>
      </c>
      <c r="N119" s="89">
        <v>1015</v>
      </c>
      <c r="O119" s="90" t="s">
        <v>64</v>
      </c>
      <c r="P119" s="74">
        <f t="shared" si="7"/>
        <v>0.10149999999999999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0.76170000000000004</v>
      </c>
      <c r="F120" s="92">
        <v>1.7049999999999999E-3</v>
      </c>
      <c r="G120" s="88">
        <f t="shared" si="8"/>
        <v>0.763405</v>
      </c>
      <c r="H120" s="89">
        <v>7857</v>
      </c>
      <c r="I120" s="90" t="s">
        <v>64</v>
      </c>
      <c r="J120" s="76">
        <f t="shared" si="9"/>
        <v>0.78570000000000007</v>
      </c>
      <c r="K120" s="89">
        <v>802</v>
      </c>
      <c r="L120" s="90" t="s">
        <v>64</v>
      </c>
      <c r="M120" s="74">
        <f t="shared" si="6"/>
        <v>8.0200000000000007E-2</v>
      </c>
      <c r="N120" s="89">
        <v>1040</v>
      </c>
      <c r="O120" s="90" t="s">
        <v>64</v>
      </c>
      <c r="P120" s="74">
        <f t="shared" si="7"/>
        <v>0.10400000000000001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0.76570000000000005</v>
      </c>
      <c r="F121" s="92">
        <v>1.6069999999999999E-3</v>
      </c>
      <c r="G121" s="88">
        <f t="shared" si="8"/>
        <v>0.76730700000000007</v>
      </c>
      <c r="H121" s="89">
        <v>8317</v>
      </c>
      <c r="I121" s="90" t="s">
        <v>64</v>
      </c>
      <c r="J121" s="76">
        <f t="shared" si="9"/>
        <v>0.83169999999999999</v>
      </c>
      <c r="K121" s="89">
        <v>814</v>
      </c>
      <c r="L121" s="90" t="s">
        <v>64</v>
      </c>
      <c r="M121" s="74">
        <f t="shared" si="6"/>
        <v>8.14E-2</v>
      </c>
      <c r="N121" s="89">
        <v>1064</v>
      </c>
      <c r="O121" s="90" t="s">
        <v>64</v>
      </c>
      <c r="P121" s="74">
        <f t="shared" si="7"/>
        <v>0.10640000000000001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0.76739999999999997</v>
      </c>
      <c r="F122" s="92">
        <v>1.4430000000000001E-3</v>
      </c>
      <c r="G122" s="88">
        <f t="shared" si="8"/>
        <v>0.76884299999999994</v>
      </c>
      <c r="H122" s="89">
        <v>9237</v>
      </c>
      <c r="I122" s="90" t="s">
        <v>64</v>
      </c>
      <c r="J122" s="76">
        <f t="shared" si="9"/>
        <v>0.92369999999999997</v>
      </c>
      <c r="K122" s="89">
        <v>841</v>
      </c>
      <c r="L122" s="90" t="s">
        <v>64</v>
      </c>
      <c r="M122" s="74">
        <f t="shared" si="6"/>
        <v>8.4099999999999994E-2</v>
      </c>
      <c r="N122" s="89">
        <v>1109</v>
      </c>
      <c r="O122" s="90" t="s">
        <v>64</v>
      </c>
      <c r="P122" s="74">
        <f t="shared" si="7"/>
        <v>0.1109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0.76259999999999994</v>
      </c>
      <c r="F123" s="92">
        <v>1.312E-3</v>
      </c>
      <c r="G123" s="88">
        <f t="shared" si="8"/>
        <v>0.76391199999999992</v>
      </c>
      <c r="H123" s="89">
        <v>1.02</v>
      </c>
      <c r="I123" s="93" t="s">
        <v>66</v>
      </c>
      <c r="J123" s="76">
        <f t="shared" ref="J123:J171" si="10">H123</f>
        <v>1.02</v>
      </c>
      <c r="K123" s="89">
        <v>867</v>
      </c>
      <c r="L123" s="90" t="s">
        <v>64</v>
      </c>
      <c r="M123" s="74">
        <f t="shared" si="6"/>
        <v>8.6699999999999999E-2</v>
      </c>
      <c r="N123" s="89">
        <v>1151</v>
      </c>
      <c r="O123" s="90" t="s">
        <v>64</v>
      </c>
      <c r="P123" s="74">
        <f t="shared" si="7"/>
        <v>0.11510000000000001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0.75319999999999998</v>
      </c>
      <c r="F124" s="92">
        <v>1.2049999999999999E-3</v>
      </c>
      <c r="G124" s="88">
        <f t="shared" si="8"/>
        <v>0.75440499999999999</v>
      </c>
      <c r="H124" s="89">
        <v>1.1100000000000001</v>
      </c>
      <c r="I124" s="90" t="s">
        <v>66</v>
      </c>
      <c r="J124" s="76">
        <f t="shared" si="10"/>
        <v>1.1100000000000001</v>
      </c>
      <c r="K124" s="89">
        <v>891</v>
      </c>
      <c r="L124" s="90" t="s">
        <v>64</v>
      </c>
      <c r="M124" s="74">
        <f t="shared" si="6"/>
        <v>8.9099999999999999E-2</v>
      </c>
      <c r="N124" s="89">
        <v>1191</v>
      </c>
      <c r="O124" s="90" t="s">
        <v>64</v>
      </c>
      <c r="P124" s="74">
        <f t="shared" si="7"/>
        <v>0.11910000000000001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0.74050000000000005</v>
      </c>
      <c r="F125" s="92">
        <v>1.114E-3</v>
      </c>
      <c r="G125" s="88">
        <f t="shared" si="8"/>
        <v>0.741614</v>
      </c>
      <c r="H125" s="89">
        <v>1.2</v>
      </c>
      <c r="I125" s="90" t="s">
        <v>66</v>
      </c>
      <c r="J125" s="76">
        <f t="shared" si="10"/>
        <v>1.2</v>
      </c>
      <c r="K125" s="89">
        <v>915</v>
      </c>
      <c r="L125" s="90" t="s">
        <v>64</v>
      </c>
      <c r="M125" s="74">
        <f t="shared" si="6"/>
        <v>9.1499999999999998E-2</v>
      </c>
      <c r="N125" s="89">
        <v>1231</v>
      </c>
      <c r="O125" s="90" t="s">
        <v>64</v>
      </c>
      <c r="P125" s="74">
        <f t="shared" si="7"/>
        <v>0.12310000000000001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0.72570000000000001</v>
      </c>
      <c r="F126" s="92">
        <v>1.0380000000000001E-3</v>
      </c>
      <c r="G126" s="88">
        <f t="shared" si="8"/>
        <v>0.726738</v>
      </c>
      <c r="H126" s="77">
        <v>1.3</v>
      </c>
      <c r="I126" s="79" t="s">
        <v>66</v>
      </c>
      <c r="J126" s="76">
        <f t="shared" si="10"/>
        <v>1.3</v>
      </c>
      <c r="K126" s="77">
        <v>939</v>
      </c>
      <c r="L126" s="79" t="s">
        <v>64</v>
      </c>
      <c r="M126" s="74">
        <f t="shared" si="6"/>
        <v>9.3899999999999997E-2</v>
      </c>
      <c r="N126" s="77">
        <v>1270</v>
      </c>
      <c r="O126" s="79" t="s">
        <v>64</v>
      </c>
      <c r="P126" s="74">
        <f t="shared" si="7"/>
        <v>0.127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0.70960000000000001</v>
      </c>
      <c r="F127" s="92">
        <v>9.7179999999999999E-4</v>
      </c>
      <c r="G127" s="88">
        <f t="shared" si="8"/>
        <v>0.71057179999999998</v>
      </c>
      <c r="H127" s="77">
        <v>1.4</v>
      </c>
      <c r="I127" s="79" t="s">
        <v>66</v>
      </c>
      <c r="J127" s="76">
        <f t="shared" si="10"/>
        <v>1.4</v>
      </c>
      <c r="K127" s="77">
        <v>962</v>
      </c>
      <c r="L127" s="79" t="s">
        <v>64</v>
      </c>
      <c r="M127" s="74">
        <f t="shared" si="6"/>
        <v>9.6199999999999994E-2</v>
      </c>
      <c r="N127" s="77">
        <v>1308</v>
      </c>
      <c r="O127" s="79" t="s">
        <v>64</v>
      </c>
      <c r="P127" s="74">
        <f t="shared" si="7"/>
        <v>0.1308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0.69289999999999996</v>
      </c>
      <c r="F128" s="92">
        <v>9.1430000000000005E-4</v>
      </c>
      <c r="G128" s="88">
        <f t="shared" si="8"/>
        <v>0.69381429999999999</v>
      </c>
      <c r="H128" s="89">
        <v>1.5</v>
      </c>
      <c r="I128" s="90" t="s">
        <v>66</v>
      </c>
      <c r="J128" s="76">
        <f t="shared" si="10"/>
        <v>1.5</v>
      </c>
      <c r="K128" s="77">
        <v>986</v>
      </c>
      <c r="L128" s="79" t="s">
        <v>64</v>
      </c>
      <c r="M128" s="74">
        <f t="shared" si="6"/>
        <v>9.8599999999999993E-2</v>
      </c>
      <c r="N128" s="77">
        <v>1347</v>
      </c>
      <c r="O128" s="79" t="s">
        <v>64</v>
      </c>
      <c r="P128" s="74">
        <f t="shared" si="7"/>
        <v>0.13469999999999999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0.67600000000000005</v>
      </c>
      <c r="F129" s="92">
        <v>8.6359999999999996E-4</v>
      </c>
      <c r="G129" s="88">
        <f t="shared" si="8"/>
        <v>0.67686360000000001</v>
      </c>
      <c r="H129" s="89">
        <v>1.6</v>
      </c>
      <c r="I129" s="90" t="s">
        <v>66</v>
      </c>
      <c r="J129" s="76">
        <f t="shared" si="10"/>
        <v>1.6</v>
      </c>
      <c r="K129" s="77">
        <v>1010</v>
      </c>
      <c r="L129" s="79" t="s">
        <v>64</v>
      </c>
      <c r="M129" s="74">
        <f t="shared" si="6"/>
        <v>0.10100000000000001</v>
      </c>
      <c r="N129" s="77">
        <v>1385</v>
      </c>
      <c r="O129" s="79" t="s">
        <v>64</v>
      </c>
      <c r="P129" s="74">
        <f t="shared" si="7"/>
        <v>0.13850000000000001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0.65910000000000002</v>
      </c>
      <c r="F130" s="92">
        <v>8.187E-4</v>
      </c>
      <c r="G130" s="88">
        <f t="shared" si="8"/>
        <v>0.65991869999999997</v>
      </c>
      <c r="H130" s="89">
        <v>1.71</v>
      </c>
      <c r="I130" s="90" t="s">
        <v>66</v>
      </c>
      <c r="J130" s="76">
        <f t="shared" si="10"/>
        <v>1.71</v>
      </c>
      <c r="K130" s="77">
        <v>1034</v>
      </c>
      <c r="L130" s="79" t="s">
        <v>64</v>
      </c>
      <c r="M130" s="74">
        <f t="shared" si="6"/>
        <v>0.10340000000000001</v>
      </c>
      <c r="N130" s="77">
        <v>1424</v>
      </c>
      <c r="O130" s="79" t="s">
        <v>64</v>
      </c>
      <c r="P130" s="74">
        <f t="shared" si="7"/>
        <v>0.1424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0.64259999999999995</v>
      </c>
      <c r="F131" s="92">
        <v>7.785E-4</v>
      </c>
      <c r="G131" s="88">
        <f t="shared" si="8"/>
        <v>0.64337849999999996</v>
      </c>
      <c r="H131" s="89">
        <v>1.82</v>
      </c>
      <c r="I131" s="90" t="s">
        <v>66</v>
      </c>
      <c r="J131" s="76">
        <f t="shared" si="10"/>
        <v>1.82</v>
      </c>
      <c r="K131" s="77">
        <v>1058</v>
      </c>
      <c r="L131" s="79" t="s">
        <v>64</v>
      </c>
      <c r="M131" s="74">
        <f t="shared" si="6"/>
        <v>0.10580000000000001</v>
      </c>
      <c r="N131" s="77">
        <v>1463</v>
      </c>
      <c r="O131" s="79" t="s">
        <v>64</v>
      </c>
      <c r="P131" s="74">
        <f t="shared" si="7"/>
        <v>0.14630000000000001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0.62660000000000005</v>
      </c>
      <c r="F132" s="92">
        <v>7.4240000000000005E-4</v>
      </c>
      <c r="G132" s="88">
        <f t="shared" si="8"/>
        <v>0.62734240000000008</v>
      </c>
      <c r="H132" s="89">
        <v>1.93</v>
      </c>
      <c r="I132" s="90" t="s">
        <v>66</v>
      </c>
      <c r="J132" s="76">
        <f t="shared" si="10"/>
        <v>1.93</v>
      </c>
      <c r="K132" s="77">
        <v>1083</v>
      </c>
      <c r="L132" s="79" t="s">
        <v>64</v>
      </c>
      <c r="M132" s="74">
        <f t="shared" si="6"/>
        <v>0.10829999999999999</v>
      </c>
      <c r="N132" s="77">
        <v>1503</v>
      </c>
      <c r="O132" s="79" t="s">
        <v>64</v>
      </c>
      <c r="P132" s="74">
        <f t="shared" si="7"/>
        <v>0.15029999999999999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0.59609999999999996</v>
      </c>
      <c r="F133" s="92">
        <v>6.8000000000000005E-4</v>
      </c>
      <c r="G133" s="88">
        <f t="shared" si="8"/>
        <v>0.59677999999999998</v>
      </c>
      <c r="H133" s="89">
        <v>2.16</v>
      </c>
      <c r="I133" s="90" t="s">
        <v>66</v>
      </c>
      <c r="J133" s="76">
        <f t="shared" si="10"/>
        <v>2.16</v>
      </c>
      <c r="K133" s="77">
        <v>1158</v>
      </c>
      <c r="L133" s="79" t="s">
        <v>64</v>
      </c>
      <c r="M133" s="74">
        <f t="shared" si="6"/>
        <v>0.11579999999999999</v>
      </c>
      <c r="N133" s="77">
        <v>1584</v>
      </c>
      <c r="O133" s="79" t="s">
        <v>64</v>
      </c>
      <c r="P133" s="74">
        <f t="shared" si="7"/>
        <v>0.15840000000000001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0.5615</v>
      </c>
      <c r="F134" s="92">
        <v>6.1609999999999996E-4</v>
      </c>
      <c r="G134" s="88">
        <f t="shared" si="8"/>
        <v>0.56211610000000001</v>
      </c>
      <c r="H134" s="89">
        <v>2.4700000000000002</v>
      </c>
      <c r="I134" s="90" t="s">
        <v>66</v>
      </c>
      <c r="J134" s="76">
        <f t="shared" si="10"/>
        <v>2.4700000000000002</v>
      </c>
      <c r="K134" s="77">
        <v>1268</v>
      </c>
      <c r="L134" s="79" t="s">
        <v>64</v>
      </c>
      <c r="M134" s="74">
        <f t="shared" si="6"/>
        <v>0.1268</v>
      </c>
      <c r="N134" s="77">
        <v>1690</v>
      </c>
      <c r="O134" s="79" t="s">
        <v>64</v>
      </c>
      <c r="P134" s="74">
        <f t="shared" si="7"/>
        <v>0.16899999999999998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0.53059999999999996</v>
      </c>
      <c r="F135" s="92">
        <v>5.6400000000000005E-4</v>
      </c>
      <c r="G135" s="88">
        <f t="shared" si="8"/>
        <v>0.53116399999999997</v>
      </c>
      <c r="H135" s="89">
        <v>2.8</v>
      </c>
      <c r="I135" s="90" t="s">
        <v>66</v>
      </c>
      <c r="J135" s="76">
        <f t="shared" si="10"/>
        <v>2.8</v>
      </c>
      <c r="K135" s="77">
        <v>1382</v>
      </c>
      <c r="L135" s="79" t="s">
        <v>64</v>
      </c>
      <c r="M135" s="74">
        <f t="shared" si="6"/>
        <v>0.13819999999999999</v>
      </c>
      <c r="N135" s="77">
        <v>1802</v>
      </c>
      <c r="O135" s="79" t="s">
        <v>64</v>
      </c>
      <c r="P135" s="74">
        <f t="shared" si="7"/>
        <v>0.1802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0.50319999999999998</v>
      </c>
      <c r="F136" s="92">
        <v>5.2039999999999996E-4</v>
      </c>
      <c r="G136" s="88">
        <f t="shared" si="8"/>
        <v>0.50372039999999996</v>
      </c>
      <c r="H136" s="89">
        <v>3.14</v>
      </c>
      <c r="I136" s="90" t="s">
        <v>66</v>
      </c>
      <c r="J136" s="76">
        <f t="shared" si="10"/>
        <v>3.14</v>
      </c>
      <c r="K136" s="77">
        <v>1497</v>
      </c>
      <c r="L136" s="79" t="s">
        <v>64</v>
      </c>
      <c r="M136" s="74">
        <f t="shared" si="6"/>
        <v>0.1497</v>
      </c>
      <c r="N136" s="77">
        <v>1918</v>
      </c>
      <c r="O136" s="79" t="s">
        <v>64</v>
      </c>
      <c r="P136" s="74">
        <f t="shared" si="7"/>
        <v>0.1918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0.47870000000000001</v>
      </c>
      <c r="F137" s="92">
        <v>4.8359999999999999E-4</v>
      </c>
      <c r="G137" s="88">
        <f t="shared" si="8"/>
        <v>0.47918359999999999</v>
      </c>
      <c r="H137" s="89">
        <v>3.51</v>
      </c>
      <c r="I137" s="90" t="s">
        <v>66</v>
      </c>
      <c r="J137" s="76">
        <f t="shared" si="10"/>
        <v>3.51</v>
      </c>
      <c r="K137" s="77">
        <v>1616</v>
      </c>
      <c r="L137" s="79" t="s">
        <v>64</v>
      </c>
      <c r="M137" s="74">
        <f t="shared" si="6"/>
        <v>0.16160000000000002</v>
      </c>
      <c r="N137" s="77">
        <v>2041</v>
      </c>
      <c r="O137" s="79" t="s">
        <v>64</v>
      </c>
      <c r="P137" s="74">
        <f t="shared" si="7"/>
        <v>0.2041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0.45679999999999998</v>
      </c>
      <c r="F138" s="92">
        <v>4.5189999999999998E-4</v>
      </c>
      <c r="G138" s="88">
        <f t="shared" si="8"/>
        <v>0.45725189999999999</v>
      </c>
      <c r="H138" s="89">
        <v>3.89</v>
      </c>
      <c r="I138" s="90" t="s">
        <v>66</v>
      </c>
      <c r="J138" s="76">
        <f t="shared" si="10"/>
        <v>3.89</v>
      </c>
      <c r="K138" s="77">
        <v>1738</v>
      </c>
      <c r="L138" s="79" t="s">
        <v>64</v>
      </c>
      <c r="M138" s="74">
        <f t="shared" si="6"/>
        <v>0.17380000000000001</v>
      </c>
      <c r="N138" s="77">
        <v>2169</v>
      </c>
      <c r="O138" s="79" t="s">
        <v>64</v>
      </c>
      <c r="P138" s="74">
        <f t="shared" si="7"/>
        <v>0.21690000000000001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0.43719999999999998</v>
      </c>
      <c r="F139" s="92">
        <v>4.2430000000000001E-4</v>
      </c>
      <c r="G139" s="88">
        <f t="shared" si="8"/>
        <v>0.43762429999999997</v>
      </c>
      <c r="H139" s="89">
        <v>4.28</v>
      </c>
      <c r="I139" s="90" t="s">
        <v>66</v>
      </c>
      <c r="J139" s="76">
        <f t="shared" si="10"/>
        <v>4.28</v>
      </c>
      <c r="K139" s="77">
        <v>1862</v>
      </c>
      <c r="L139" s="79" t="s">
        <v>64</v>
      </c>
      <c r="M139" s="74">
        <f t="shared" si="6"/>
        <v>0.1862</v>
      </c>
      <c r="N139" s="77">
        <v>2303</v>
      </c>
      <c r="O139" s="79" t="s">
        <v>64</v>
      </c>
      <c r="P139" s="74">
        <f t="shared" si="7"/>
        <v>0.2303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0.41949999999999998</v>
      </c>
      <c r="F140" s="92">
        <v>4.0020000000000002E-4</v>
      </c>
      <c r="G140" s="88">
        <f t="shared" si="8"/>
        <v>0.4199002</v>
      </c>
      <c r="H140" s="89">
        <v>4.7</v>
      </c>
      <c r="I140" s="90" t="s">
        <v>66</v>
      </c>
      <c r="J140" s="76">
        <f t="shared" si="10"/>
        <v>4.7</v>
      </c>
      <c r="K140" s="77">
        <v>1988</v>
      </c>
      <c r="L140" s="79" t="s">
        <v>64</v>
      </c>
      <c r="M140" s="74">
        <f t="shared" si="6"/>
        <v>0.1988</v>
      </c>
      <c r="N140" s="77">
        <v>2443</v>
      </c>
      <c r="O140" s="79" t="s">
        <v>64</v>
      </c>
      <c r="P140" s="74">
        <f t="shared" si="7"/>
        <v>0.24430000000000002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0.40339999999999998</v>
      </c>
      <c r="F141" s="92">
        <v>3.7879999999999999E-4</v>
      </c>
      <c r="G141" s="88">
        <f t="shared" si="8"/>
        <v>0.40377879999999999</v>
      </c>
      <c r="H141" s="77">
        <v>5.13</v>
      </c>
      <c r="I141" s="79" t="s">
        <v>66</v>
      </c>
      <c r="J141" s="76">
        <f t="shared" si="10"/>
        <v>5.13</v>
      </c>
      <c r="K141" s="77">
        <v>2118</v>
      </c>
      <c r="L141" s="79" t="s">
        <v>64</v>
      </c>
      <c r="M141" s="74">
        <f t="shared" si="6"/>
        <v>0.21179999999999999</v>
      </c>
      <c r="N141" s="77">
        <v>2588</v>
      </c>
      <c r="O141" s="79" t="s">
        <v>64</v>
      </c>
      <c r="P141" s="74">
        <f t="shared" si="7"/>
        <v>0.25880000000000003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0.37540000000000001</v>
      </c>
      <c r="F142" s="92">
        <v>3.4249999999999998E-4</v>
      </c>
      <c r="G142" s="88">
        <f t="shared" si="8"/>
        <v>0.37574250000000003</v>
      </c>
      <c r="H142" s="77">
        <v>6.05</v>
      </c>
      <c r="I142" s="79" t="s">
        <v>66</v>
      </c>
      <c r="J142" s="76">
        <f t="shared" si="10"/>
        <v>6.05</v>
      </c>
      <c r="K142" s="77">
        <v>2552</v>
      </c>
      <c r="L142" s="79" t="s">
        <v>64</v>
      </c>
      <c r="M142" s="74">
        <f t="shared" si="6"/>
        <v>0.25519999999999998</v>
      </c>
      <c r="N142" s="77">
        <v>2896</v>
      </c>
      <c r="O142" s="79" t="s">
        <v>64</v>
      </c>
      <c r="P142" s="74">
        <f t="shared" si="7"/>
        <v>0.28959999999999997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0.35170000000000001</v>
      </c>
      <c r="F143" s="92">
        <v>3.1300000000000002E-4</v>
      </c>
      <c r="G143" s="88">
        <f t="shared" si="8"/>
        <v>0.35201300000000002</v>
      </c>
      <c r="H143" s="77">
        <v>7.03</v>
      </c>
      <c r="I143" s="79" t="s">
        <v>66</v>
      </c>
      <c r="J143" s="76">
        <f t="shared" si="10"/>
        <v>7.03</v>
      </c>
      <c r="K143" s="77">
        <v>2974</v>
      </c>
      <c r="L143" s="79" t="s">
        <v>64</v>
      </c>
      <c r="M143" s="74">
        <f t="shared" si="6"/>
        <v>0.2974</v>
      </c>
      <c r="N143" s="77">
        <v>3225</v>
      </c>
      <c r="O143" s="79" t="s">
        <v>64</v>
      </c>
      <c r="P143" s="74">
        <f t="shared" si="7"/>
        <v>0.32250000000000001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0.33150000000000002</v>
      </c>
      <c r="F144" s="92">
        <v>2.8840000000000002E-4</v>
      </c>
      <c r="G144" s="88">
        <f t="shared" si="8"/>
        <v>0.33178840000000004</v>
      </c>
      <c r="H144" s="77">
        <v>8.08</v>
      </c>
      <c r="I144" s="79" t="s">
        <v>66</v>
      </c>
      <c r="J144" s="76">
        <f t="shared" si="10"/>
        <v>8.08</v>
      </c>
      <c r="K144" s="77">
        <v>3392</v>
      </c>
      <c r="L144" s="79" t="s">
        <v>64</v>
      </c>
      <c r="M144" s="74">
        <f t="shared" si="6"/>
        <v>0.3392</v>
      </c>
      <c r="N144" s="77">
        <v>3575</v>
      </c>
      <c r="O144" s="79" t="s">
        <v>64</v>
      </c>
      <c r="P144" s="74">
        <f t="shared" si="7"/>
        <v>0.35750000000000004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0.314</v>
      </c>
      <c r="F145" s="92">
        <v>2.676E-4</v>
      </c>
      <c r="G145" s="88">
        <f t="shared" si="8"/>
        <v>0.31426759999999998</v>
      </c>
      <c r="H145" s="77">
        <v>9.18</v>
      </c>
      <c r="I145" s="79" t="s">
        <v>66</v>
      </c>
      <c r="J145" s="76">
        <f t="shared" si="10"/>
        <v>9.18</v>
      </c>
      <c r="K145" s="77">
        <v>3809</v>
      </c>
      <c r="L145" s="79" t="s">
        <v>64</v>
      </c>
      <c r="M145" s="74">
        <f t="shared" si="6"/>
        <v>0.38090000000000002</v>
      </c>
      <c r="N145" s="77">
        <v>3944</v>
      </c>
      <c r="O145" s="79" t="s">
        <v>64</v>
      </c>
      <c r="P145" s="74">
        <f t="shared" si="7"/>
        <v>0.39439999999999997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0.29870000000000002</v>
      </c>
      <c r="F146" s="92">
        <v>2.498E-4</v>
      </c>
      <c r="G146" s="88">
        <f t="shared" si="8"/>
        <v>0.29894980000000004</v>
      </c>
      <c r="H146" s="77">
        <v>10.35</v>
      </c>
      <c r="I146" s="79" t="s">
        <v>66</v>
      </c>
      <c r="J146" s="76">
        <f t="shared" si="10"/>
        <v>10.35</v>
      </c>
      <c r="K146" s="77">
        <v>4225</v>
      </c>
      <c r="L146" s="79" t="s">
        <v>64</v>
      </c>
      <c r="M146" s="74">
        <f t="shared" si="6"/>
        <v>0.42249999999999999</v>
      </c>
      <c r="N146" s="77">
        <v>4332</v>
      </c>
      <c r="O146" s="79" t="s">
        <v>64</v>
      </c>
      <c r="P146" s="74">
        <f t="shared" si="7"/>
        <v>0.43319999999999997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0.28520000000000001</v>
      </c>
      <c r="F147" s="92">
        <v>2.343E-4</v>
      </c>
      <c r="G147" s="88">
        <f t="shared" si="8"/>
        <v>0.28543430000000003</v>
      </c>
      <c r="H147" s="77">
        <v>11.57</v>
      </c>
      <c r="I147" s="79" t="s">
        <v>66</v>
      </c>
      <c r="J147" s="76">
        <f t="shared" si="10"/>
        <v>11.57</v>
      </c>
      <c r="K147" s="77">
        <v>4644</v>
      </c>
      <c r="L147" s="79" t="s">
        <v>64</v>
      </c>
      <c r="M147" s="74">
        <f t="shared" si="6"/>
        <v>0.46440000000000003</v>
      </c>
      <c r="N147" s="77">
        <v>4738</v>
      </c>
      <c r="O147" s="79" t="s">
        <v>64</v>
      </c>
      <c r="P147" s="74">
        <f t="shared" si="7"/>
        <v>0.47380000000000005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0.2626</v>
      </c>
      <c r="F148" s="92">
        <v>2.087E-4</v>
      </c>
      <c r="G148" s="88">
        <f t="shared" si="8"/>
        <v>0.26280870000000001</v>
      </c>
      <c r="H148" s="77">
        <v>14.17</v>
      </c>
      <c r="I148" s="79" t="s">
        <v>66</v>
      </c>
      <c r="J148" s="76">
        <f t="shared" si="10"/>
        <v>14.17</v>
      </c>
      <c r="K148" s="77">
        <v>6071</v>
      </c>
      <c r="L148" s="79" t="s">
        <v>64</v>
      </c>
      <c r="M148" s="74">
        <f t="shared" ref="M148:M151" si="12">K148/1000/10</f>
        <v>0.60709999999999997</v>
      </c>
      <c r="N148" s="77">
        <v>5600</v>
      </c>
      <c r="O148" s="79" t="s">
        <v>64</v>
      </c>
      <c r="P148" s="74">
        <f t="shared" ref="P148:P152" si="13">N148/1000/10</f>
        <v>0.55999999999999994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0.24440000000000001</v>
      </c>
      <c r="F149" s="92">
        <v>1.884E-4</v>
      </c>
      <c r="G149" s="88">
        <f t="shared" ref="G149:G212" si="14">E149+F149</f>
        <v>0.24458840000000001</v>
      </c>
      <c r="H149" s="77">
        <v>16.989999999999998</v>
      </c>
      <c r="I149" s="79" t="s">
        <v>66</v>
      </c>
      <c r="J149" s="76">
        <f t="shared" si="10"/>
        <v>16.989999999999998</v>
      </c>
      <c r="K149" s="77">
        <v>7404</v>
      </c>
      <c r="L149" s="79" t="s">
        <v>64</v>
      </c>
      <c r="M149" s="74">
        <f t="shared" si="12"/>
        <v>0.74039999999999995</v>
      </c>
      <c r="N149" s="77">
        <v>6525</v>
      </c>
      <c r="O149" s="79" t="s">
        <v>64</v>
      </c>
      <c r="P149" s="74">
        <f t="shared" si="13"/>
        <v>0.65250000000000008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0.22950000000000001</v>
      </c>
      <c r="F150" s="92">
        <v>1.719E-4</v>
      </c>
      <c r="G150" s="88">
        <f t="shared" si="14"/>
        <v>0.22967190000000001</v>
      </c>
      <c r="H150" s="77">
        <v>20.010000000000002</v>
      </c>
      <c r="I150" s="79" t="s">
        <v>66</v>
      </c>
      <c r="J150" s="76">
        <f t="shared" si="10"/>
        <v>20.010000000000002</v>
      </c>
      <c r="K150" s="77">
        <v>8690</v>
      </c>
      <c r="L150" s="79" t="s">
        <v>64</v>
      </c>
      <c r="M150" s="74">
        <f t="shared" si="12"/>
        <v>0.86899999999999999</v>
      </c>
      <c r="N150" s="77">
        <v>7505</v>
      </c>
      <c r="O150" s="79" t="s">
        <v>64</v>
      </c>
      <c r="P150" s="74">
        <f t="shared" si="13"/>
        <v>0.75049999999999994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0.2195</v>
      </c>
      <c r="F151" s="92">
        <v>1.582E-4</v>
      </c>
      <c r="G151" s="88">
        <f t="shared" si="14"/>
        <v>0.2196582</v>
      </c>
      <c r="H151" s="77">
        <v>23.18</v>
      </c>
      <c r="I151" s="79" t="s">
        <v>66</v>
      </c>
      <c r="J151" s="76">
        <f t="shared" si="10"/>
        <v>23.18</v>
      </c>
      <c r="K151" s="77">
        <v>9936</v>
      </c>
      <c r="L151" s="79" t="s">
        <v>64</v>
      </c>
      <c r="M151" s="74">
        <f t="shared" si="12"/>
        <v>0.99360000000000004</v>
      </c>
      <c r="N151" s="77">
        <v>8530</v>
      </c>
      <c r="O151" s="79" t="s">
        <v>64</v>
      </c>
      <c r="P151" s="74">
        <f t="shared" si="13"/>
        <v>0.85299999999999998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0.20949999999999999</v>
      </c>
      <c r="F152" s="92">
        <v>1.4669999999999999E-4</v>
      </c>
      <c r="G152" s="88">
        <f t="shared" si="14"/>
        <v>0.20964669999999999</v>
      </c>
      <c r="H152" s="77">
        <v>26.51</v>
      </c>
      <c r="I152" s="79" t="s">
        <v>66</v>
      </c>
      <c r="J152" s="76">
        <f t="shared" si="10"/>
        <v>26.51</v>
      </c>
      <c r="K152" s="77">
        <v>1.1200000000000001</v>
      </c>
      <c r="L152" s="78" t="s">
        <v>66</v>
      </c>
      <c r="M152" s="74">
        <f t="shared" ref="M152:M158" si="16">K152</f>
        <v>1.1200000000000001</v>
      </c>
      <c r="N152" s="77">
        <v>9592</v>
      </c>
      <c r="O152" s="79" t="s">
        <v>64</v>
      </c>
      <c r="P152" s="74">
        <f t="shared" si="13"/>
        <v>0.95920000000000005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0.1993</v>
      </c>
      <c r="F153" s="92">
        <v>1.3679999999999999E-4</v>
      </c>
      <c r="G153" s="88">
        <f t="shared" si="14"/>
        <v>0.1994368</v>
      </c>
      <c r="H153" s="77">
        <v>30.01</v>
      </c>
      <c r="I153" s="79" t="s">
        <v>66</v>
      </c>
      <c r="J153" s="76">
        <f t="shared" si="10"/>
        <v>30.01</v>
      </c>
      <c r="K153" s="77">
        <v>1.24</v>
      </c>
      <c r="L153" s="79" t="s">
        <v>66</v>
      </c>
      <c r="M153" s="74">
        <f t="shared" si="16"/>
        <v>1.24</v>
      </c>
      <c r="N153" s="77">
        <v>1.07</v>
      </c>
      <c r="O153" s="78" t="s">
        <v>66</v>
      </c>
      <c r="P153" s="74">
        <f t="shared" ref="P153:P156" si="17">N153</f>
        <v>1.07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0.19020000000000001</v>
      </c>
      <c r="F154" s="92">
        <v>1.282E-4</v>
      </c>
      <c r="G154" s="88">
        <f t="shared" si="14"/>
        <v>0.1903282</v>
      </c>
      <c r="H154" s="77">
        <v>33.67</v>
      </c>
      <c r="I154" s="79" t="s">
        <v>66</v>
      </c>
      <c r="J154" s="76">
        <f t="shared" si="10"/>
        <v>33.67</v>
      </c>
      <c r="K154" s="77">
        <v>1.36</v>
      </c>
      <c r="L154" s="79" t="s">
        <v>66</v>
      </c>
      <c r="M154" s="74">
        <f t="shared" si="16"/>
        <v>1.36</v>
      </c>
      <c r="N154" s="77">
        <v>1.18</v>
      </c>
      <c r="O154" s="79" t="s">
        <v>66</v>
      </c>
      <c r="P154" s="74">
        <f t="shared" si="17"/>
        <v>1.18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0.182</v>
      </c>
      <c r="F155" s="92">
        <v>1.206E-4</v>
      </c>
      <c r="G155" s="88">
        <f t="shared" si="14"/>
        <v>0.18212059999999999</v>
      </c>
      <c r="H155" s="77">
        <v>37.51</v>
      </c>
      <c r="I155" s="79" t="s">
        <v>66</v>
      </c>
      <c r="J155" s="76">
        <f t="shared" si="10"/>
        <v>37.51</v>
      </c>
      <c r="K155" s="77">
        <v>1.48</v>
      </c>
      <c r="L155" s="79" t="s">
        <v>66</v>
      </c>
      <c r="M155" s="74">
        <f t="shared" si="16"/>
        <v>1.48</v>
      </c>
      <c r="N155" s="77">
        <v>1.3</v>
      </c>
      <c r="O155" s="79" t="s">
        <v>66</v>
      </c>
      <c r="P155" s="74">
        <f t="shared" si="17"/>
        <v>1.3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0.1744</v>
      </c>
      <c r="F156" s="92">
        <v>1.1400000000000001E-4</v>
      </c>
      <c r="G156" s="88">
        <f t="shared" si="14"/>
        <v>0.174514</v>
      </c>
      <c r="H156" s="77">
        <v>41.52</v>
      </c>
      <c r="I156" s="79" t="s">
        <v>66</v>
      </c>
      <c r="J156" s="76">
        <f t="shared" si="10"/>
        <v>41.52</v>
      </c>
      <c r="K156" s="77">
        <v>1.6</v>
      </c>
      <c r="L156" s="79" t="s">
        <v>66</v>
      </c>
      <c r="M156" s="74">
        <f t="shared" si="16"/>
        <v>1.6</v>
      </c>
      <c r="N156" s="77">
        <v>1.43</v>
      </c>
      <c r="O156" s="79" t="s">
        <v>66</v>
      </c>
      <c r="P156" s="74">
        <f t="shared" si="17"/>
        <v>1.43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0.16739999999999999</v>
      </c>
      <c r="F157" s="92">
        <v>1.081E-4</v>
      </c>
      <c r="G157" s="88">
        <f t="shared" si="14"/>
        <v>0.16750809999999999</v>
      </c>
      <c r="H157" s="77">
        <v>45.7</v>
      </c>
      <c r="I157" s="79" t="s">
        <v>66</v>
      </c>
      <c r="J157" s="76">
        <f t="shared" si="10"/>
        <v>45.7</v>
      </c>
      <c r="K157" s="77">
        <v>1.73</v>
      </c>
      <c r="L157" s="79" t="s">
        <v>66</v>
      </c>
      <c r="M157" s="74">
        <f t="shared" si="16"/>
        <v>1.73</v>
      </c>
      <c r="N157" s="77">
        <v>1.55</v>
      </c>
      <c r="O157" s="79" t="s">
        <v>66</v>
      </c>
      <c r="P157" s="74">
        <f t="shared" ref="P157:P169" si="18">N157</f>
        <v>1.55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0.16089999999999999</v>
      </c>
      <c r="F158" s="92">
        <v>1.0280000000000001E-4</v>
      </c>
      <c r="G158" s="88">
        <f t="shared" si="14"/>
        <v>0.16100279999999997</v>
      </c>
      <c r="H158" s="77">
        <v>50.05</v>
      </c>
      <c r="I158" s="79" t="s">
        <v>66</v>
      </c>
      <c r="J158" s="76">
        <f t="shared" si="10"/>
        <v>50.05</v>
      </c>
      <c r="K158" s="77">
        <v>1.85</v>
      </c>
      <c r="L158" s="79" t="s">
        <v>66</v>
      </c>
      <c r="M158" s="74">
        <f t="shared" si="16"/>
        <v>1.85</v>
      </c>
      <c r="N158" s="77">
        <v>1.69</v>
      </c>
      <c r="O158" s="79" t="s">
        <v>66</v>
      </c>
      <c r="P158" s="74">
        <f t="shared" si="18"/>
        <v>1.69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0.14929999999999999</v>
      </c>
      <c r="F159" s="92">
        <v>9.3679999999999998E-5</v>
      </c>
      <c r="G159" s="88">
        <f t="shared" si="14"/>
        <v>0.14939368</v>
      </c>
      <c r="H159" s="77">
        <v>59.26</v>
      </c>
      <c r="I159" s="79" t="s">
        <v>66</v>
      </c>
      <c r="J159" s="76">
        <f t="shared" si="10"/>
        <v>59.26</v>
      </c>
      <c r="K159" s="77">
        <v>2.2999999999999998</v>
      </c>
      <c r="L159" s="79" t="s">
        <v>66</v>
      </c>
      <c r="M159" s="74">
        <f t="shared" ref="M159:M197" si="19">K159</f>
        <v>2.2999999999999998</v>
      </c>
      <c r="N159" s="77">
        <v>1.96</v>
      </c>
      <c r="O159" s="79" t="s">
        <v>66</v>
      </c>
      <c r="P159" s="74">
        <f t="shared" si="18"/>
        <v>1.96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0.13700000000000001</v>
      </c>
      <c r="F160" s="92">
        <v>8.4439999999999998E-5</v>
      </c>
      <c r="G160" s="88">
        <f t="shared" si="14"/>
        <v>0.13708444</v>
      </c>
      <c r="H160" s="77">
        <v>71.75</v>
      </c>
      <c r="I160" s="79" t="s">
        <v>66</v>
      </c>
      <c r="J160" s="76">
        <f t="shared" si="10"/>
        <v>71.75</v>
      </c>
      <c r="K160" s="77">
        <v>2.95</v>
      </c>
      <c r="L160" s="79" t="s">
        <v>66</v>
      </c>
      <c r="M160" s="76">
        <f t="shared" si="19"/>
        <v>2.95</v>
      </c>
      <c r="N160" s="77">
        <v>2.33</v>
      </c>
      <c r="O160" s="79" t="s">
        <v>66</v>
      </c>
      <c r="P160" s="74">
        <f t="shared" si="18"/>
        <v>2.33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0.12670000000000001</v>
      </c>
      <c r="F161" s="92">
        <v>7.6929999999999997E-5</v>
      </c>
      <c r="G161" s="88">
        <f t="shared" si="14"/>
        <v>0.12677693000000001</v>
      </c>
      <c r="H161" s="77">
        <v>85.3</v>
      </c>
      <c r="I161" s="79" t="s">
        <v>66</v>
      </c>
      <c r="J161" s="76">
        <f t="shared" si="10"/>
        <v>85.3</v>
      </c>
      <c r="K161" s="77">
        <v>3.56</v>
      </c>
      <c r="L161" s="79" t="s">
        <v>66</v>
      </c>
      <c r="M161" s="76">
        <f t="shared" si="19"/>
        <v>3.56</v>
      </c>
      <c r="N161" s="77">
        <v>2.73</v>
      </c>
      <c r="O161" s="79" t="s">
        <v>66</v>
      </c>
      <c r="P161" s="74">
        <f t="shared" si="18"/>
        <v>2.73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0.11799999999999999</v>
      </c>
      <c r="F162" s="92">
        <v>7.0710000000000006E-5</v>
      </c>
      <c r="G162" s="88">
        <f t="shared" si="14"/>
        <v>0.11807071</v>
      </c>
      <c r="H162" s="77">
        <v>99.9</v>
      </c>
      <c r="I162" s="79" t="s">
        <v>66</v>
      </c>
      <c r="J162" s="76">
        <f t="shared" si="10"/>
        <v>99.9</v>
      </c>
      <c r="K162" s="77">
        <v>4.17</v>
      </c>
      <c r="L162" s="79" t="s">
        <v>66</v>
      </c>
      <c r="M162" s="76">
        <f t="shared" si="19"/>
        <v>4.17</v>
      </c>
      <c r="N162" s="77">
        <v>3.16</v>
      </c>
      <c r="O162" s="79" t="s">
        <v>66</v>
      </c>
      <c r="P162" s="74">
        <f t="shared" si="18"/>
        <v>3.16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0.1104</v>
      </c>
      <c r="F163" s="92">
        <v>6.546E-5</v>
      </c>
      <c r="G163" s="88">
        <f t="shared" si="14"/>
        <v>0.11046546</v>
      </c>
      <c r="H163" s="77">
        <v>115.55</v>
      </c>
      <c r="I163" s="79" t="s">
        <v>66</v>
      </c>
      <c r="J163" s="76">
        <f t="shared" si="10"/>
        <v>115.55</v>
      </c>
      <c r="K163" s="77">
        <v>4.7699999999999996</v>
      </c>
      <c r="L163" s="79" t="s">
        <v>66</v>
      </c>
      <c r="M163" s="76">
        <f t="shared" si="19"/>
        <v>4.7699999999999996</v>
      </c>
      <c r="N163" s="77">
        <v>3.61</v>
      </c>
      <c r="O163" s="79" t="s">
        <v>66</v>
      </c>
      <c r="P163" s="74">
        <f t="shared" si="18"/>
        <v>3.61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0.10390000000000001</v>
      </c>
      <c r="F164" s="92">
        <v>6.0970000000000001E-5</v>
      </c>
      <c r="G164" s="88">
        <f t="shared" si="14"/>
        <v>0.10396097</v>
      </c>
      <c r="H164" s="77">
        <v>132.22</v>
      </c>
      <c r="I164" s="79" t="s">
        <v>66</v>
      </c>
      <c r="J164" s="76">
        <f t="shared" si="10"/>
        <v>132.22</v>
      </c>
      <c r="K164" s="77">
        <v>5.38</v>
      </c>
      <c r="L164" s="79" t="s">
        <v>66</v>
      </c>
      <c r="M164" s="76">
        <f t="shared" si="19"/>
        <v>5.38</v>
      </c>
      <c r="N164" s="77">
        <v>4.09</v>
      </c>
      <c r="O164" s="79" t="s">
        <v>66</v>
      </c>
      <c r="P164" s="74">
        <f t="shared" si="18"/>
        <v>4.09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9.8140000000000005E-2</v>
      </c>
      <c r="F165" s="92">
        <v>5.7080000000000002E-5</v>
      </c>
      <c r="G165" s="88">
        <f t="shared" si="14"/>
        <v>9.8197080000000006E-2</v>
      </c>
      <c r="H165" s="77">
        <v>149.91</v>
      </c>
      <c r="I165" s="79" t="s">
        <v>66</v>
      </c>
      <c r="J165" s="76">
        <f t="shared" si="10"/>
        <v>149.91</v>
      </c>
      <c r="K165" s="77">
        <v>5.99</v>
      </c>
      <c r="L165" s="79" t="s">
        <v>66</v>
      </c>
      <c r="M165" s="76">
        <f t="shared" si="19"/>
        <v>5.99</v>
      </c>
      <c r="N165" s="77">
        <v>4.5999999999999996</v>
      </c>
      <c r="O165" s="79" t="s">
        <v>66</v>
      </c>
      <c r="P165" s="74">
        <f t="shared" si="18"/>
        <v>4.5999999999999996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9.3060000000000004E-2</v>
      </c>
      <c r="F166" s="92">
        <v>5.3690000000000003E-5</v>
      </c>
      <c r="G166" s="88">
        <f t="shared" si="14"/>
        <v>9.3113689999999999E-2</v>
      </c>
      <c r="H166" s="77">
        <v>168.6</v>
      </c>
      <c r="I166" s="79" t="s">
        <v>66</v>
      </c>
      <c r="J166" s="76">
        <f t="shared" si="10"/>
        <v>168.6</v>
      </c>
      <c r="K166" s="77">
        <v>6.61</v>
      </c>
      <c r="L166" s="79" t="s">
        <v>66</v>
      </c>
      <c r="M166" s="76">
        <f t="shared" si="19"/>
        <v>6.61</v>
      </c>
      <c r="N166" s="77">
        <v>5.13</v>
      </c>
      <c r="O166" s="79" t="s">
        <v>66</v>
      </c>
      <c r="P166" s="74">
        <f t="shared" si="18"/>
        <v>5.13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8.8529999999999998E-2</v>
      </c>
      <c r="F167" s="92">
        <v>5.0689999999999997E-5</v>
      </c>
      <c r="G167" s="88">
        <f t="shared" si="14"/>
        <v>8.8580690000000004E-2</v>
      </c>
      <c r="H167" s="77">
        <v>188.27</v>
      </c>
      <c r="I167" s="79" t="s">
        <v>66</v>
      </c>
      <c r="J167" s="76">
        <f t="shared" si="10"/>
        <v>188.27</v>
      </c>
      <c r="K167" s="77">
        <v>7.24</v>
      </c>
      <c r="L167" s="79" t="s">
        <v>66</v>
      </c>
      <c r="M167" s="76">
        <f t="shared" si="19"/>
        <v>7.24</v>
      </c>
      <c r="N167" s="77">
        <v>5.69</v>
      </c>
      <c r="O167" s="79" t="s">
        <v>66</v>
      </c>
      <c r="P167" s="74">
        <f t="shared" si="18"/>
        <v>5.69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8.0780000000000005E-2</v>
      </c>
      <c r="F168" s="92">
        <v>4.5639999999999997E-5</v>
      </c>
      <c r="G168" s="88">
        <f t="shared" si="14"/>
        <v>8.0825640000000004E-2</v>
      </c>
      <c r="H168" s="77">
        <v>230.52</v>
      </c>
      <c r="I168" s="79" t="s">
        <v>66</v>
      </c>
      <c r="J168" s="76">
        <f t="shared" si="10"/>
        <v>230.52</v>
      </c>
      <c r="K168" s="77">
        <v>9.51</v>
      </c>
      <c r="L168" s="79" t="s">
        <v>66</v>
      </c>
      <c r="M168" s="76">
        <f t="shared" si="19"/>
        <v>9.51</v>
      </c>
      <c r="N168" s="77">
        <v>6.88</v>
      </c>
      <c r="O168" s="79" t="s">
        <v>66</v>
      </c>
      <c r="P168" s="74">
        <f t="shared" si="18"/>
        <v>6.88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7.4389999999999998E-2</v>
      </c>
      <c r="F169" s="92">
        <v>4.1539999999999999E-5</v>
      </c>
      <c r="G169" s="88">
        <f t="shared" si="14"/>
        <v>7.4431540000000004E-2</v>
      </c>
      <c r="H169" s="77">
        <v>276.60000000000002</v>
      </c>
      <c r="I169" s="79" t="s">
        <v>66</v>
      </c>
      <c r="J169" s="76">
        <f t="shared" si="10"/>
        <v>276.60000000000002</v>
      </c>
      <c r="K169" s="77">
        <v>11.66</v>
      </c>
      <c r="L169" s="79" t="s">
        <v>66</v>
      </c>
      <c r="M169" s="76">
        <f t="shared" si="19"/>
        <v>11.66</v>
      </c>
      <c r="N169" s="77">
        <v>8.18</v>
      </c>
      <c r="O169" s="79" t="s">
        <v>66</v>
      </c>
      <c r="P169" s="74">
        <f t="shared" si="18"/>
        <v>8.18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6.9019999999999998E-2</v>
      </c>
      <c r="F170" s="92">
        <v>3.8149999999999999E-5</v>
      </c>
      <c r="G170" s="88">
        <f t="shared" si="14"/>
        <v>6.9058149999999999E-2</v>
      </c>
      <c r="H170" s="77">
        <v>326.45999999999998</v>
      </c>
      <c r="I170" s="79" t="s">
        <v>66</v>
      </c>
      <c r="J170" s="76">
        <f t="shared" si="10"/>
        <v>326.45999999999998</v>
      </c>
      <c r="K170" s="77">
        <v>13.76</v>
      </c>
      <c r="L170" s="79" t="s">
        <v>66</v>
      </c>
      <c r="M170" s="76">
        <f t="shared" si="19"/>
        <v>13.76</v>
      </c>
      <c r="N170" s="77">
        <v>9.57</v>
      </c>
      <c r="O170" s="79" t="s">
        <v>66</v>
      </c>
      <c r="P170" s="74">
        <f t="shared" ref="P170:P175" si="20">N170</f>
        <v>9.57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6.4439999999999997E-2</v>
      </c>
      <c r="F171" s="92">
        <v>3.5290000000000003E-5</v>
      </c>
      <c r="G171" s="88">
        <f t="shared" si="14"/>
        <v>6.4475289999999991E-2</v>
      </c>
      <c r="H171" s="77">
        <v>380.03</v>
      </c>
      <c r="I171" s="79" t="s">
        <v>66</v>
      </c>
      <c r="J171" s="76">
        <f t="shared" si="10"/>
        <v>380.03</v>
      </c>
      <c r="K171" s="77">
        <v>15.85</v>
      </c>
      <c r="L171" s="79" t="s">
        <v>66</v>
      </c>
      <c r="M171" s="76">
        <f t="shared" si="19"/>
        <v>15.85</v>
      </c>
      <c r="N171" s="77">
        <v>11.06</v>
      </c>
      <c r="O171" s="79" t="s">
        <v>66</v>
      </c>
      <c r="P171" s="74">
        <f t="shared" si="20"/>
        <v>11.06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6.0470000000000003E-2</v>
      </c>
      <c r="F172" s="92">
        <v>3.2849999999999999E-5</v>
      </c>
      <c r="G172" s="88">
        <f t="shared" si="14"/>
        <v>6.0502850000000004E-2</v>
      </c>
      <c r="H172" s="77">
        <v>437.26</v>
      </c>
      <c r="I172" s="79" t="s">
        <v>66</v>
      </c>
      <c r="J172" s="76">
        <f t="shared" ref="J172:J176" si="21">H172</f>
        <v>437.26</v>
      </c>
      <c r="K172" s="77">
        <v>17.96</v>
      </c>
      <c r="L172" s="79" t="s">
        <v>66</v>
      </c>
      <c r="M172" s="76">
        <f t="shared" si="19"/>
        <v>17.96</v>
      </c>
      <c r="N172" s="77">
        <v>12.64</v>
      </c>
      <c r="O172" s="79" t="s">
        <v>66</v>
      </c>
      <c r="P172" s="74">
        <f t="shared" si="20"/>
        <v>12.64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5.7009999999999998E-2</v>
      </c>
      <c r="F173" s="92">
        <v>3.074E-5</v>
      </c>
      <c r="G173" s="88">
        <f t="shared" si="14"/>
        <v>5.7040739999999999E-2</v>
      </c>
      <c r="H173" s="77">
        <v>498.11</v>
      </c>
      <c r="I173" s="79" t="s">
        <v>66</v>
      </c>
      <c r="J173" s="76">
        <f t="shared" si="21"/>
        <v>498.11</v>
      </c>
      <c r="K173" s="77">
        <v>20.079999999999998</v>
      </c>
      <c r="L173" s="79" t="s">
        <v>66</v>
      </c>
      <c r="M173" s="76">
        <f t="shared" si="19"/>
        <v>20.079999999999998</v>
      </c>
      <c r="N173" s="77">
        <v>14.32</v>
      </c>
      <c r="O173" s="79" t="s">
        <v>66</v>
      </c>
      <c r="P173" s="74">
        <f t="shared" si="20"/>
        <v>14.32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5.1249999999999997E-2</v>
      </c>
      <c r="F174" s="92">
        <v>2.726E-5</v>
      </c>
      <c r="G174" s="88">
        <f t="shared" si="14"/>
        <v>5.1277259999999998E-2</v>
      </c>
      <c r="H174" s="77">
        <v>630.32000000000005</v>
      </c>
      <c r="I174" s="79" t="s">
        <v>66</v>
      </c>
      <c r="J174" s="76">
        <f t="shared" si="21"/>
        <v>630.32000000000005</v>
      </c>
      <c r="K174" s="77">
        <v>27.74</v>
      </c>
      <c r="L174" s="79" t="s">
        <v>66</v>
      </c>
      <c r="M174" s="76">
        <f t="shared" si="19"/>
        <v>27.74</v>
      </c>
      <c r="N174" s="77">
        <v>17.95</v>
      </c>
      <c r="O174" s="79" t="s">
        <v>66</v>
      </c>
      <c r="P174" s="74">
        <f t="shared" si="20"/>
        <v>17.95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4.6629999999999998E-2</v>
      </c>
      <c r="F175" s="92">
        <v>2.4519999999999999E-5</v>
      </c>
      <c r="G175" s="88">
        <f t="shared" si="14"/>
        <v>4.6654519999999998E-2</v>
      </c>
      <c r="H175" s="77">
        <v>776.52</v>
      </c>
      <c r="I175" s="79" t="s">
        <v>66</v>
      </c>
      <c r="J175" s="76">
        <f t="shared" si="21"/>
        <v>776.52</v>
      </c>
      <c r="K175" s="77">
        <v>34.92</v>
      </c>
      <c r="L175" s="79" t="s">
        <v>66</v>
      </c>
      <c r="M175" s="76">
        <f t="shared" si="19"/>
        <v>34.92</v>
      </c>
      <c r="N175" s="77">
        <v>21.93</v>
      </c>
      <c r="O175" s="79" t="s">
        <v>66</v>
      </c>
      <c r="P175" s="74">
        <f t="shared" si="20"/>
        <v>21.93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4.2840000000000003E-2</v>
      </c>
      <c r="F176" s="92">
        <v>2.2310000000000002E-5</v>
      </c>
      <c r="G176" s="88">
        <f t="shared" si="14"/>
        <v>4.2862310000000001E-2</v>
      </c>
      <c r="H176" s="77">
        <v>936.43</v>
      </c>
      <c r="I176" s="79" t="s">
        <v>66</v>
      </c>
      <c r="J176" s="76">
        <f t="shared" si="21"/>
        <v>936.43</v>
      </c>
      <c r="K176" s="77">
        <v>41.96</v>
      </c>
      <c r="L176" s="79" t="s">
        <v>66</v>
      </c>
      <c r="M176" s="76">
        <f t="shared" si="19"/>
        <v>41.96</v>
      </c>
      <c r="N176" s="77">
        <v>26.26</v>
      </c>
      <c r="O176" s="79" t="s">
        <v>66</v>
      </c>
      <c r="P176" s="76">
        <f t="shared" ref="P176:P200" si="22">N176</f>
        <v>26.26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3.9660000000000001E-2</v>
      </c>
      <c r="F177" s="92">
        <v>2.0469999999999999E-5</v>
      </c>
      <c r="G177" s="88">
        <f t="shared" si="14"/>
        <v>3.9680470000000002E-2</v>
      </c>
      <c r="H177" s="77">
        <v>1.1100000000000001</v>
      </c>
      <c r="I177" s="78" t="s">
        <v>12</v>
      </c>
      <c r="J177" s="76">
        <f t="shared" ref="J177:J184" si="23">H177*1000</f>
        <v>1110</v>
      </c>
      <c r="K177" s="77">
        <v>48.98</v>
      </c>
      <c r="L177" s="79" t="s">
        <v>66</v>
      </c>
      <c r="M177" s="76">
        <f t="shared" si="19"/>
        <v>48.98</v>
      </c>
      <c r="N177" s="77">
        <v>30.94</v>
      </c>
      <c r="O177" s="79" t="s">
        <v>66</v>
      </c>
      <c r="P177" s="76">
        <f t="shared" si="22"/>
        <v>30.94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3.6970000000000003E-2</v>
      </c>
      <c r="F178" s="92">
        <v>1.8919999999999998E-5</v>
      </c>
      <c r="G178" s="88">
        <f t="shared" si="14"/>
        <v>3.6988920000000002E-2</v>
      </c>
      <c r="H178" s="77">
        <v>1.3</v>
      </c>
      <c r="I178" s="79" t="s">
        <v>12</v>
      </c>
      <c r="J178" s="76">
        <f t="shared" si="23"/>
        <v>1300</v>
      </c>
      <c r="K178" s="77">
        <v>56.06</v>
      </c>
      <c r="L178" s="79" t="s">
        <v>66</v>
      </c>
      <c r="M178" s="76">
        <f t="shared" si="19"/>
        <v>56.06</v>
      </c>
      <c r="N178" s="77">
        <v>35.950000000000003</v>
      </c>
      <c r="O178" s="79" t="s">
        <v>66</v>
      </c>
      <c r="P178" s="76">
        <f t="shared" si="22"/>
        <v>35.950000000000003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3.465E-2</v>
      </c>
      <c r="F179" s="92">
        <v>1.7600000000000001E-5</v>
      </c>
      <c r="G179" s="88">
        <f t="shared" si="14"/>
        <v>3.46676E-2</v>
      </c>
      <c r="H179" s="77">
        <v>1.5</v>
      </c>
      <c r="I179" s="79" t="s">
        <v>12</v>
      </c>
      <c r="J179" s="76">
        <f t="shared" si="23"/>
        <v>1500</v>
      </c>
      <c r="K179" s="77">
        <v>63.22</v>
      </c>
      <c r="L179" s="79" t="s">
        <v>66</v>
      </c>
      <c r="M179" s="76">
        <f t="shared" si="19"/>
        <v>63.22</v>
      </c>
      <c r="N179" s="77">
        <v>41.3</v>
      </c>
      <c r="O179" s="79" t="s">
        <v>66</v>
      </c>
      <c r="P179" s="76">
        <f t="shared" si="22"/>
        <v>41.3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3.2620000000000003E-2</v>
      </c>
      <c r="F180" s="92">
        <v>1.6460000000000002E-5</v>
      </c>
      <c r="G180" s="88">
        <f t="shared" si="14"/>
        <v>3.2636460000000006E-2</v>
      </c>
      <c r="H180" s="77">
        <v>1.71</v>
      </c>
      <c r="I180" s="79" t="s">
        <v>12</v>
      </c>
      <c r="J180" s="76">
        <f t="shared" si="23"/>
        <v>1710</v>
      </c>
      <c r="K180" s="77">
        <v>70.5</v>
      </c>
      <c r="L180" s="79" t="s">
        <v>66</v>
      </c>
      <c r="M180" s="76">
        <f t="shared" si="19"/>
        <v>70.5</v>
      </c>
      <c r="N180" s="77">
        <v>46.96</v>
      </c>
      <c r="O180" s="79" t="s">
        <v>66</v>
      </c>
      <c r="P180" s="76">
        <f t="shared" si="22"/>
        <v>46.96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3.0839999999999999E-2</v>
      </c>
      <c r="F181" s="92">
        <v>1.5469999999999999E-5</v>
      </c>
      <c r="G181" s="88">
        <f t="shared" si="14"/>
        <v>3.0855469999999999E-2</v>
      </c>
      <c r="H181" s="77">
        <v>1.93</v>
      </c>
      <c r="I181" s="79" t="s">
        <v>12</v>
      </c>
      <c r="J181" s="76">
        <f t="shared" si="23"/>
        <v>1930</v>
      </c>
      <c r="K181" s="77">
        <v>77.89</v>
      </c>
      <c r="L181" s="79" t="s">
        <v>66</v>
      </c>
      <c r="M181" s="76">
        <f t="shared" si="19"/>
        <v>77.89</v>
      </c>
      <c r="N181" s="77">
        <v>52.95</v>
      </c>
      <c r="O181" s="79" t="s">
        <v>66</v>
      </c>
      <c r="P181" s="76">
        <f t="shared" si="22"/>
        <v>52.95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2.9270000000000001E-2</v>
      </c>
      <c r="F182" s="92">
        <v>1.4589999999999999E-5</v>
      </c>
      <c r="G182" s="88">
        <f t="shared" si="14"/>
        <v>2.9284589999999999E-2</v>
      </c>
      <c r="H182" s="77">
        <v>2.17</v>
      </c>
      <c r="I182" s="79" t="s">
        <v>12</v>
      </c>
      <c r="J182" s="76">
        <f t="shared" si="23"/>
        <v>2170</v>
      </c>
      <c r="K182" s="77">
        <v>85.41</v>
      </c>
      <c r="L182" s="79" t="s">
        <v>66</v>
      </c>
      <c r="M182" s="76">
        <f t="shared" si="19"/>
        <v>85.41</v>
      </c>
      <c r="N182" s="77">
        <v>59.25</v>
      </c>
      <c r="O182" s="79" t="s">
        <v>66</v>
      </c>
      <c r="P182" s="76">
        <f t="shared" si="22"/>
        <v>59.25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2.7859999999999999E-2</v>
      </c>
      <c r="F183" s="92">
        <v>1.381E-5</v>
      </c>
      <c r="G183" s="88">
        <f t="shared" si="14"/>
        <v>2.7873809999999999E-2</v>
      </c>
      <c r="H183" s="77">
        <v>2.42</v>
      </c>
      <c r="I183" s="79" t="s">
        <v>12</v>
      </c>
      <c r="J183" s="76">
        <f t="shared" si="23"/>
        <v>2420</v>
      </c>
      <c r="K183" s="77">
        <v>93.06</v>
      </c>
      <c r="L183" s="79" t="s">
        <v>66</v>
      </c>
      <c r="M183" s="76">
        <f t="shared" si="19"/>
        <v>93.06</v>
      </c>
      <c r="N183" s="77">
        <v>65.86</v>
      </c>
      <c r="O183" s="79" t="s">
        <v>66</v>
      </c>
      <c r="P183" s="76">
        <f t="shared" si="22"/>
        <v>65.86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2.6589999999999999E-2</v>
      </c>
      <c r="F184" s="92">
        <v>1.311E-5</v>
      </c>
      <c r="G184" s="88">
        <f t="shared" si="14"/>
        <v>2.6603109999999999E-2</v>
      </c>
      <c r="H184" s="77">
        <v>2.68</v>
      </c>
      <c r="I184" s="79" t="s">
        <v>12</v>
      </c>
      <c r="J184" s="76">
        <f t="shared" si="23"/>
        <v>2680</v>
      </c>
      <c r="K184" s="77">
        <v>100.84</v>
      </c>
      <c r="L184" s="79" t="s">
        <v>66</v>
      </c>
      <c r="M184" s="76">
        <f t="shared" si="19"/>
        <v>100.84</v>
      </c>
      <c r="N184" s="77">
        <v>72.78</v>
      </c>
      <c r="O184" s="79" t="s">
        <v>66</v>
      </c>
      <c r="P184" s="76">
        <f t="shared" si="22"/>
        <v>72.78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2.4410000000000001E-2</v>
      </c>
      <c r="F185" s="92">
        <v>1.1919999999999999E-5</v>
      </c>
      <c r="G185" s="88">
        <f t="shared" si="14"/>
        <v>2.442192E-2</v>
      </c>
      <c r="H185" s="77">
        <v>3.25</v>
      </c>
      <c r="I185" s="79" t="s">
        <v>12</v>
      </c>
      <c r="J185" s="76">
        <f t="shared" ref="J185:J190" si="24">H185*1000</f>
        <v>3250</v>
      </c>
      <c r="K185" s="77">
        <v>129.53</v>
      </c>
      <c r="L185" s="79" t="s">
        <v>66</v>
      </c>
      <c r="M185" s="76">
        <f t="shared" si="19"/>
        <v>129.53</v>
      </c>
      <c r="N185" s="77">
        <v>87.52</v>
      </c>
      <c r="O185" s="79" t="s">
        <v>66</v>
      </c>
      <c r="P185" s="76">
        <f t="shared" si="22"/>
        <v>87.52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2.2169999999999999E-2</v>
      </c>
      <c r="F186" s="92">
        <v>1.0710000000000001E-5</v>
      </c>
      <c r="G186" s="88">
        <f t="shared" si="14"/>
        <v>2.2180709999999999E-2</v>
      </c>
      <c r="H186" s="77">
        <v>4.01</v>
      </c>
      <c r="I186" s="79" t="s">
        <v>12</v>
      </c>
      <c r="J186" s="76">
        <f t="shared" si="24"/>
        <v>4010</v>
      </c>
      <c r="K186" s="77">
        <v>170.55</v>
      </c>
      <c r="L186" s="79" t="s">
        <v>66</v>
      </c>
      <c r="M186" s="76">
        <f t="shared" si="19"/>
        <v>170.55</v>
      </c>
      <c r="N186" s="77">
        <v>107.62</v>
      </c>
      <c r="O186" s="79" t="s">
        <v>66</v>
      </c>
      <c r="P186" s="76">
        <f t="shared" si="22"/>
        <v>107.62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2.035E-2</v>
      </c>
      <c r="F187" s="92">
        <v>9.7329999999999998E-6</v>
      </c>
      <c r="G187" s="88">
        <f t="shared" si="14"/>
        <v>2.0359733000000001E-2</v>
      </c>
      <c r="H187" s="77">
        <v>4.8600000000000003</v>
      </c>
      <c r="I187" s="79" t="s">
        <v>12</v>
      </c>
      <c r="J187" s="76">
        <f t="shared" si="24"/>
        <v>4860</v>
      </c>
      <c r="K187" s="77">
        <v>209.54</v>
      </c>
      <c r="L187" s="79" t="s">
        <v>66</v>
      </c>
      <c r="M187" s="76">
        <f t="shared" si="19"/>
        <v>209.54</v>
      </c>
      <c r="N187" s="77">
        <v>129.5</v>
      </c>
      <c r="O187" s="79" t="s">
        <v>66</v>
      </c>
      <c r="P187" s="76">
        <f t="shared" si="22"/>
        <v>129.5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1.883E-2</v>
      </c>
      <c r="F188" s="92">
        <v>8.9250000000000001E-6</v>
      </c>
      <c r="G188" s="88">
        <f t="shared" si="14"/>
        <v>1.8838924999999999E-2</v>
      </c>
      <c r="H188" s="77">
        <v>5.77</v>
      </c>
      <c r="I188" s="79" t="s">
        <v>12</v>
      </c>
      <c r="J188" s="80">
        <f t="shared" si="24"/>
        <v>5770</v>
      </c>
      <c r="K188" s="77">
        <v>247.82</v>
      </c>
      <c r="L188" s="79" t="s">
        <v>66</v>
      </c>
      <c r="M188" s="76">
        <f t="shared" si="19"/>
        <v>247.82</v>
      </c>
      <c r="N188" s="77">
        <v>153.13999999999999</v>
      </c>
      <c r="O188" s="79" t="s">
        <v>66</v>
      </c>
      <c r="P188" s="76">
        <f t="shared" si="22"/>
        <v>153.13999999999999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1.755E-2</v>
      </c>
      <c r="F189" s="92">
        <v>8.2449999999999998E-6</v>
      </c>
      <c r="G189" s="88">
        <f t="shared" si="14"/>
        <v>1.7558245E-2</v>
      </c>
      <c r="H189" s="77">
        <v>6.75</v>
      </c>
      <c r="I189" s="79" t="s">
        <v>12</v>
      </c>
      <c r="J189" s="80">
        <f t="shared" si="24"/>
        <v>6750</v>
      </c>
      <c r="K189" s="77">
        <v>286</v>
      </c>
      <c r="L189" s="79" t="s">
        <v>66</v>
      </c>
      <c r="M189" s="76">
        <f t="shared" si="19"/>
        <v>286</v>
      </c>
      <c r="N189" s="77">
        <v>178.49</v>
      </c>
      <c r="O189" s="79" t="s">
        <v>66</v>
      </c>
      <c r="P189" s="76">
        <f t="shared" si="22"/>
        <v>178.49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1.6449999999999999E-2</v>
      </c>
      <c r="F190" s="92">
        <v>7.6650000000000003E-6</v>
      </c>
      <c r="G190" s="88">
        <f t="shared" si="14"/>
        <v>1.6457665E-2</v>
      </c>
      <c r="H190" s="77">
        <v>7.8</v>
      </c>
      <c r="I190" s="79" t="s">
        <v>12</v>
      </c>
      <c r="J190" s="187">
        <f t="shared" si="24"/>
        <v>7800</v>
      </c>
      <c r="K190" s="77">
        <v>324.39</v>
      </c>
      <c r="L190" s="79" t="s">
        <v>66</v>
      </c>
      <c r="M190" s="76">
        <f t="shared" si="19"/>
        <v>324.39</v>
      </c>
      <c r="N190" s="77">
        <v>205.51</v>
      </c>
      <c r="O190" s="79" t="s">
        <v>66</v>
      </c>
      <c r="P190" s="76">
        <f t="shared" si="22"/>
        <v>205.51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1.549E-2</v>
      </c>
      <c r="F191" s="92">
        <v>7.1640000000000004E-6</v>
      </c>
      <c r="G191" s="88">
        <f t="shared" si="14"/>
        <v>1.5497164000000001E-2</v>
      </c>
      <c r="H191" s="77">
        <v>8.92</v>
      </c>
      <c r="I191" s="79" t="s">
        <v>12</v>
      </c>
      <c r="J191" s="187">
        <f t="shared" ref="J191:J221" si="25">H191*1000</f>
        <v>8920</v>
      </c>
      <c r="K191" s="77">
        <v>363.13</v>
      </c>
      <c r="L191" s="79" t="s">
        <v>66</v>
      </c>
      <c r="M191" s="76">
        <f t="shared" si="19"/>
        <v>363.13</v>
      </c>
      <c r="N191" s="77">
        <v>234.17</v>
      </c>
      <c r="O191" s="79" t="s">
        <v>66</v>
      </c>
      <c r="P191" s="76">
        <f t="shared" si="22"/>
        <v>234.17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1.465E-2</v>
      </c>
      <c r="F192" s="92">
        <v>6.7270000000000001E-6</v>
      </c>
      <c r="G192" s="88">
        <f t="shared" si="14"/>
        <v>1.4656727E-2</v>
      </c>
      <c r="H192" s="77">
        <v>10.11</v>
      </c>
      <c r="I192" s="79" t="s">
        <v>12</v>
      </c>
      <c r="J192" s="187">
        <f t="shared" si="25"/>
        <v>10110</v>
      </c>
      <c r="K192" s="77">
        <v>402.34</v>
      </c>
      <c r="L192" s="79" t="s">
        <v>66</v>
      </c>
      <c r="M192" s="76">
        <f t="shared" si="19"/>
        <v>402.34</v>
      </c>
      <c r="N192" s="77">
        <v>264.42</v>
      </c>
      <c r="O192" s="79" t="s">
        <v>66</v>
      </c>
      <c r="P192" s="76">
        <f t="shared" si="22"/>
        <v>264.42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1.391E-2</v>
      </c>
      <c r="F193" s="92">
        <v>6.3430000000000001E-6</v>
      </c>
      <c r="G193" s="88">
        <f t="shared" si="14"/>
        <v>1.3916343000000001E-2</v>
      </c>
      <c r="H193" s="77">
        <v>11.36</v>
      </c>
      <c r="I193" s="79" t="s">
        <v>12</v>
      </c>
      <c r="J193" s="187">
        <f t="shared" si="25"/>
        <v>11360</v>
      </c>
      <c r="K193" s="77">
        <v>442.07</v>
      </c>
      <c r="L193" s="79" t="s">
        <v>66</v>
      </c>
      <c r="M193" s="76">
        <f t="shared" si="19"/>
        <v>442.07</v>
      </c>
      <c r="N193" s="77">
        <v>296.24</v>
      </c>
      <c r="O193" s="79" t="s">
        <v>66</v>
      </c>
      <c r="P193" s="76">
        <f t="shared" si="22"/>
        <v>296.24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1.2659999999999999E-2</v>
      </c>
      <c r="F194" s="92">
        <v>5.6960000000000002E-6</v>
      </c>
      <c r="G194" s="88">
        <f t="shared" si="14"/>
        <v>1.2665695999999999E-2</v>
      </c>
      <c r="H194" s="77">
        <v>14.05</v>
      </c>
      <c r="I194" s="79" t="s">
        <v>12</v>
      </c>
      <c r="J194" s="187">
        <f t="shared" si="25"/>
        <v>14050</v>
      </c>
      <c r="K194" s="77">
        <v>588.20000000000005</v>
      </c>
      <c r="L194" s="79" t="s">
        <v>66</v>
      </c>
      <c r="M194" s="76">
        <f t="shared" si="19"/>
        <v>588.20000000000005</v>
      </c>
      <c r="N194" s="77">
        <v>364.49</v>
      </c>
      <c r="O194" s="79" t="s">
        <v>66</v>
      </c>
      <c r="P194" s="76">
        <f t="shared" si="22"/>
        <v>364.49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1.1639999999999999E-2</v>
      </c>
      <c r="F195" s="92">
        <v>5.1730000000000003E-6</v>
      </c>
      <c r="G195" s="88">
        <f t="shared" si="14"/>
        <v>1.1645173E-2</v>
      </c>
      <c r="H195" s="77">
        <v>17</v>
      </c>
      <c r="I195" s="79" t="s">
        <v>12</v>
      </c>
      <c r="J195" s="187">
        <f t="shared" si="25"/>
        <v>17000</v>
      </c>
      <c r="K195" s="77">
        <v>725.64</v>
      </c>
      <c r="L195" s="79" t="s">
        <v>66</v>
      </c>
      <c r="M195" s="76">
        <f t="shared" si="19"/>
        <v>725.64</v>
      </c>
      <c r="N195" s="77">
        <v>438.67</v>
      </c>
      <c r="O195" s="79" t="s">
        <v>66</v>
      </c>
      <c r="P195" s="76">
        <f t="shared" si="22"/>
        <v>438.67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1.0789999999999999E-2</v>
      </c>
      <c r="F196" s="92">
        <v>4.741E-6</v>
      </c>
      <c r="G196" s="88">
        <f t="shared" si="14"/>
        <v>1.0794741E-2</v>
      </c>
      <c r="H196" s="77">
        <v>20.190000000000001</v>
      </c>
      <c r="I196" s="79" t="s">
        <v>12</v>
      </c>
      <c r="J196" s="187">
        <f t="shared" si="25"/>
        <v>20190</v>
      </c>
      <c r="K196" s="77">
        <v>859.7</v>
      </c>
      <c r="L196" s="79" t="s">
        <v>66</v>
      </c>
      <c r="M196" s="80">
        <f t="shared" si="19"/>
        <v>859.7</v>
      </c>
      <c r="N196" s="77">
        <v>518.59</v>
      </c>
      <c r="O196" s="79" t="s">
        <v>66</v>
      </c>
      <c r="P196" s="76">
        <f t="shared" si="22"/>
        <v>518.59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1.008E-2</v>
      </c>
      <c r="F197" s="92">
        <v>4.3780000000000003E-6</v>
      </c>
      <c r="G197" s="88">
        <f t="shared" si="14"/>
        <v>1.0084378E-2</v>
      </c>
      <c r="H197" s="77">
        <v>23.62</v>
      </c>
      <c r="I197" s="79" t="s">
        <v>12</v>
      </c>
      <c r="J197" s="187">
        <f t="shared" si="25"/>
        <v>23620</v>
      </c>
      <c r="K197" s="77">
        <v>992.66</v>
      </c>
      <c r="L197" s="79" t="s">
        <v>66</v>
      </c>
      <c r="M197" s="80">
        <f t="shared" si="19"/>
        <v>992.66</v>
      </c>
      <c r="N197" s="77">
        <v>604.03</v>
      </c>
      <c r="O197" s="79" t="s">
        <v>66</v>
      </c>
      <c r="P197" s="76">
        <f t="shared" si="22"/>
        <v>604.03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9.4640000000000002E-3</v>
      </c>
      <c r="F198" s="92">
        <v>4.0679999999999998E-6</v>
      </c>
      <c r="G198" s="88">
        <f t="shared" si="14"/>
        <v>9.4680679999999996E-3</v>
      </c>
      <c r="H198" s="77">
        <v>27.28</v>
      </c>
      <c r="I198" s="79" t="s">
        <v>12</v>
      </c>
      <c r="J198" s="187">
        <f t="shared" si="25"/>
        <v>27280</v>
      </c>
      <c r="K198" s="77">
        <v>1.1299999999999999</v>
      </c>
      <c r="L198" s="78" t="s">
        <v>12</v>
      </c>
      <c r="M198" s="80">
        <f t="shared" ref="M198:M203" si="26">K198*1000</f>
        <v>1130</v>
      </c>
      <c r="N198" s="77">
        <v>694.84</v>
      </c>
      <c r="O198" s="79" t="s">
        <v>66</v>
      </c>
      <c r="P198" s="76">
        <f t="shared" si="22"/>
        <v>694.84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8.933E-3</v>
      </c>
      <c r="F199" s="92">
        <v>3.8010000000000001E-6</v>
      </c>
      <c r="G199" s="88">
        <f t="shared" si="14"/>
        <v>8.9368009999999994E-3</v>
      </c>
      <c r="H199" s="77">
        <v>31.16</v>
      </c>
      <c r="I199" s="79" t="s">
        <v>12</v>
      </c>
      <c r="J199" s="187">
        <f t="shared" si="25"/>
        <v>31160</v>
      </c>
      <c r="K199" s="77">
        <v>1.26</v>
      </c>
      <c r="L199" s="79" t="s">
        <v>12</v>
      </c>
      <c r="M199" s="80">
        <f t="shared" si="26"/>
        <v>1260</v>
      </c>
      <c r="N199" s="77">
        <v>790.83</v>
      </c>
      <c r="O199" s="79" t="s">
        <v>66</v>
      </c>
      <c r="P199" s="76">
        <f t="shared" si="22"/>
        <v>790.83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8.0599999999999995E-3</v>
      </c>
      <c r="F200" s="92">
        <v>3.3629999999999998E-6</v>
      </c>
      <c r="G200" s="88">
        <f t="shared" si="14"/>
        <v>8.0633629999999987E-3</v>
      </c>
      <c r="H200" s="77">
        <v>39.590000000000003</v>
      </c>
      <c r="I200" s="79" t="s">
        <v>12</v>
      </c>
      <c r="J200" s="187">
        <f t="shared" si="25"/>
        <v>39590</v>
      </c>
      <c r="K200" s="77">
        <v>1.75</v>
      </c>
      <c r="L200" s="79" t="s">
        <v>12</v>
      </c>
      <c r="M200" s="80">
        <f t="shared" si="26"/>
        <v>1750</v>
      </c>
      <c r="N200" s="77">
        <v>997.78</v>
      </c>
      <c r="O200" s="79" t="s">
        <v>66</v>
      </c>
      <c r="P200" s="76">
        <f t="shared" si="22"/>
        <v>997.78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7.3699999999999998E-3</v>
      </c>
      <c r="F201" s="92">
        <v>3.0180000000000002E-6</v>
      </c>
      <c r="G201" s="88">
        <f t="shared" si="14"/>
        <v>7.3730179999999994E-3</v>
      </c>
      <c r="H201" s="77">
        <v>48.87</v>
      </c>
      <c r="I201" s="79" t="s">
        <v>12</v>
      </c>
      <c r="J201" s="187">
        <f t="shared" si="25"/>
        <v>48870</v>
      </c>
      <c r="K201" s="77">
        <v>2.2000000000000002</v>
      </c>
      <c r="L201" s="79" t="s">
        <v>12</v>
      </c>
      <c r="M201" s="80">
        <f t="shared" si="26"/>
        <v>2200</v>
      </c>
      <c r="N201" s="77">
        <v>1.22</v>
      </c>
      <c r="O201" s="78" t="s">
        <v>12</v>
      </c>
      <c r="P201" s="76">
        <f t="shared" ref="P201:P203" si="27">N201*1000</f>
        <v>1220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6.8100000000000001E-3</v>
      </c>
      <c r="F202" s="92">
        <v>2.7389999999999999E-6</v>
      </c>
      <c r="G202" s="88">
        <f t="shared" si="14"/>
        <v>6.8127389999999999E-3</v>
      </c>
      <c r="H202" s="77">
        <v>58.96</v>
      </c>
      <c r="I202" s="79" t="s">
        <v>12</v>
      </c>
      <c r="J202" s="187">
        <f t="shared" si="25"/>
        <v>58960</v>
      </c>
      <c r="K202" s="77">
        <v>2.63</v>
      </c>
      <c r="L202" s="79" t="s">
        <v>12</v>
      </c>
      <c r="M202" s="80">
        <f t="shared" si="26"/>
        <v>2630</v>
      </c>
      <c r="N202" s="77">
        <v>1.47</v>
      </c>
      <c r="O202" s="79" t="s">
        <v>12</v>
      </c>
      <c r="P202" s="76">
        <f t="shared" si="27"/>
        <v>1470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6.3470000000000002E-3</v>
      </c>
      <c r="F203" s="92">
        <v>2.509E-6</v>
      </c>
      <c r="G203" s="88">
        <f t="shared" si="14"/>
        <v>6.3495090000000006E-3</v>
      </c>
      <c r="H203" s="77">
        <v>69.83</v>
      </c>
      <c r="I203" s="79" t="s">
        <v>12</v>
      </c>
      <c r="J203" s="187">
        <f t="shared" si="25"/>
        <v>69830</v>
      </c>
      <c r="K203" s="77">
        <v>3.06</v>
      </c>
      <c r="L203" s="79" t="s">
        <v>12</v>
      </c>
      <c r="M203" s="80">
        <f t="shared" si="26"/>
        <v>3060</v>
      </c>
      <c r="N203" s="77">
        <v>1.73</v>
      </c>
      <c r="O203" s="79" t="s">
        <v>12</v>
      </c>
      <c r="P203" s="76">
        <f t="shared" si="27"/>
        <v>1730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5.9569999999999996E-3</v>
      </c>
      <c r="F204" s="92">
        <v>2.3159999999999999E-6</v>
      </c>
      <c r="G204" s="88">
        <f t="shared" si="14"/>
        <v>5.9593159999999992E-3</v>
      </c>
      <c r="H204" s="77">
        <v>81.459999999999994</v>
      </c>
      <c r="I204" s="79" t="s">
        <v>12</v>
      </c>
      <c r="J204" s="187">
        <f t="shared" si="25"/>
        <v>81460</v>
      </c>
      <c r="K204" s="77">
        <v>3.49</v>
      </c>
      <c r="L204" s="79" t="s">
        <v>12</v>
      </c>
      <c r="M204" s="80">
        <f t="shared" ref="M204:M206" si="28">K204*1000</f>
        <v>3490</v>
      </c>
      <c r="N204" s="77">
        <v>2.0099999999999998</v>
      </c>
      <c r="O204" s="79" t="s">
        <v>12</v>
      </c>
      <c r="P204" s="187">
        <f t="shared" ref="P204:P216" si="29">N204*1000</f>
        <v>2009.9999999999998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5.6239999999999997E-3</v>
      </c>
      <c r="F205" s="92">
        <v>2.1519999999999999E-6</v>
      </c>
      <c r="G205" s="88">
        <f t="shared" si="14"/>
        <v>5.6261519999999997E-3</v>
      </c>
      <c r="H205" s="77">
        <v>93.82</v>
      </c>
      <c r="I205" s="79" t="s">
        <v>12</v>
      </c>
      <c r="J205" s="187">
        <f t="shared" si="25"/>
        <v>93820</v>
      </c>
      <c r="K205" s="77">
        <v>3.92</v>
      </c>
      <c r="L205" s="79" t="s">
        <v>12</v>
      </c>
      <c r="M205" s="80">
        <f t="shared" si="28"/>
        <v>3920</v>
      </c>
      <c r="N205" s="77">
        <v>2.2999999999999998</v>
      </c>
      <c r="O205" s="79" t="s">
        <v>12</v>
      </c>
      <c r="P205" s="187">
        <f t="shared" si="29"/>
        <v>2300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5.3359999999999996E-3</v>
      </c>
      <c r="F206" s="92">
        <v>2.0099999999999998E-6</v>
      </c>
      <c r="G206" s="88">
        <f t="shared" si="14"/>
        <v>5.3380099999999998E-3</v>
      </c>
      <c r="H206" s="77">
        <v>106.87</v>
      </c>
      <c r="I206" s="79" t="s">
        <v>12</v>
      </c>
      <c r="J206" s="187">
        <f t="shared" si="25"/>
        <v>106870</v>
      </c>
      <c r="K206" s="77">
        <v>4.3499999999999996</v>
      </c>
      <c r="L206" s="79" t="s">
        <v>12</v>
      </c>
      <c r="M206" s="80">
        <f t="shared" si="28"/>
        <v>4350</v>
      </c>
      <c r="N206" s="77">
        <v>2.6</v>
      </c>
      <c r="O206" s="79" t="s">
        <v>12</v>
      </c>
      <c r="P206" s="187">
        <f t="shared" si="29"/>
        <v>2600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5.0850000000000001E-3</v>
      </c>
      <c r="F207" s="92">
        <v>1.886E-6</v>
      </c>
      <c r="G207" s="88">
        <f t="shared" si="14"/>
        <v>5.0868860000000005E-3</v>
      </c>
      <c r="H207" s="77">
        <v>120.59</v>
      </c>
      <c r="I207" s="79" t="s">
        <v>12</v>
      </c>
      <c r="J207" s="187">
        <f t="shared" si="25"/>
        <v>120590</v>
      </c>
      <c r="K207" s="77">
        <v>4.79</v>
      </c>
      <c r="L207" s="79" t="s">
        <v>12</v>
      </c>
      <c r="M207" s="80">
        <f t="shared" ref="M207:M216" si="30">K207*1000</f>
        <v>4790</v>
      </c>
      <c r="N207" s="77">
        <v>2.92</v>
      </c>
      <c r="O207" s="79" t="s">
        <v>12</v>
      </c>
      <c r="P207" s="187">
        <f t="shared" si="29"/>
        <v>2920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4.8640000000000003E-3</v>
      </c>
      <c r="F208" s="92">
        <v>1.7770000000000001E-6</v>
      </c>
      <c r="G208" s="88">
        <f t="shared" si="14"/>
        <v>4.8657769999999999E-3</v>
      </c>
      <c r="H208" s="77">
        <v>134.97</v>
      </c>
      <c r="I208" s="79" t="s">
        <v>12</v>
      </c>
      <c r="J208" s="187">
        <f t="shared" si="25"/>
        <v>134970</v>
      </c>
      <c r="K208" s="77">
        <v>5.22</v>
      </c>
      <c r="L208" s="79" t="s">
        <v>12</v>
      </c>
      <c r="M208" s="80">
        <f t="shared" si="30"/>
        <v>5220</v>
      </c>
      <c r="N208" s="77">
        <v>3.26</v>
      </c>
      <c r="O208" s="79" t="s">
        <v>12</v>
      </c>
      <c r="P208" s="187">
        <f t="shared" si="29"/>
        <v>3260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4.6680000000000003E-3</v>
      </c>
      <c r="F209" s="92">
        <v>1.68E-6</v>
      </c>
      <c r="G209" s="88">
        <f t="shared" si="14"/>
        <v>4.6696800000000007E-3</v>
      </c>
      <c r="H209" s="77">
        <v>149.97</v>
      </c>
      <c r="I209" s="79" t="s">
        <v>12</v>
      </c>
      <c r="J209" s="187">
        <f t="shared" si="25"/>
        <v>149970</v>
      </c>
      <c r="K209" s="77">
        <v>5.66</v>
      </c>
      <c r="L209" s="79" t="s">
        <v>12</v>
      </c>
      <c r="M209" s="80">
        <f t="shared" si="30"/>
        <v>5660</v>
      </c>
      <c r="N209" s="77">
        <v>3.6</v>
      </c>
      <c r="O209" s="79" t="s">
        <v>12</v>
      </c>
      <c r="P209" s="187">
        <f t="shared" si="29"/>
        <v>3600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4.4929999999999996E-3</v>
      </c>
      <c r="F210" s="92">
        <v>1.5939999999999999E-6</v>
      </c>
      <c r="G210" s="88">
        <f t="shared" si="14"/>
        <v>4.4945939999999993E-3</v>
      </c>
      <c r="H210" s="77">
        <v>165.58</v>
      </c>
      <c r="I210" s="79" t="s">
        <v>12</v>
      </c>
      <c r="J210" s="187">
        <f t="shared" si="25"/>
        <v>165580</v>
      </c>
      <c r="K210" s="77">
        <v>6.1</v>
      </c>
      <c r="L210" s="79" t="s">
        <v>12</v>
      </c>
      <c r="M210" s="80">
        <f t="shared" si="30"/>
        <v>6100</v>
      </c>
      <c r="N210" s="77">
        <v>3.96</v>
      </c>
      <c r="O210" s="79" t="s">
        <v>12</v>
      </c>
      <c r="P210" s="187">
        <f t="shared" si="29"/>
        <v>3960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4.1939999999999998E-3</v>
      </c>
      <c r="F211" s="92">
        <v>1.446E-6</v>
      </c>
      <c r="G211" s="88">
        <f t="shared" si="14"/>
        <v>4.1954460000000002E-3</v>
      </c>
      <c r="H211" s="77">
        <v>198.52</v>
      </c>
      <c r="I211" s="79" t="s">
        <v>12</v>
      </c>
      <c r="J211" s="187">
        <f t="shared" si="25"/>
        <v>198520</v>
      </c>
      <c r="K211" s="77">
        <v>7.72</v>
      </c>
      <c r="L211" s="79" t="s">
        <v>12</v>
      </c>
      <c r="M211" s="80">
        <f t="shared" si="30"/>
        <v>7720</v>
      </c>
      <c r="N211" s="77">
        <v>4.71</v>
      </c>
      <c r="O211" s="79" t="s">
        <v>12</v>
      </c>
      <c r="P211" s="187">
        <f t="shared" si="29"/>
        <v>4710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3.8930000000000002E-3</v>
      </c>
      <c r="F212" s="92">
        <v>1.297E-6</v>
      </c>
      <c r="G212" s="88">
        <f t="shared" si="14"/>
        <v>3.8942970000000001E-3</v>
      </c>
      <c r="H212" s="77">
        <v>242.77</v>
      </c>
      <c r="I212" s="79" t="s">
        <v>12</v>
      </c>
      <c r="J212" s="187">
        <f t="shared" si="25"/>
        <v>242770</v>
      </c>
      <c r="K212" s="77">
        <v>9.99</v>
      </c>
      <c r="L212" s="79" t="s">
        <v>12</v>
      </c>
      <c r="M212" s="80">
        <f t="shared" si="30"/>
        <v>9990</v>
      </c>
      <c r="N212" s="77">
        <v>5.7</v>
      </c>
      <c r="O212" s="79" t="s">
        <v>12</v>
      </c>
      <c r="P212" s="187">
        <f t="shared" si="29"/>
        <v>5700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3.65E-3</v>
      </c>
      <c r="F213" s="92">
        <v>1.1769999999999999E-6</v>
      </c>
      <c r="G213" s="88">
        <f t="shared" ref="G213:G228" si="31">E213+F213</f>
        <v>3.6511770000000002E-3</v>
      </c>
      <c r="H213" s="77">
        <v>290.2</v>
      </c>
      <c r="I213" s="79" t="s">
        <v>12</v>
      </c>
      <c r="J213" s="187">
        <f t="shared" si="25"/>
        <v>290200</v>
      </c>
      <c r="K213" s="77">
        <v>12.09</v>
      </c>
      <c r="L213" s="79" t="s">
        <v>12</v>
      </c>
      <c r="M213" s="80">
        <f t="shared" si="30"/>
        <v>12090</v>
      </c>
      <c r="N213" s="77">
        <v>6.75</v>
      </c>
      <c r="O213" s="79" t="s">
        <v>12</v>
      </c>
      <c r="P213" s="187">
        <f t="shared" si="29"/>
        <v>6750</v>
      </c>
    </row>
    <row r="214" spans="2:16">
      <c r="B214" s="89">
        <v>275</v>
      </c>
      <c r="C214" s="90" t="s">
        <v>65</v>
      </c>
      <c r="D214" s="74">
        <f t="shared" ref="D214:D227" si="32">B214/$C$5</f>
        <v>275</v>
      </c>
      <c r="E214" s="91">
        <v>3.4510000000000001E-3</v>
      </c>
      <c r="F214" s="92">
        <v>1.077E-6</v>
      </c>
      <c r="G214" s="88">
        <f t="shared" si="31"/>
        <v>3.452077E-3</v>
      </c>
      <c r="H214" s="77">
        <v>340.57</v>
      </c>
      <c r="I214" s="79" t="s">
        <v>12</v>
      </c>
      <c r="J214" s="187">
        <f t="shared" si="25"/>
        <v>340570</v>
      </c>
      <c r="K214" s="77">
        <v>14.09</v>
      </c>
      <c r="L214" s="79" t="s">
        <v>12</v>
      </c>
      <c r="M214" s="80">
        <f t="shared" si="30"/>
        <v>14090</v>
      </c>
      <c r="N214" s="77">
        <v>7.85</v>
      </c>
      <c r="O214" s="79" t="s">
        <v>12</v>
      </c>
      <c r="P214" s="187">
        <f t="shared" si="29"/>
        <v>7850</v>
      </c>
    </row>
    <row r="215" spans="2:16">
      <c r="B215" s="89">
        <v>300</v>
      </c>
      <c r="C215" s="90" t="s">
        <v>65</v>
      </c>
      <c r="D215" s="74">
        <f t="shared" si="32"/>
        <v>300</v>
      </c>
      <c r="E215" s="91">
        <v>3.284E-3</v>
      </c>
      <c r="F215" s="92">
        <v>9.9379999999999991E-7</v>
      </c>
      <c r="G215" s="88">
        <f t="shared" si="31"/>
        <v>3.2849938000000002E-3</v>
      </c>
      <c r="H215" s="77">
        <v>393.68</v>
      </c>
      <c r="I215" s="79" t="s">
        <v>12</v>
      </c>
      <c r="J215" s="187">
        <f t="shared" si="25"/>
        <v>393680</v>
      </c>
      <c r="K215" s="77">
        <v>16.02</v>
      </c>
      <c r="L215" s="79" t="s">
        <v>12</v>
      </c>
      <c r="M215" s="80">
        <f t="shared" si="30"/>
        <v>16020</v>
      </c>
      <c r="N215" s="77">
        <v>8.99</v>
      </c>
      <c r="O215" s="79" t="s">
        <v>12</v>
      </c>
      <c r="P215" s="187">
        <f t="shared" si="29"/>
        <v>8990</v>
      </c>
    </row>
    <row r="216" spans="2:16">
      <c r="B216" s="89">
        <v>325</v>
      </c>
      <c r="C216" s="90" t="s">
        <v>65</v>
      </c>
      <c r="D216" s="74">
        <f t="shared" si="32"/>
        <v>325</v>
      </c>
      <c r="E216" s="91">
        <v>3.143E-3</v>
      </c>
      <c r="F216" s="92">
        <v>9.2279999999999998E-7</v>
      </c>
      <c r="G216" s="88">
        <f t="shared" si="31"/>
        <v>3.1439227999999998E-3</v>
      </c>
      <c r="H216" s="77">
        <v>449.32</v>
      </c>
      <c r="I216" s="79" t="s">
        <v>12</v>
      </c>
      <c r="J216" s="187">
        <f t="shared" si="25"/>
        <v>449320</v>
      </c>
      <c r="K216" s="77">
        <v>17.91</v>
      </c>
      <c r="L216" s="79" t="s">
        <v>12</v>
      </c>
      <c r="M216" s="80">
        <f t="shared" si="30"/>
        <v>17910</v>
      </c>
      <c r="N216" s="77">
        <v>10.17</v>
      </c>
      <c r="O216" s="79" t="s">
        <v>12</v>
      </c>
      <c r="P216" s="187">
        <f t="shared" si="29"/>
        <v>10170</v>
      </c>
    </row>
    <row r="217" spans="2:16">
      <c r="B217" s="89">
        <v>350</v>
      </c>
      <c r="C217" s="90" t="s">
        <v>65</v>
      </c>
      <c r="D217" s="74">
        <f t="shared" si="32"/>
        <v>350</v>
      </c>
      <c r="E217" s="91">
        <v>3.0230000000000001E-3</v>
      </c>
      <c r="F217" s="92">
        <v>8.6160000000000004E-7</v>
      </c>
      <c r="G217" s="88">
        <f t="shared" si="31"/>
        <v>3.0238616000000003E-3</v>
      </c>
      <c r="H217" s="77">
        <v>507.32</v>
      </c>
      <c r="I217" s="79" t="s">
        <v>12</v>
      </c>
      <c r="J217" s="187">
        <f t="shared" si="25"/>
        <v>507320</v>
      </c>
      <c r="K217" s="77">
        <v>19.760000000000002</v>
      </c>
      <c r="L217" s="79" t="s">
        <v>12</v>
      </c>
      <c r="M217" s="80">
        <f>K217*1000</f>
        <v>19760</v>
      </c>
      <c r="N217" s="77">
        <v>11.39</v>
      </c>
      <c r="O217" s="79" t="s">
        <v>12</v>
      </c>
      <c r="P217" s="187">
        <f t="shared" ref="P217:P220" si="33">N217*1000</f>
        <v>11390</v>
      </c>
    </row>
    <row r="218" spans="2:16">
      <c r="B218" s="89">
        <v>375</v>
      </c>
      <c r="C218" s="90" t="s">
        <v>65</v>
      </c>
      <c r="D218" s="74">
        <f t="shared" si="32"/>
        <v>375</v>
      </c>
      <c r="E218" s="91">
        <v>2.918E-3</v>
      </c>
      <c r="F218" s="92">
        <v>8.0820000000000005E-7</v>
      </c>
      <c r="G218" s="88">
        <f t="shared" si="31"/>
        <v>2.9188082000000002E-3</v>
      </c>
      <c r="H218" s="77">
        <v>567.52</v>
      </c>
      <c r="I218" s="79" t="s">
        <v>12</v>
      </c>
      <c r="J218" s="187">
        <f t="shared" si="25"/>
        <v>567520</v>
      </c>
      <c r="K218" s="77">
        <v>21.59</v>
      </c>
      <c r="L218" s="79" t="s">
        <v>12</v>
      </c>
      <c r="M218" s="80">
        <f t="shared" ref="M218:M228" si="34">K218*1000</f>
        <v>21590</v>
      </c>
      <c r="N218" s="77">
        <v>12.64</v>
      </c>
      <c r="O218" s="79" t="s">
        <v>12</v>
      </c>
      <c r="P218" s="187">
        <f t="shared" si="33"/>
        <v>12640</v>
      </c>
    </row>
    <row r="219" spans="2:16">
      <c r="B219" s="89">
        <v>400</v>
      </c>
      <c r="C219" s="90" t="s">
        <v>65</v>
      </c>
      <c r="D219" s="74">
        <f t="shared" si="32"/>
        <v>400</v>
      </c>
      <c r="E219" s="91">
        <v>2.8270000000000001E-3</v>
      </c>
      <c r="F219" s="92">
        <v>7.6120000000000001E-7</v>
      </c>
      <c r="G219" s="88">
        <f t="shared" si="31"/>
        <v>2.8277611999999999E-3</v>
      </c>
      <c r="H219" s="77">
        <v>629.77</v>
      </c>
      <c r="I219" s="79" t="s">
        <v>12</v>
      </c>
      <c r="J219" s="187">
        <f t="shared" si="25"/>
        <v>629770</v>
      </c>
      <c r="K219" s="77">
        <v>23.38</v>
      </c>
      <c r="L219" s="79" t="s">
        <v>12</v>
      </c>
      <c r="M219" s="80">
        <f t="shared" si="34"/>
        <v>23380</v>
      </c>
      <c r="N219" s="77">
        <v>13.91</v>
      </c>
      <c r="O219" s="79" t="s">
        <v>12</v>
      </c>
      <c r="P219" s="187">
        <f t="shared" si="33"/>
        <v>13910</v>
      </c>
    </row>
    <row r="220" spans="2:16">
      <c r="B220" s="89">
        <v>450</v>
      </c>
      <c r="C220" s="90" t="s">
        <v>65</v>
      </c>
      <c r="D220" s="74">
        <f t="shared" si="32"/>
        <v>450</v>
      </c>
      <c r="E220" s="91">
        <v>2.6749999999999999E-3</v>
      </c>
      <c r="F220" s="92">
        <v>6.8240000000000002E-7</v>
      </c>
      <c r="G220" s="88">
        <f t="shared" si="31"/>
        <v>2.6756823999999997E-3</v>
      </c>
      <c r="H220" s="77">
        <v>759.83</v>
      </c>
      <c r="I220" s="79" t="s">
        <v>12</v>
      </c>
      <c r="J220" s="187">
        <f t="shared" si="25"/>
        <v>759830</v>
      </c>
      <c r="K220" s="77">
        <v>29.87</v>
      </c>
      <c r="L220" s="79" t="s">
        <v>12</v>
      </c>
      <c r="M220" s="80">
        <f t="shared" si="34"/>
        <v>29870</v>
      </c>
      <c r="N220" s="77">
        <v>16.53</v>
      </c>
      <c r="O220" s="79" t="s">
        <v>12</v>
      </c>
      <c r="P220" s="187">
        <f t="shared" si="33"/>
        <v>16530</v>
      </c>
    </row>
    <row r="221" spans="2:16">
      <c r="B221" s="89">
        <v>500</v>
      </c>
      <c r="C221" s="90" t="s">
        <v>65</v>
      </c>
      <c r="D221" s="74">
        <f t="shared" si="32"/>
        <v>500</v>
      </c>
      <c r="E221" s="91">
        <v>2.555E-3</v>
      </c>
      <c r="F221" s="92">
        <v>6.1880000000000001E-7</v>
      </c>
      <c r="G221" s="88">
        <f t="shared" si="31"/>
        <v>2.5556187999999998E-3</v>
      </c>
      <c r="H221" s="77">
        <v>896.62</v>
      </c>
      <c r="I221" s="79" t="s">
        <v>12</v>
      </c>
      <c r="J221" s="187">
        <f t="shared" si="25"/>
        <v>896620</v>
      </c>
      <c r="K221" s="77">
        <v>35.71</v>
      </c>
      <c r="L221" s="79" t="s">
        <v>12</v>
      </c>
      <c r="M221" s="80">
        <f t="shared" si="34"/>
        <v>35710</v>
      </c>
      <c r="N221" s="77">
        <v>19.23</v>
      </c>
      <c r="O221" s="79" t="s">
        <v>12</v>
      </c>
      <c r="P221" s="187">
        <f>N221*1000</f>
        <v>19230</v>
      </c>
    </row>
    <row r="222" spans="2:16">
      <c r="B222" s="89">
        <v>550</v>
      </c>
      <c r="C222" s="90" t="s">
        <v>65</v>
      </c>
      <c r="D222" s="74">
        <f t="shared" si="32"/>
        <v>550</v>
      </c>
      <c r="E222" s="91">
        <v>2.4580000000000001E-3</v>
      </c>
      <c r="F222" s="92">
        <v>5.6639999999999999E-7</v>
      </c>
      <c r="G222" s="88">
        <f t="shared" si="31"/>
        <v>2.4585664000000003E-3</v>
      </c>
      <c r="H222" s="77">
        <v>1.04</v>
      </c>
      <c r="I222" s="78" t="s">
        <v>90</v>
      </c>
      <c r="J222" s="187">
        <f t="shared" ref="J222:J228" si="35">H222*1000000</f>
        <v>1040000</v>
      </c>
      <c r="K222" s="77">
        <v>41.15</v>
      </c>
      <c r="L222" s="79" t="s">
        <v>12</v>
      </c>
      <c r="M222" s="80">
        <f t="shared" si="34"/>
        <v>41150</v>
      </c>
      <c r="N222" s="77">
        <v>21.98</v>
      </c>
      <c r="O222" s="79" t="s">
        <v>12</v>
      </c>
      <c r="P222" s="187">
        <f t="shared" ref="P222:P228" si="36">N222*1000</f>
        <v>21980</v>
      </c>
    </row>
    <row r="223" spans="2:16">
      <c r="B223" s="89">
        <v>600</v>
      </c>
      <c r="C223" s="90" t="s">
        <v>65</v>
      </c>
      <c r="D223" s="74">
        <f t="shared" si="32"/>
        <v>600</v>
      </c>
      <c r="E223" s="91">
        <v>2.3779999999999999E-3</v>
      </c>
      <c r="F223" s="92">
        <v>5.2239999999999997E-7</v>
      </c>
      <c r="G223" s="88">
        <f t="shared" si="31"/>
        <v>2.3785223999999998E-3</v>
      </c>
      <c r="H223" s="77">
        <v>1.19</v>
      </c>
      <c r="I223" s="79" t="s">
        <v>90</v>
      </c>
      <c r="J223" s="187">
        <f t="shared" si="35"/>
        <v>1190000</v>
      </c>
      <c r="K223" s="77">
        <v>46.29</v>
      </c>
      <c r="L223" s="79" t="s">
        <v>12</v>
      </c>
      <c r="M223" s="80">
        <f t="shared" si="34"/>
        <v>46290</v>
      </c>
      <c r="N223" s="77">
        <v>24.77</v>
      </c>
      <c r="O223" s="79" t="s">
        <v>12</v>
      </c>
      <c r="P223" s="187">
        <f t="shared" si="36"/>
        <v>24770</v>
      </c>
    </row>
    <row r="224" spans="2:16">
      <c r="B224" s="89">
        <v>650</v>
      </c>
      <c r="C224" s="90" t="s">
        <v>65</v>
      </c>
      <c r="D224" s="74">
        <f t="shared" si="32"/>
        <v>650</v>
      </c>
      <c r="E224" s="91">
        <v>2.3110000000000001E-3</v>
      </c>
      <c r="F224" s="92">
        <v>4.8490000000000001E-7</v>
      </c>
      <c r="G224" s="88">
        <f t="shared" si="31"/>
        <v>2.3114849000000002E-3</v>
      </c>
      <c r="H224" s="77">
        <v>1.34</v>
      </c>
      <c r="I224" s="79" t="s">
        <v>90</v>
      </c>
      <c r="J224" s="187">
        <f t="shared" si="35"/>
        <v>1340000</v>
      </c>
      <c r="K224" s="77">
        <v>51.2</v>
      </c>
      <c r="L224" s="79" t="s">
        <v>12</v>
      </c>
      <c r="M224" s="80">
        <f t="shared" si="34"/>
        <v>51200</v>
      </c>
      <c r="N224" s="77">
        <v>27.59</v>
      </c>
      <c r="O224" s="79" t="s">
        <v>12</v>
      </c>
      <c r="P224" s="187">
        <f t="shared" si="36"/>
        <v>27590</v>
      </c>
    </row>
    <row r="225" spans="1:16">
      <c r="B225" s="89">
        <v>700</v>
      </c>
      <c r="C225" s="90" t="s">
        <v>65</v>
      </c>
      <c r="D225" s="74">
        <f t="shared" si="32"/>
        <v>700</v>
      </c>
      <c r="E225" s="91">
        <v>2.2550000000000001E-3</v>
      </c>
      <c r="F225" s="92">
        <v>4.5260000000000002E-7</v>
      </c>
      <c r="G225" s="88">
        <f t="shared" si="31"/>
        <v>2.2554526E-3</v>
      </c>
      <c r="H225" s="77">
        <v>1.5</v>
      </c>
      <c r="I225" s="79" t="s">
        <v>90</v>
      </c>
      <c r="J225" s="187">
        <f t="shared" si="35"/>
        <v>1500000</v>
      </c>
      <c r="K225" s="77">
        <v>55.92</v>
      </c>
      <c r="L225" s="79" t="s">
        <v>12</v>
      </c>
      <c r="M225" s="80">
        <f t="shared" si="34"/>
        <v>55920</v>
      </c>
      <c r="N225" s="77">
        <v>30.43</v>
      </c>
      <c r="O225" s="79" t="s">
        <v>12</v>
      </c>
      <c r="P225" s="187">
        <f t="shared" si="36"/>
        <v>30430</v>
      </c>
    </row>
    <row r="226" spans="1:16">
      <c r="B226" s="89">
        <v>800</v>
      </c>
      <c r="C226" s="90" t="s">
        <v>65</v>
      </c>
      <c r="D226" s="74">
        <f t="shared" si="32"/>
        <v>800</v>
      </c>
      <c r="E226" s="91">
        <v>2.166E-3</v>
      </c>
      <c r="F226" s="92">
        <v>3.9970000000000001E-7</v>
      </c>
      <c r="G226" s="88">
        <f t="shared" si="31"/>
        <v>2.1663997000000001E-3</v>
      </c>
      <c r="H226" s="77">
        <v>1.82</v>
      </c>
      <c r="I226" s="79" t="s">
        <v>90</v>
      </c>
      <c r="J226" s="187">
        <f t="shared" si="35"/>
        <v>1820000</v>
      </c>
      <c r="K226" s="77">
        <v>72.48</v>
      </c>
      <c r="L226" s="79" t="s">
        <v>12</v>
      </c>
      <c r="M226" s="80">
        <f t="shared" si="34"/>
        <v>72480</v>
      </c>
      <c r="N226" s="77">
        <v>36.14</v>
      </c>
      <c r="O226" s="79" t="s">
        <v>12</v>
      </c>
      <c r="P226" s="187">
        <f t="shared" si="36"/>
        <v>36140</v>
      </c>
    </row>
    <row r="227" spans="1:16">
      <c r="B227" s="89">
        <v>900</v>
      </c>
      <c r="C227" s="90" t="s">
        <v>65</v>
      </c>
      <c r="D227" s="74">
        <f t="shared" si="32"/>
        <v>900</v>
      </c>
      <c r="E227" s="91">
        <v>2.0999999999999999E-3</v>
      </c>
      <c r="F227" s="92">
        <v>3.5820000000000002E-7</v>
      </c>
      <c r="G227" s="88">
        <f t="shared" si="31"/>
        <v>2.1003581999999997E-3</v>
      </c>
      <c r="H227" s="77">
        <v>2.16</v>
      </c>
      <c r="I227" s="79" t="s">
        <v>90</v>
      </c>
      <c r="J227" s="187">
        <f t="shared" si="35"/>
        <v>2160000</v>
      </c>
      <c r="K227" s="77">
        <v>86.83</v>
      </c>
      <c r="L227" s="79" t="s">
        <v>12</v>
      </c>
      <c r="M227" s="80">
        <f t="shared" si="34"/>
        <v>86830</v>
      </c>
      <c r="N227" s="77">
        <v>41.84</v>
      </c>
      <c r="O227" s="79" t="s">
        <v>12</v>
      </c>
      <c r="P227" s="187">
        <f t="shared" si="36"/>
        <v>41840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7">B228*1000/$C$5</f>
        <v>1000</v>
      </c>
      <c r="E228" s="91">
        <v>2.0500000000000002E-3</v>
      </c>
      <c r="F228" s="92">
        <v>3.2469999999999999E-7</v>
      </c>
      <c r="G228" s="88">
        <f t="shared" si="31"/>
        <v>2.0503247000000003E-3</v>
      </c>
      <c r="H228" s="77">
        <v>2.5</v>
      </c>
      <c r="I228" s="79" t="s">
        <v>90</v>
      </c>
      <c r="J228" s="187">
        <f t="shared" si="35"/>
        <v>2500000</v>
      </c>
      <c r="K228" s="77">
        <v>99.79</v>
      </c>
      <c r="L228" s="79" t="s">
        <v>12</v>
      </c>
      <c r="M228" s="80">
        <f t="shared" si="34"/>
        <v>99790</v>
      </c>
      <c r="N228" s="77">
        <v>47.51</v>
      </c>
      <c r="O228" s="79" t="s">
        <v>12</v>
      </c>
      <c r="P228" s="187">
        <f t="shared" si="36"/>
        <v>47510</v>
      </c>
    </row>
    <row r="229" spans="1:16">
      <c r="J229" s="189"/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G2" sqref="G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srim1H_EJ212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98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0.01</v>
      </c>
      <c r="E12" s="21" t="s">
        <v>109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1000000</v>
      </c>
      <c r="E13" s="21" t="s">
        <v>82</v>
      </c>
      <c r="F13" s="49"/>
      <c r="G13" s="50"/>
      <c r="H13" s="50"/>
      <c r="I13" s="51"/>
      <c r="J13" s="4">
        <v>8</v>
      </c>
      <c r="K13" s="52">
        <v>4.7397999999999998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225</v>
      </c>
      <c r="C14" s="102"/>
      <c r="D14" s="21" t="s">
        <v>226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227</v>
      </c>
      <c r="C15" s="103"/>
      <c r="D15" s="101" t="s">
        <v>228</v>
      </c>
      <c r="E15" s="81"/>
      <c r="F15" s="81"/>
      <c r="G15" s="81"/>
      <c r="H15" s="59"/>
      <c r="I15" s="59"/>
      <c r="J15" s="116" t="s">
        <v>105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3" t="s">
        <v>59</v>
      </c>
      <c r="F18" s="194"/>
      <c r="G18" s="195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9.9999900000000004</v>
      </c>
      <c r="C20" s="85" t="s">
        <v>107</v>
      </c>
      <c r="D20" s="119">
        <f>B20/1000000/$C$5</f>
        <v>9.9999900000000001E-6</v>
      </c>
      <c r="E20" s="86">
        <v>1.7840000000000002E-2</v>
      </c>
      <c r="F20" s="87">
        <v>4.7620000000000003E-2</v>
      </c>
      <c r="G20" s="88">
        <f>E20+F20</f>
        <v>6.5460000000000004E-2</v>
      </c>
      <c r="H20" s="84">
        <v>7</v>
      </c>
      <c r="I20" s="85" t="s">
        <v>64</v>
      </c>
      <c r="J20" s="97">
        <f>H20/1000/10</f>
        <v>6.9999999999999999E-4</v>
      </c>
      <c r="K20" s="84">
        <v>7</v>
      </c>
      <c r="L20" s="85" t="s">
        <v>64</v>
      </c>
      <c r="M20" s="97">
        <f t="shared" ref="M20:M83" si="0">K20/1000/10</f>
        <v>6.9999999999999999E-4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10.9999</v>
      </c>
      <c r="C21" s="90" t="s">
        <v>107</v>
      </c>
      <c r="D21" s="120">
        <f t="shared" ref="D21:D72" si="2">B21/1000000/$C$5</f>
        <v>1.0999899999999999E-5</v>
      </c>
      <c r="E21" s="91">
        <v>1.8710000000000001E-2</v>
      </c>
      <c r="F21" s="92">
        <v>4.8680000000000001E-2</v>
      </c>
      <c r="G21" s="88">
        <f t="shared" ref="G21:G84" si="3">E21+F21</f>
        <v>6.7390000000000005E-2</v>
      </c>
      <c r="H21" s="89">
        <v>7</v>
      </c>
      <c r="I21" s="90" t="s">
        <v>64</v>
      </c>
      <c r="J21" s="74">
        <f t="shared" ref="J21:J84" si="4">H21/1000/10</f>
        <v>6.9999999999999999E-4</v>
      </c>
      <c r="K21" s="89">
        <v>8</v>
      </c>
      <c r="L21" s="90" t="s">
        <v>64</v>
      </c>
      <c r="M21" s="74">
        <f t="shared" si="0"/>
        <v>8.0000000000000004E-4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11.9999</v>
      </c>
      <c r="C22" s="90" t="s">
        <v>107</v>
      </c>
      <c r="D22" s="120">
        <f t="shared" si="2"/>
        <v>1.19999E-5</v>
      </c>
      <c r="E22" s="91">
        <v>1.9550000000000001E-2</v>
      </c>
      <c r="F22" s="92">
        <v>4.9630000000000001E-2</v>
      </c>
      <c r="G22" s="88">
        <f t="shared" si="3"/>
        <v>6.9180000000000005E-2</v>
      </c>
      <c r="H22" s="89">
        <v>8</v>
      </c>
      <c r="I22" s="90" t="s">
        <v>64</v>
      </c>
      <c r="J22" s="74">
        <f t="shared" si="4"/>
        <v>8.0000000000000004E-4</v>
      </c>
      <c r="K22" s="89">
        <v>8</v>
      </c>
      <c r="L22" s="90" t="s">
        <v>64</v>
      </c>
      <c r="M22" s="74">
        <f t="shared" si="0"/>
        <v>8.0000000000000004E-4</v>
      </c>
      <c r="N22" s="89">
        <v>6</v>
      </c>
      <c r="O22" s="90" t="s">
        <v>64</v>
      </c>
      <c r="P22" s="74">
        <f t="shared" si="1"/>
        <v>6.0000000000000006E-4</v>
      </c>
    </row>
    <row r="23" spans="1:16">
      <c r="B23" s="89">
        <v>12.9999</v>
      </c>
      <c r="C23" s="90" t="s">
        <v>107</v>
      </c>
      <c r="D23" s="120">
        <f t="shared" si="2"/>
        <v>1.2999900000000001E-5</v>
      </c>
      <c r="E23" s="91">
        <v>2.034E-2</v>
      </c>
      <c r="F23" s="92">
        <v>5.0479999999999997E-2</v>
      </c>
      <c r="G23" s="88">
        <f t="shared" si="3"/>
        <v>7.0819999999999994E-2</v>
      </c>
      <c r="H23" s="89">
        <v>8</v>
      </c>
      <c r="I23" s="90" t="s">
        <v>64</v>
      </c>
      <c r="J23" s="74">
        <f t="shared" si="4"/>
        <v>8.0000000000000004E-4</v>
      </c>
      <c r="K23" s="89">
        <v>9</v>
      </c>
      <c r="L23" s="90" t="s">
        <v>64</v>
      </c>
      <c r="M23" s="74">
        <f t="shared" si="0"/>
        <v>8.9999999999999998E-4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13.9999</v>
      </c>
      <c r="C24" s="90" t="s">
        <v>107</v>
      </c>
      <c r="D24" s="120">
        <f t="shared" si="2"/>
        <v>1.39999E-5</v>
      </c>
      <c r="E24" s="91">
        <v>2.111E-2</v>
      </c>
      <c r="F24" s="92">
        <v>5.1249999999999997E-2</v>
      </c>
      <c r="G24" s="88">
        <f t="shared" si="3"/>
        <v>7.2359999999999994E-2</v>
      </c>
      <c r="H24" s="89">
        <v>8</v>
      </c>
      <c r="I24" s="90" t="s">
        <v>64</v>
      </c>
      <c r="J24" s="74">
        <f t="shared" si="4"/>
        <v>8.0000000000000004E-4</v>
      </c>
      <c r="K24" s="89">
        <v>9</v>
      </c>
      <c r="L24" s="90" t="s">
        <v>64</v>
      </c>
      <c r="M24" s="74">
        <f t="shared" si="0"/>
        <v>8.9999999999999998E-4</v>
      </c>
      <c r="N24" s="89">
        <v>7</v>
      </c>
      <c r="O24" s="90" t="s">
        <v>64</v>
      </c>
      <c r="P24" s="74">
        <f t="shared" si="1"/>
        <v>6.9999999999999999E-4</v>
      </c>
    </row>
    <row r="25" spans="1:16">
      <c r="B25" s="89">
        <v>14.9999</v>
      </c>
      <c r="C25" s="90" t="s">
        <v>107</v>
      </c>
      <c r="D25" s="120">
        <f t="shared" si="2"/>
        <v>1.49999E-5</v>
      </c>
      <c r="E25" s="91">
        <v>2.1850000000000001E-2</v>
      </c>
      <c r="F25" s="92">
        <v>5.1950000000000003E-2</v>
      </c>
      <c r="G25" s="88">
        <f t="shared" si="3"/>
        <v>7.3800000000000004E-2</v>
      </c>
      <c r="H25" s="89">
        <v>9</v>
      </c>
      <c r="I25" s="90" t="s">
        <v>64</v>
      </c>
      <c r="J25" s="74">
        <f t="shared" si="4"/>
        <v>8.9999999999999998E-4</v>
      </c>
      <c r="K25" s="89">
        <v>9</v>
      </c>
      <c r="L25" s="90" t="s">
        <v>64</v>
      </c>
      <c r="M25" s="74">
        <f t="shared" si="0"/>
        <v>8.9999999999999998E-4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15.9999</v>
      </c>
      <c r="C26" s="90" t="s">
        <v>107</v>
      </c>
      <c r="D26" s="120">
        <f t="shared" si="2"/>
        <v>1.5999899999999999E-5</v>
      </c>
      <c r="E26" s="91">
        <v>2.257E-2</v>
      </c>
      <c r="F26" s="92">
        <v>5.2589999999999998E-2</v>
      </c>
      <c r="G26" s="88">
        <f t="shared" si="3"/>
        <v>7.5160000000000005E-2</v>
      </c>
      <c r="H26" s="89">
        <v>9</v>
      </c>
      <c r="I26" s="90" t="s">
        <v>64</v>
      </c>
      <c r="J26" s="74">
        <f t="shared" si="4"/>
        <v>8.9999999999999998E-4</v>
      </c>
      <c r="K26" s="89">
        <v>10</v>
      </c>
      <c r="L26" s="90" t="s">
        <v>64</v>
      </c>
      <c r="M26" s="74">
        <f t="shared" si="0"/>
        <v>1E-3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16.9999</v>
      </c>
      <c r="C27" s="90" t="s">
        <v>107</v>
      </c>
      <c r="D27" s="120">
        <f t="shared" si="2"/>
        <v>1.69999E-5</v>
      </c>
      <c r="E27" s="91">
        <v>2.3259999999999999E-2</v>
      </c>
      <c r="F27" s="92">
        <v>5.3179999999999998E-2</v>
      </c>
      <c r="G27" s="88">
        <f t="shared" si="3"/>
        <v>7.6439999999999994E-2</v>
      </c>
      <c r="H27" s="89">
        <v>10</v>
      </c>
      <c r="I27" s="90" t="s">
        <v>64</v>
      </c>
      <c r="J27" s="74">
        <f t="shared" si="4"/>
        <v>1E-3</v>
      </c>
      <c r="K27" s="89">
        <v>10</v>
      </c>
      <c r="L27" s="90" t="s">
        <v>64</v>
      </c>
      <c r="M27" s="74">
        <f t="shared" si="0"/>
        <v>1E-3</v>
      </c>
      <c r="N27" s="89">
        <v>8</v>
      </c>
      <c r="O27" s="90" t="s">
        <v>64</v>
      </c>
      <c r="P27" s="74">
        <f t="shared" si="1"/>
        <v>8.0000000000000004E-4</v>
      </c>
    </row>
    <row r="28" spans="1:16">
      <c r="B28" s="89">
        <v>17.9999</v>
      </c>
      <c r="C28" s="90" t="s">
        <v>107</v>
      </c>
      <c r="D28" s="120">
        <f t="shared" si="2"/>
        <v>1.79999E-5</v>
      </c>
      <c r="E28" s="91">
        <v>2.3939999999999999E-2</v>
      </c>
      <c r="F28" s="92">
        <v>5.3710000000000001E-2</v>
      </c>
      <c r="G28" s="88">
        <f t="shared" si="3"/>
        <v>7.7649999999999997E-2</v>
      </c>
      <c r="H28" s="89">
        <v>10</v>
      </c>
      <c r="I28" s="90" t="s">
        <v>64</v>
      </c>
      <c r="J28" s="74">
        <f t="shared" si="4"/>
        <v>1E-3</v>
      </c>
      <c r="K28" s="89">
        <v>11</v>
      </c>
      <c r="L28" s="90" t="s">
        <v>64</v>
      </c>
      <c r="M28" s="74">
        <f t="shared" si="0"/>
        <v>1.0999999999999998E-3</v>
      </c>
      <c r="N28" s="89">
        <v>8</v>
      </c>
      <c r="O28" s="90" t="s">
        <v>64</v>
      </c>
      <c r="P28" s="74">
        <f t="shared" si="1"/>
        <v>8.0000000000000004E-4</v>
      </c>
    </row>
    <row r="29" spans="1:16">
      <c r="B29" s="89">
        <v>19.9999</v>
      </c>
      <c r="C29" s="90" t="s">
        <v>107</v>
      </c>
      <c r="D29" s="120">
        <f t="shared" si="2"/>
        <v>1.9999900000000001E-5</v>
      </c>
      <c r="E29" s="91">
        <v>2.5229999999999999E-2</v>
      </c>
      <c r="F29" s="92">
        <v>5.466E-2</v>
      </c>
      <c r="G29" s="88">
        <f t="shared" si="3"/>
        <v>7.9890000000000003E-2</v>
      </c>
      <c r="H29" s="89">
        <v>11</v>
      </c>
      <c r="I29" s="90" t="s">
        <v>64</v>
      </c>
      <c r="J29" s="74">
        <f t="shared" si="4"/>
        <v>1.0999999999999998E-3</v>
      </c>
      <c r="K29" s="89">
        <v>11</v>
      </c>
      <c r="L29" s="90" t="s">
        <v>64</v>
      </c>
      <c r="M29" s="74">
        <f t="shared" si="0"/>
        <v>1.0999999999999998E-3</v>
      </c>
      <c r="N29" s="89">
        <v>8</v>
      </c>
      <c r="O29" s="90" t="s">
        <v>64</v>
      </c>
      <c r="P29" s="74">
        <f t="shared" si="1"/>
        <v>8.0000000000000004E-4</v>
      </c>
    </row>
    <row r="30" spans="1:16">
      <c r="B30" s="89">
        <v>22.4999</v>
      </c>
      <c r="C30" s="90" t="s">
        <v>107</v>
      </c>
      <c r="D30" s="118">
        <f t="shared" si="2"/>
        <v>2.2499900000000001E-5</v>
      </c>
      <c r="E30" s="91">
        <v>2.6759999999999999E-2</v>
      </c>
      <c r="F30" s="92">
        <v>5.5660000000000001E-2</v>
      </c>
      <c r="G30" s="88">
        <f t="shared" si="3"/>
        <v>8.2419999999999993E-2</v>
      </c>
      <c r="H30" s="89">
        <v>12</v>
      </c>
      <c r="I30" s="90" t="s">
        <v>64</v>
      </c>
      <c r="J30" s="74">
        <f t="shared" si="4"/>
        <v>1.2000000000000001E-3</v>
      </c>
      <c r="K30" s="89">
        <v>12</v>
      </c>
      <c r="L30" s="90" t="s">
        <v>64</v>
      </c>
      <c r="M30" s="74">
        <f t="shared" si="0"/>
        <v>1.2000000000000001E-3</v>
      </c>
      <c r="N30" s="89">
        <v>9</v>
      </c>
      <c r="O30" s="90" t="s">
        <v>64</v>
      </c>
      <c r="P30" s="74">
        <f t="shared" si="1"/>
        <v>8.9999999999999998E-4</v>
      </c>
    </row>
    <row r="31" spans="1:16">
      <c r="B31" s="89">
        <v>24.9999</v>
      </c>
      <c r="C31" s="90" t="s">
        <v>107</v>
      </c>
      <c r="D31" s="118">
        <f t="shared" si="2"/>
        <v>2.4999900000000001E-5</v>
      </c>
      <c r="E31" s="91">
        <v>2.8209999999999999E-2</v>
      </c>
      <c r="F31" s="92">
        <v>5.6480000000000002E-2</v>
      </c>
      <c r="G31" s="88">
        <f t="shared" si="3"/>
        <v>8.4690000000000001E-2</v>
      </c>
      <c r="H31" s="89">
        <v>13</v>
      </c>
      <c r="I31" s="90" t="s">
        <v>64</v>
      </c>
      <c r="J31" s="74">
        <f t="shared" si="4"/>
        <v>1.2999999999999999E-3</v>
      </c>
      <c r="K31" s="89">
        <v>13</v>
      </c>
      <c r="L31" s="90" t="s">
        <v>64</v>
      </c>
      <c r="M31" s="74">
        <f t="shared" si="0"/>
        <v>1.2999999999999999E-3</v>
      </c>
      <c r="N31" s="89">
        <v>10</v>
      </c>
      <c r="O31" s="90" t="s">
        <v>64</v>
      </c>
      <c r="P31" s="74">
        <f t="shared" si="1"/>
        <v>1E-3</v>
      </c>
    </row>
    <row r="32" spans="1:16">
      <c r="B32" s="89">
        <v>27.4999</v>
      </c>
      <c r="C32" s="90" t="s">
        <v>107</v>
      </c>
      <c r="D32" s="118">
        <f t="shared" si="2"/>
        <v>2.7499900000000001E-5</v>
      </c>
      <c r="E32" s="91">
        <v>2.9590000000000002E-2</v>
      </c>
      <c r="F32" s="92">
        <v>5.7169999999999999E-2</v>
      </c>
      <c r="G32" s="88">
        <f t="shared" si="3"/>
        <v>8.6760000000000004E-2</v>
      </c>
      <c r="H32" s="89">
        <v>14</v>
      </c>
      <c r="I32" s="90" t="s">
        <v>64</v>
      </c>
      <c r="J32" s="74">
        <f t="shared" si="4"/>
        <v>1.4E-3</v>
      </c>
      <c r="K32" s="89">
        <v>14</v>
      </c>
      <c r="L32" s="90" t="s">
        <v>64</v>
      </c>
      <c r="M32" s="74">
        <f t="shared" si="0"/>
        <v>1.4E-3</v>
      </c>
      <c r="N32" s="89">
        <v>10</v>
      </c>
      <c r="O32" s="90" t="s">
        <v>64</v>
      </c>
      <c r="P32" s="74">
        <f t="shared" si="1"/>
        <v>1E-3</v>
      </c>
    </row>
    <row r="33" spans="2:16">
      <c r="B33" s="89">
        <v>29.9999</v>
      </c>
      <c r="C33" s="90" t="s">
        <v>107</v>
      </c>
      <c r="D33" s="118">
        <f t="shared" si="2"/>
        <v>2.9999900000000001E-5</v>
      </c>
      <c r="E33" s="91">
        <v>3.09E-2</v>
      </c>
      <c r="F33" s="92">
        <v>5.7750000000000003E-2</v>
      </c>
      <c r="G33" s="88">
        <f t="shared" si="3"/>
        <v>8.8650000000000007E-2</v>
      </c>
      <c r="H33" s="89">
        <v>14</v>
      </c>
      <c r="I33" s="90" t="s">
        <v>64</v>
      </c>
      <c r="J33" s="74">
        <f t="shared" si="4"/>
        <v>1.4E-3</v>
      </c>
      <c r="K33" s="89">
        <v>15</v>
      </c>
      <c r="L33" s="90" t="s">
        <v>64</v>
      </c>
      <c r="M33" s="74">
        <f t="shared" si="0"/>
        <v>1.5E-3</v>
      </c>
      <c r="N33" s="89">
        <v>11</v>
      </c>
      <c r="O33" s="90" t="s">
        <v>64</v>
      </c>
      <c r="P33" s="74">
        <f t="shared" si="1"/>
        <v>1.0999999999999998E-3</v>
      </c>
    </row>
    <row r="34" spans="2:16">
      <c r="B34" s="89">
        <v>32.499899999999997</v>
      </c>
      <c r="C34" s="90" t="s">
        <v>107</v>
      </c>
      <c r="D34" s="118">
        <f t="shared" si="2"/>
        <v>3.2499899999999997E-5</v>
      </c>
      <c r="E34" s="91">
        <v>3.2169999999999997E-2</v>
      </c>
      <c r="F34" s="92">
        <v>5.8229999999999997E-2</v>
      </c>
      <c r="G34" s="88">
        <f t="shared" si="3"/>
        <v>9.0399999999999994E-2</v>
      </c>
      <c r="H34" s="89">
        <v>15</v>
      </c>
      <c r="I34" s="90" t="s">
        <v>64</v>
      </c>
      <c r="J34" s="74">
        <f t="shared" si="4"/>
        <v>1.5E-3</v>
      </c>
      <c r="K34" s="89">
        <v>16</v>
      </c>
      <c r="L34" s="90" t="s">
        <v>64</v>
      </c>
      <c r="M34" s="74">
        <f t="shared" si="0"/>
        <v>1.6000000000000001E-3</v>
      </c>
      <c r="N34" s="89">
        <v>12</v>
      </c>
      <c r="O34" s="90" t="s">
        <v>64</v>
      </c>
      <c r="P34" s="74">
        <f t="shared" si="1"/>
        <v>1.2000000000000001E-3</v>
      </c>
    </row>
    <row r="35" spans="2:16">
      <c r="B35" s="89">
        <v>34.999899999999997</v>
      </c>
      <c r="C35" s="90" t="s">
        <v>107</v>
      </c>
      <c r="D35" s="118">
        <f t="shared" si="2"/>
        <v>3.4999899999999997E-5</v>
      </c>
      <c r="E35" s="91">
        <v>3.338E-2</v>
      </c>
      <c r="F35" s="92">
        <v>5.8639999999999998E-2</v>
      </c>
      <c r="G35" s="88">
        <f t="shared" si="3"/>
        <v>9.2019999999999991E-2</v>
      </c>
      <c r="H35" s="89">
        <v>16</v>
      </c>
      <c r="I35" s="90" t="s">
        <v>64</v>
      </c>
      <c r="J35" s="74">
        <f t="shared" si="4"/>
        <v>1.6000000000000001E-3</v>
      </c>
      <c r="K35" s="89">
        <v>17</v>
      </c>
      <c r="L35" s="90" t="s">
        <v>64</v>
      </c>
      <c r="M35" s="74">
        <f t="shared" si="0"/>
        <v>1.7000000000000001E-3</v>
      </c>
      <c r="N35" s="89">
        <v>12</v>
      </c>
      <c r="O35" s="90" t="s">
        <v>64</v>
      </c>
      <c r="P35" s="74">
        <f t="shared" si="1"/>
        <v>1.2000000000000001E-3</v>
      </c>
    </row>
    <row r="36" spans="2:16">
      <c r="B36" s="89">
        <v>37.499899999999997</v>
      </c>
      <c r="C36" s="90" t="s">
        <v>107</v>
      </c>
      <c r="D36" s="118">
        <f t="shared" si="2"/>
        <v>3.7499899999999996E-5</v>
      </c>
      <c r="E36" s="91">
        <v>3.4549999999999997E-2</v>
      </c>
      <c r="F36" s="92">
        <v>5.8990000000000001E-2</v>
      </c>
      <c r="G36" s="88">
        <f t="shared" si="3"/>
        <v>9.3539999999999998E-2</v>
      </c>
      <c r="H36" s="89">
        <v>17</v>
      </c>
      <c r="I36" s="90" t="s">
        <v>64</v>
      </c>
      <c r="J36" s="74">
        <f t="shared" si="4"/>
        <v>1.7000000000000001E-3</v>
      </c>
      <c r="K36" s="89">
        <v>17</v>
      </c>
      <c r="L36" s="90" t="s">
        <v>64</v>
      </c>
      <c r="M36" s="74">
        <f t="shared" si="0"/>
        <v>1.7000000000000001E-3</v>
      </c>
      <c r="N36" s="89">
        <v>13</v>
      </c>
      <c r="O36" s="90" t="s">
        <v>64</v>
      </c>
      <c r="P36" s="74">
        <f t="shared" si="1"/>
        <v>1.2999999999999999E-3</v>
      </c>
    </row>
    <row r="37" spans="2:16">
      <c r="B37" s="89">
        <v>39.999899999999997</v>
      </c>
      <c r="C37" s="90" t="s">
        <v>107</v>
      </c>
      <c r="D37" s="118">
        <f t="shared" si="2"/>
        <v>3.9999899999999996E-5</v>
      </c>
      <c r="E37" s="91">
        <v>3.569E-2</v>
      </c>
      <c r="F37" s="92">
        <v>5.9279999999999999E-2</v>
      </c>
      <c r="G37" s="88">
        <f t="shared" si="3"/>
        <v>9.4969999999999999E-2</v>
      </c>
      <c r="H37" s="89">
        <v>18</v>
      </c>
      <c r="I37" s="90" t="s">
        <v>64</v>
      </c>
      <c r="J37" s="74">
        <f t="shared" si="4"/>
        <v>1.8E-3</v>
      </c>
      <c r="K37" s="89">
        <v>18</v>
      </c>
      <c r="L37" s="90" t="s">
        <v>64</v>
      </c>
      <c r="M37" s="74">
        <f t="shared" si="0"/>
        <v>1.8E-3</v>
      </c>
      <c r="N37" s="89">
        <v>14</v>
      </c>
      <c r="O37" s="90" t="s">
        <v>64</v>
      </c>
      <c r="P37" s="74">
        <f t="shared" si="1"/>
        <v>1.4E-3</v>
      </c>
    </row>
    <row r="38" spans="2:16">
      <c r="B38" s="89">
        <v>44.999899999999997</v>
      </c>
      <c r="C38" s="90" t="s">
        <v>107</v>
      </c>
      <c r="D38" s="118">
        <f t="shared" si="2"/>
        <v>4.4999899999999996E-5</v>
      </c>
      <c r="E38" s="91">
        <v>3.7850000000000002E-2</v>
      </c>
      <c r="F38" s="92">
        <v>5.9720000000000002E-2</v>
      </c>
      <c r="G38" s="88">
        <f t="shared" si="3"/>
        <v>9.7570000000000004E-2</v>
      </c>
      <c r="H38" s="89">
        <v>20</v>
      </c>
      <c r="I38" s="90" t="s">
        <v>64</v>
      </c>
      <c r="J38" s="74">
        <f t="shared" si="4"/>
        <v>2E-3</v>
      </c>
      <c r="K38" s="89">
        <v>20</v>
      </c>
      <c r="L38" s="90" t="s">
        <v>64</v>
      </c>
      <c r="M38" s="74">
        <f t="shared" si="0"/>
        <v>2E-3</v>
      </c>
      <c r="N38" s="89">
        <v>15</v>
      </c>
      <c r="O38" s="90" t="s">
        <v>64</v>
      </c>
      <c r="P38" s="74">
        <f t="shared" si="1"/>
        <v>1.5E-3</v>
      </c>
    </row>
    <row r="39" spans="2:16">
      <c r="B39" s="89">
        <v>49.999899999999997</v>
      </c>
      <c r="C39" s="90" t="s">
        <v>107</v>
      </c>
      <c r="D39" s="118">
        <f t="shared" si="2"/>
        <v>4.9999899999999995E-5</v>
      </c>
      <c r="E39" s="91">
        <v>3.9899999999999998E-2</v>
      </c>
      <c r="F39" s="92">
        <v>6.0019999999999997E-2</v>
      </c>
      <c r="G39" s="88">
        <f t="shared" si="3"/>
        <v>9.9919999999999995E-2</v>
      </c>
      <c r="H39" s="89">
        <v>21</v>
      </c>
      <c r="I39" s="90" t="s">
        <v>64</v>
      </c>
      <c r="J39" s="74">
        <f t="shared" si="4"/>
        <v>2.1000000000000003E-3</v>
      </c>
      <c r="K39" s="89">
        <v>21</v>
      </c>
      <c r="L39" s="90" t="s">
        <v>64</v>
      </c>
      <c r="M39" s="74">
        <f t="shared" si="0"/>
        <v>2.1000000000000003E-3</v>
      </c>
      <c r="N39" s="89">
        <v>16</v>
      </c>
      <c r="O39" s="90" t="s">
        <v>64</v>
      </c>
      <c r="P39" s="74">
        <f t="shared" si="1"/>
        <v>1.6000000000000001E-3</v>
      </c>
    </row>
    <row r="40" spans="2:16">
      <c r="B40" s="89">
        <v>54.999899999999997</v>
      </c>
      <c r="C40" s="90" t="s">
        <v>107</v>
      </c>
      <c r="D40" s="118">
        <f t="shared" si="2"/>
        <v>5.4999899999999995E-5</v>
      </c>
      <c r="E40" s="91">
        <v>4.1849999999999998E-2</v>
      </c>
      <c r="F40" s="92">
        <v>6.021E-2</v>
      </c>
      <c r="G40" s="88">
        <f t="shared" si="3"/>
        <v>0.10206</v>
      </c>
      <c r="H40" s="89">
        <v>23</v>
      </c>
      <c r="I40" s="90" t="s">
        <v>64</v>
      </c>
      <c r="J40" s="74">
        <f t="shared" si="4"/>
        <v>2.3E-3</v>
      </c>
      <c r="K40" s="89">
        <v>23</v>
      </c>
      <c r="L40" s="90" t="s">
        <v>64</v>
      </c>
      <c r="M40" s="74">
        <f t="shared" si="0"/>
        <v>2.3E-3</v>
      </c>
      <c r="N40" s="89">
        <v>17</v>
      </c>
      <c r="O40" s="90" t="s">
        <v>64</v>
      </c>
      <c r="P40" s="74">
        <f t="shared" si="1"/>
        <v>1.7000000000000001E-3</v>
      </c>
    </row>
    <row r="41" spans="2:16">
      <c r="B41" s="89">
        <v>59.999899999999997</v>
      </c>
      <c r="C41" s="90" t="s">
        <v>107</v>
      </c>
      <c r="D41" s="118">
        <f t="shared" si="2"/>
        <v>5.9999899999999995E-5</v>
      </c>
      <c r="E41" s="91">
        <v>4.3709999999999999E-2</v>
      </c>
      <c r="F41" s="92">
        <v>6.0310000000000002E-2</v>
      </c>
      <c r="G41" s="88">
        <f t="shared" si="3"/>
        <v>0.10402</v>
      </c>
      <c r="H41" s="89">
        <v>25</v>
      </c>
      <c r="I41" s="90" t="s">
        <v>64</v>
      </c>
      <c r="J41" s="74">
        <f t="shared" si="4"/>
        <v>2.5000000000000001E-3</v>
      </c>
      <c r="K41" s="89">
        <v>24</v>
      </c>
      <c r="L41" s="90" t="s">
        <v>64</v>
      </c>
      <c r="M41" s="74">
        <f t="shared" si="0"/>
        <v>2.4000000000000002E-3</v>
      </c>
      <c r="N41" s="89">
        <v>18</v>
      </c>
      <c r="O41" s="90" t="s">
        <v>64</v>
      </c>
      <c r="P41" s="74">
        <f t="shared" si="1"/>
        <v>1.8E-3</v>
      </c>
    </row>
    <row r="42" spans="2:16">
      <c r="B42" s="89">
        <v>64.999899999999997</v>
      </c>
      <c r="C42" s="90" t="s">
        <v>107</v>
      </c>
      <c r="D42" s="118">
        <f t="shared" si="2"/>
        <v>6.4999900000000001E-5</v>
      </c>
      <c r="E42" s="91">
        <v>4.5490000000000003E-2</v>
      </c>
      <c r="F42" s="92">
        <v>6.0339999999999998E-2</v>
      </c>
      <c r="G42" s="88">
        <f t="shared" si="3"/>
        <v>0.10583000000000001</v>
      </c>
      <c r="H42" s="89">
        <v>26</v>
      </c>
      <c r="I42" s="90" t="s">
        <v>64</v>
      </c>
      <c r="J42" s="74">
        <f t="shared" si="4"/>
        <v>2.5999999999999999E-3</v>
      </c>
      <c r="K42" s="89">
        <v>26</v>
      </c>
      <c r="L42" s="90" t="s">
        <v>64</v>
      </c>
      <c r="M42" s="74">
        <f t="shared" si="0"/>
        <v>2.5999999999999999E-3</v>
      </c>
      <c r="N42" s="89">
        <v>19</v>
      </c>
      <c r="O42" s="90" t="s">
        <v>64</v>
      </c>
      <c r="P42" s="74">
        <f t="shared" si="1"/>
        <v>1.9E-3</v>
      </c>
    </row>
    <row r="43" spans="2:16">
      <c r="B43" s="89">
        <v>69.999899999999997</v>
      </c>
      <c r="C43" s="90" t="s">
        <v>107</v>
      </c>
      <c r="D43" s="118">
        <f t="shared" si="2"/>
        <v>6.99999E-5</v>
      </c>
      <c r="E43" s="91">
        <v>4.7210000000000002E-2</v>
      </c>
      <c r="F43" s="92">
        <v>6.0319999999999999E-2</v>
      </c>
      <c r="G43" s="88">
        <f t="shared" si="3"/>
        <v>0.10753</v>
      </c>
      <c r="H43" s="89">
        <v>28</v>
      </c>
      <c r="I43" s="90" t="s">
        <v>64</v>
      </c>
      <c r="J43" s="74">
        <f t="shared" si="4"/>
        <v>2.8E-3</v>
      </c>
      <c r="K43" s="89">
        <v>27</v>
      </c>
      <c r="L43" s="90" t="s">
        <v>64</v>
      </c>
      <c r="M43" s="74">
        <f t="shared" si="0"/>
        <v>2.7000000000000001E-3</v>
      </c>
      <c r="N43" s="89">
        <v>20</v>
      </c>
      <c r="O43" s="90" t="s">
        <v>64</v>
      </c>
      <c r="P43" s="74">
        <f t="shared" si="1"/>
        <v>2E-3</v>
      </c>
    </row>
    <row r="44" spans="2:16">
      <c r="B44" s="89">
        <v>79.999899999999997</v>
      </c>
      <c r="C44" s="90" t="s">
        <v>107</v>
      </c>
      <c r="D44" s="118">
        <f t="shared" si="2"/>
        <v>7.99999E-5</v>
      </c>
      <c r="E44" s="91">
        <v>5.0470000000000001E-2</v>
      </c>
      <c r="F44" s="92">
        <v>6.0150000000000002E-2</v>
      </c>
      <c r="G44" s="88">
        <f t="shared" si="3"/>
        <v>0.11062</v>
      </c>
      <c r="H44" s="89">
        <v>31</v>
      </c>
      <c r="I44" s="90" t="s">
        <v>64</v>
      </c>
      <c r="J44" s="74">
        <f t="shared" si="4"/>
        <v>3.0999999999999999E-3</v>
      </c>
      <c r="K44" s="89">
        <v>30</v>
      </c>
      <c r="L44" s="90" t="s">
        <v>64</v>
      </c>
      <c r="M44" s="74">
        <f t="shared" si="0"/>
        <v>3.0000000000000001E-3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89.999899999999997</v>
      </c>
      <c r="C45" s="90" t="s">
        <v>107</v>
      </c>
      <c r="D45" s="118">
        <f t="shared" si="2"/>
        <v>8.9999899999999999E-5</v>
      </c>
      <c r="E45" s="91">
        <v>5.3530000000000001E-2</v>
      </c>
      <c r="F45" s="92">
        <v>5.9859999999999997E-2</v>
      </c>
      <c r="G45" s="88">
        <f t="shared" si="3"/>
        <v>0.11338999999999999</v>
      </c>
      <c r="H45" s="89">
        <v>35</v>
      </c>
      <c r="I45" s="90" t="s">
        <v>64</v>
      </c>
      <c r="J45" s="74">
        <f t="shared" si="4"/>
        <v>3.5000000000000005E-3</v>
      </c>
      <c r="K45" s="89">
        <v>32</v>
      </c>
      <c r="L45" s="90" t="s">
        <v>64</v>
      </c>
      <c r="M45" s="74">
        <f t="shared" si="0"/>
        <v>3.2000000000000002E-3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99.999899999999997</v>
      </c>
      <c r="C46" s="90" t="s">
        <v>107</v>
      </c>
      <c r="D46" s="118">
        <f t="shared" si="2"/>
        <v>9.9999899999999998E-5</v>
      </c>
      <c r="E46" s="91">
        <v>5.6419999999999998E-2</v>
      </c>
      <c r="F46" s="92">
        <v>5.9499999999999997E-2</v>
      </c>
      <c r="G46" s="88">
        <f t="shared" si="3"/>
        <v>0.11592</v>
      </c>
      <c r="H46" s="89">
        <v>38</v>
      </c>
      <c r="I46" s="90" t="s">
        <v>64</v>
      </c>
      <c r="J46" s="74">
        <f t="shared" si="4"/>
        <v>3.8E-3</v>
      </c>
      <c r="K46" s="89">
        <v>35</v>
      </c>
      <c r="L46" s="90" t="s">
        <v>64</v>
      </c>
      <c r="M46" s="74">
        <f t="shared" si="0"/>
        <v>3.5000000000000005E-3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110</v>
      </c>
      <c r="C47" s="90" t="s">
        <v>107</v>
      </c>
      <c r="D47" s="118">
        <f t="shared" si="2"/>
        <v>1.1E-4</v>
      </c>
      <c r="E47" s="91">
        <v>5.9180000000000003E-2</v>
      </c>
      <c r="F47" s="92">
        <v>5.9069999999999998E-2</v>
      </c>
      <c r="G47" s="88">
        <f t="shared" si="3"/>
        <v>0.11824999999999999</v>
      </c>
      <c r="H47" s="89">
        <v>41</v>
      </c>
      <c r="I47" s="90" t="s">
        <v>64</v>
      </c>
      <c r="J47" s="74">
        <f t="shared" si="4"/>
        <v>4.1000000000000003E-3</v>
      </c>
      <c r="K47" s="89">
        <v>38</v>
      </c>
      <c r="L47" s="90" t="s">
        <v>64</v>
      </c>
      <c r="M47" s="74">
        <f t="shared" si="0"/>
        <v>3.8E-3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120</v>
      </c>
      <c r="C48" s="90" t="s">
        <v>107</v>
      </c>
      <c r="D48" s="118">
        <f t="shared" si="2"/>
        <v>1.2E-4</v>
      </c>
      <c r="E48" s="91">
        <v>6.1809999999999997E-2</v>
      </c>
      <c r="F48" s="92">
        <v>5.8610000000000002E-2</v>
      </c>
      <c r="G48" s="88">
        <f t="shared" si="3"/>
        <v>0.12042</v>
      </c>
      <c r="H48" s="89">
        <v>44</v>
      </c>
      <c r="I48" s="90" t="s">
        <v>64</v>
      </c>
      <c r="J48" s="74">
        <f t="shared" si="4"/>
        <v>4.3999999999999994E-3</v>
      </c>
      <c r="K48" s="89">
        <v>40</v>
      </c>
      <c r="L48" s="90" t="s">
        <v>64</v>
      </c>
      <c r="M48" s="74">
        <f t="shared" si="0"/>
        <v>4.0000000000000001E-3</v>
      </c>
      <c r="N48" s="89">
        <v>30</v>
      </c>
      <c r="O48" s="90" t="s">
        <v>64</v>
      </c>
      <c r="P48" s="74">
        <f t="shared" si="1"/>
        <v>3.0000000000000001E-3</v>
      </c>
    </row>
    <row r="49" spans="2:16">
      <c r="B49" s="89">
        <v>130</v>
      </c>
      <c r="C49" s="90" t="s">
        <v>107</v>
      </c>
      <c r="D49" s="118">
        <f t="shared" si="2"/>
        <v>1.2999999999999999E-4</v>
      </c>
      <c r="E49" s="91">
        <v>6.4329999999999998E-2</v>
      </c>
      <c r="F49" s="92">
        <v>5.8130000000000001E-2</v>
      </c>
      <c r="G49" s="88">
        <f t="shared" si="3"/>
        <v>0.12246</v>
      </c>
      <c r="H49" s="89">
        <v>48</v>
      </c>
      <c r="I49" s="90" t="s">
        <v>64</v>
      </c>
      <c r="J49" s="74">
        <f t="shared" si="4"/>
        <v>4.8000000000000004E-3</v>
      </c>
      <c r="K49" s="89">
        <v>43</v>
      </c>
      <c r="L49" s="90" t="s">
        <v>64</v>
      </c>
      <c r="M49" s="74">
        <f t="shared" si="0"/>
        <v>4.3E-3</v>
      </c>
      <c r="N49" s="89">
        <v>32</v>
      </c>
      <c r="O49" s="90" t="s">
        <v>64</v>
      </c>
      <c r="P49" s="74">
        <f t="shared" si="1"/>
        <v>3.2000000000000002E-3</v>
      </c>
    </row>
    <row r="50" spans="2:16">
      <c r="B50" s="89">
        <v>139.999</v>
      </c>
      <c r="C50" s="90" t="s">
        <v>107</v>
      </c>
      <c r="D50" s="118">
        <f t="shared" si="2"/>
        <v>1.39999E-4</v>
      </c>
      <c r="E50" s="91">
        <v>6.676E-2</v>
      </c>
      <c r="F50" s="92">
        <v>5.7630000000000001E-2</v>
      </c>
      <c r="G50" s="88">
        <f t="shared" si="3"/>
        <v>0.12439</v>
      </c>
      <c r="H50" s="89">
        <v>51</v>
      </c>
      <c r="I50" s="90" t="s">
        <v>64</v>
      </c>
      <c r="J50" s="74">
        <f t="shared" si="4"/>
        <v>5.0999999999999995E-3</v>
      </c>
      <c r="K50" s="89">
        <v>45</v>
      </c>
      <c r="L50" s="90" t="s">
        <v>64</v>
      </c>
      <c r="M50" s="74">
        <f t="shared" si="0"/>
        <v>4.4999999999999997E-3</v>
      </c>
      <c r="N50" s="89">
        <v>34</v>
      </c>
      <c r="O50" s="90" t="s">
        <v>64</v>
      </c>
      <c r="P50" s="74">
        <f t="shared" si="1"/>
        <v>3.4000000000000002E-3</v>
      </c>
    </row>
    <row r="51" spans="2:16">
      <c r="B51" s="89">
        <v>149.999</v>
      </c>
      <c r="C51" s="90" t="s">
        <v>107</v>
      </c>
      <c r="D51" s="118">
        <f t="shared" si="2"/>
        <v>1.49999E-4</v>
      </c>
      <c r="E51" s="91">
        <v>6.9110000000000005E-2</v>
      </c>
      <c r="F51" s="92">
        <v>5.7119999999999997E-2</v>
      </c>
      <c r="G51" s="88">
        <f t="shared" si="3"/>
        <v>0.12623000000000001</v>
      </c>
      <c r="H51" s="89">
        <v>54</v>
      </c>
      <c r="I51" s="90" t="s">
        <v>64</v>
      </c>
      <c r="J51" s="74">
        <f t="shared" si="4"/>
        <v>5.4000000000000003E-3</v>
      </c>
      <c r="K51" s="89">
        <v>47</v>
      </c>
      <c r="L51" s="90" t="s">
        <v>64</v>
      </c>
      <c r="M51" s="74">
        <f t="shared" si="0"/>
        <v>4.7000000000000002E-3</v>
      </c>
      <c r="N51" s="89">
        <v>36</v>
      </c>
      <c r="O51" s="90" t="s">
        <v>64</v>
      </c>
      <c r="P51" s="74">
        <f t="shared" si="1"/>
        <v>3.5999999999999999E-3</v>
      </c>
    </row>
    <row r="52" spans="2:16">
      <c r="B52" s="89">
        <v>159.999</v>
      </c>
      <c r="C52" s="90" t="s">
        <v>107</v>
      </c>
      <c r="D52" s="118">
        <f t="shared" si="2"/>
        <v>1.59999E-4</v>
      </c>
      <c r="E52" s="91">
        <v>7.1370000000000003E-2</v>
      </c>
      <c r="F52" s="92">
        <v>5.6610000000000001E-2</v>
      </c>
      <c r="G52" s="88">
        <f t="shared" si="3"/>
        <v>0.12798000000000001</v>
      </c>
      <c r="H52" s="89">
        <v>57</v>
      </c>
      <c r="I52" s="90" t="s">
        <v>64</v>
      </c>
      <c r="J52" s="74">
        <f t="shared" si="4"/>
        <v>5.7000000000000002E-3</v>
      </c>
      <c r="K52" s="89">
        <v>50</v>
      </c>
      <c r="L52" s="90" t="s">
        <v>64</v>
      </c>
      <c r="M52" s="74">
        <f t="shared" si="0"/>
        <v>5.0000000000000001E-3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169.999</v>
      </c>
      <c r="C53" s="90" t="s">
        <v>107</v>
      </c>
      <c r="D53" s="118">
        <f t="shared" si="2"/>
        <v>1.69999E-4</v>
      </c>
      <c r="E53" s="91">
        <v>7.3569999999999997E-2</v>
      </c>
      <c r="F53" s="92">
        <v>5.6099999999999997E-2</v>
      </c>
      <c r="G53" s="88">
        <f t="shared" si="3"/>
        <v>0.12967000000000001</v>
      </c>
      <c r="H53" s="89">
        <v>60</v>
      </c>
      <c r="I53" s="90" t="s">
        <v>64</v>
      </c>
      <c r="J53" s="74">
        <f t="shared" si="4"/>
        <v>6.0000000000000001E-3</v>
      </c>
      <c r="K53" s="89">
        <v>52</v>
      </c>
      <c r="L53" s="90" t="s">
        <v>64</v>
      </c>
      <c r="M53" s="74">
        <f t="shared" si="0"/>
        <v>5.1999999999999998E-3</v>
      </c>
      <c r="N53" s="89">
        <v>40</v>
      </c>
      <c r="O53" s="90" t="s">
        <v>64</v>
      </c>
      <c r="P53" s="74">
        <f t="shared" si="1"/>
        <v>4.0000000000000001E-3</v>
      </c>
    </row>
    <row r="54" spans="2:16">
      <c r="B54" s="89">
        <v>179.999</v>
      </c>
      <c r="C54" s="90" t="s">
        <v>107</v>
      </c>
      <c r="D54" s="118">
        <f t="shared" si="2"/>
        <v>1.79999E-4</v>
      </c>
      <c r="E54" s="91">
        <v>7.5700000000000003E-2</v>
      </c>
      <c r="F54" s="92">
        <v>5.5590000000000001E-2</v>
      </c>
      <c r="G54" s="88">
        <f t="shared" si="3"/>
        <v>0.13129000000000002</v>
      </c>
      <c r="H54" s="89">
        <v>64</v>
      </c>
      <c r="I54" s="90" t="s">
        <v>64</v>
      </c>
      <c r="J54" s="74">
        <f t="shared" si="4"/>
        <v>6.4000000000000003E-3</v>
      </c>
      <c r="K54" s="89">
        <v>54</v>
      </c>
      <c r="L54" s="90" t="s">
        <v>64</v>
      </c>
      <c r="M54" s="74">
        <f t="shared" si="0"/>
        <v>5.4000000000000003E-3</v>
      </c>
      <c r="N54" s="89">
        <v>42</v>
      </c>
      <c r="O54" s="90" t="s">
        <v>64</v>
      </c>
      <c r="P54" s="74">
        <f t="shared" si="1"/>
        <v>4.2000000000000006E-3</v>
      </c>
    </row>
    <row r="55" spans="2:16">
      <c r="B55" s="89">
        <v>199.999</v>
      </c>
      <c r="C55" s="90" t="s">
        <v>107</v>
      </c>
      <c r="D55" s="118">
        <f t="shared" si="2"/>
        <v>1.9999899999999999E-4</v>
      </c>
      <c r="E55" s="91">
        <v>7.9799999999999996E-2</v>
      </c>
      <c r="F55" s="92">
        <v>5.4579999999999997E-2</v>
      </c>
      <c r="G55" s="88">
        <f t="shared" si="3"/>
        <v>0.13438</v>
      </c>
      <c r="H55" s="89">
        <v>70</v>
      </c>
      <c r="I55" s="90" t="s">
        <v>64</v>
      </c>
      <c r="J55" s="74">
        <f t="shared" si="4"/>
        <v>7.000000000000001E-3</v>
      </c>
      <c r="K55" s="89">
        <v>59</v>
      </c>
      <c r="L55" s="90" t="s">
        <v>64</v>
      </c>
      <c r="M55" s="74">
        <f t="shared" si="0"/>
        <v>5.8999999999999999E-3</v>
      </c>
      <c r="N55" s="89">
        <v>45</v>
      </c>
      <c r="O55" s="90" t="s">
        <v>64</v>
      </c>
      <c r="P55" s="74">
        <f t="shared" si="1"/>
        <v>4.4999999999999997E-3</v>
      </c>
    </row>
    <row r="56" spans="2:16">
      <c r="B56" s="89">
        <v>224.999</v>
      </c>
      <c r="C56" s="90" t="s">
        <v>107</v>
      </c>
      <c r="D56" s="118">
        <f t="shared" si="2"/>
        <v>2.2499900000000001E-4</v>
      </c>
      <c r="E56" s="91">
        <v>8.4640000000000007E-2</v>
      </c>
      <c r="F56" s="92">
        <v>5.3359999999999998E-2</v>
      </c>
      <c r="G56" s="88">
        <f t="shared" si="3"/>
        <v>0.13800000000000001</v>
      </c>
      <c r="H56" s="89">
        <v>78</v>
      </c>
      <c r="I56" s="90" t="s">
        <v>64</v>
      </c>
      <c r="J56" s="74">
        <f t="shared" si="4"/>
        <v>7.7999999999999996E-3</v>
      </c>
      <c r="K56" s="89">
        <v>64</v>
      </c>
      <c r="L56" s="90" t="s">
        <v>64</v>
      </c>
      <c r="M56" s="74">
        <f t="shared" si="0"/>
        <v>6.4000000000000003E-3</v>
      </c>
      <c r="N56" s="89">
        <v>50</v>
      </c>
      <c r="O56" s="90" t="s">
        <v>64</v>
      </c>
      <c r="P56" s="74">
        <f t="shared" si="1"/>
        <v>5.0000000000000001E-3</v>
      </c>
    </row>
    <row r="57" spans="2:16">
      <c r="B57" s="89">
        <v>249.999</v>
      </c>
      <c r="C57" s="90" t="s">
        <v>107</v>
      </c>
      <c r="D57" s="118">
        <f t="shared" si="2"/>
        <v>2.4999899999999999E-4</v>
      </c>
      <c r="E57" s="91">
        <v>8.9209999999999998E-2</v>
      </c>
      <c r="F57" s="92">
        <v>5.2179999999999997E-2</v>
      </c>
      <c r="G57" s="88">
        <f t="shared" si="3"/>
        <v>0.14138999999999999</v>
      </c>
      <c r="H57" s="89">
        <v>86</v>
      </c>
      <c r="I57" s="90" t="s">
        <v>64</v>
      </c>
      <c r="J57" s="74">
        <f t="shared" si="4"/>
        <v>8.6E-3</v>
      </c>
      <c r="K57" s="89">
        <v>69</v>
      </c>
      <c r="L57" s="90" t="s">
        <v>64</v>
      </c>
      <c r="M57" s="74">
        <f t="shared" si="0"/>
        <v>6.9000000000000008E-3</v>
      </c>
      <c r="N57" s="89">
        <v>54</v>
      </c>
      <c r="O57" s="90" t="s">
        <v>64</v>
      </c>
      <c r="P57" s="74">
        <f t="shared" si="1"/>
        <v>5.4000000000000003E-3</v>
      </c>
    </row>
    <row r="58" spans="2:16">
      <c r="B58" s="89">
        <v>274.99900000000002</v>
      </c>
      <c r="C58" s="90" t="s">
        <v>107</v>
      </c>
      <c r="D58" s="118">
        <f t="shared" si="2"/>
        <v>2.74999E-4</v>
      </c>
      <c r="E58" s="91">
        <v>9.357E-2</v>
      </c>
      <c r="F58" s="92">
        <v>5.1060000000000001E-2</v>
      </c>
      <c r="G58" s="88">
        <f t="shared" si="3"/>
        <v>0.14463000000000001</v>
      </c>
      <c r="H58" s="89">
        <v>94</v>
      </c>
      <c r="I58" s="90" t="s">
        <v>64</v>
      </c>
      <c r="J58" s="74">
        <f t="shared" si="4"/>
        <v>9.4000000000000004E-3</v>
      </c>
      <c r="K58" s="89">
        <v>75</v>
      </c>
      <c r="L58" s="90" t="s">
        <v>64</v>
      </c>
      <c r="M58" s="74">
        <f t="shared" si="0"/>
        <v>7.4999999999999997E-3</v>
      </c>
      <c r="N58" s="89">
        <v>58</v>
      </c>
      <c r="O58" s="90" t="s">
        <v>64</v>
      </c>
      <c r="P58" s="74">
        <f t="shared" si="1"/>
        <v>5.8000000000000005E-3</v>
      </c>
    </row>
    <row r="59" spans="2:16">
      <c r="B59" s="89">
        <v>299.99900000000002</v>
      </c>
      <c r="C59" s="90" t="s">
        <v>107</v>
      </c>
      <c r="D59" s="118">
        <f t="shared" si="2"/>
        <v>2.9999900000000001E-4</v>
      </c>
      <c r="E59" s="91">
        <v>9.7729999999999997E-2</v>
      </c>
      <c r="F59" s="92">
        <v>4.999E-2</v>
      </c>
      <c r="G59" s="88">
        <f t="shared" si="3"/>
        <v>0.14771999999999999</v>
      </c>
      <c r="H59" s="89">
        <v>101</v>
      </c>
      <c r="I59" s="90" t="s">
        <v>64</v>
      </c>
      <c r="J59" s="74">
        <f t="shared" si="4"/>
        <v>1.0100000000000001E-2</v>
      </c>
      <c r="K59" s="89">
        <v>79</v>
      </c>
      <c r="L59" s="90" t="s">
        <v>64</v>
      </c>
      <c r="M59" s="74">
        <f t="shared" si="0"/>
        <v>7.9000000000000008E-3</v>
      </c>
      <c r="N59" s="89">
        <v>62</v>
      </c>
      <c r="O59" s="90" t="s">
        <v>64</v>
      </c>
      <c r="P59" s="74">
        <f t="shared" si="1"/>
        <v>6.1999999999999998E-3</v>
      </c>
    </row>
    <row r="60" spans="2:16">
      <c r="B60" s="89">
        <v>324.99900000000002</v>
      </c>
      <c r="C60" s="90" t="s">
        <v>107</v>
      </c>
      <c r="D60" s="118">
        <f t="shared" si="2"/>
        <v>3.2499900000000002E-4</v>
      </c>
      <c r="E60" s="91">
        <v>0.1017</v>
      </c>
      <c r="F60" s="92">
        <v>4.8959999999999997E-2</v>
      </c>
      <c r="G60" s="88">
        <f t="shared" si="3"/>
        <v>0.15065999999999999</v>
      </c>
      <c r="H60" s="89">
        <v>109</v>
      </c>
      <c r="I60" s="90" t="s">
        <v>64</v>
      </c>
      <c r="J60" s="74">
        <f t="shared" si="4"/>
        <v>1.09E-2</v>
      </c>
      <c r="K60" s="89">
        <v>84</v>
      </c>
      <c r="L60" s="90" t="s">
        <v>64</v>
      </c>
      <c r="M60" s="74">
        <f t="shared" si="0"/>
        <v>8.4000000000000012E-3</v>
      </c>
      <c r="N60" s="89">
        <v>66</v>
      </c>
      <c r="O60" s="90" t="s">
        <v>64</v>
      </c>
      <c r="P60" s="74">
        <f t="shared" si="1"/>
        <v>6.6E-3</v>
      </c>
    </row>
    <row r="61" spans="2:16">
      <c r="B61" s="89">
        <v>349.99900000000002</v>
      </c>
      <c r="C61" s="90" t="s">
        <v>107</v>
      </c>
      <c r="D61" s="118">
        <f t="shared" si="2"/>
        <v>3.4999900000000003E-4</v>
      </c>
      <c r="E61" s="91">
        <v>0.1056</v>
      </c>
      <c r="F61" s="92">
        <v>4.7989999999999998E-2</v>
      </c>
      <c r="G61" s="88">
        <f t="shared" si="3"/>
        <v>0.15359</v>
      </c>
      <c r="H61" s="89">
        <v>117</v>
      </c>
      <c r="I61" s="90" t="s">
        <v>64</v>
      </c>
      <c r="J61" s="74">
        <f t="shared" si="4"/>
        <v>1.17E-2</v>
      </c>
      <c r="K61" s="89">
        <v>89</v>
      </c>
      <c r="L61" s="90" t="s">
        <v>64</v>
      </c>
      <c r="M61" s="74">
        <f t="shared" si="0"/>
        <v>8.8999999999999999E-3</v>
      </c>
      <c r="N61" s="89">
        <v>70</v>
      </c>
      <c r="O61" s="90" t="s">
        <v>64</v>
      </c>
      <c r="P61" s="74">
        <f t="shared" si="1"/>
        <v>7.000000000000001E-3</v>
      </c>
    </row>
    <row r="62" spans="2:16">
      <c r="B62" s="89">
        <v>374.99900000000002</v>
      </c>
      <c r="C62" s="90" t="s">
        <v>107</v>
      </c>
      <c r="D62" s="118">
        <f t="shared" si="2"/>
        <v>3.7499900000000005E-4</v>
      </c>
      <c r="E62" s="91">
        <v>0.10929999999999999</v>
      </c>
      <c r="F62" s="92">
        <v>4.7059999999999998E-2</v>
      </c>
      <c r="G62" s="88">
        <f t="shared" si="3"/>
        <v>0.15636</v>
      </c>
      <c r="H62" s="89">
        <v>125</v>
      </c>
      <c r="I62" s="90" t="s">
        <v>64</v>
      </c>
      <c r="J62" s="74">
        <f t="shared" si="4"/>
        <v>1.2500000000000001E-2</v>
      </c>
      <c r="K62" s="89">
        <v>94</v>
      </c>
      <c r="L62" s="90" t="s">
        <v>64</v>
      </c>
      <c r="M62" s="74">
        <f t="shared" si="0"/>
        <v>9.4000000000000004E-3</v>
      </c>
      <c r="N62" s="89">
        <v>73</v>
      </c>
      <c r="O62" s="90" t="s">
        <v>64</v>
      </c>
      <c r="P62" s="74">
        <f t="shared" si="1"/>
        <v>7.2999999999999992E-3</v>
      </c>
    </row>
    <row r="63" spans="2:16">
      <c r="B63" s="89">
        <v>399.99900000000002</v>
      </c>
      <c r="C63" s="90" t="s">
        <v>107</v>
      </c>
      <c r="D63" s="118">
        <f t="shared" si="2"/>
        <v>3.99999E-4</v>
      </c>
      <c r="E63" s="91">
        <v>0.1128</v>
      </c>
      <c r="F63" s="92">
        <v>4.6170000000000003E-2</v>
      </c>
      <c r="G63" s="88">
        <f t="shared" si="3"/>
        <v>0.15897</v>
      </c>
      <c r="H63" s="89">
        <v>133</v>
      </c>
      <c r="I63" s="90" t="s">
        <v>64</v>
      </c>
      <c r="J63" s="74">
        <f t="shared" si="4"/>
        <v>1.3300000000000001E-2</v>
      </c>
      <c r="K63" s="89">
        <v>98</v>
      </c>
      <c r="L63" s="90" t="s">
        <v>64</v>
      </c>
      <c r="M63" s="74">
        <f t="shared" si="0"/>
        <v>9.7999999999999997E-3</v>
      </c>
      <c r="N63" s="89">
        <v>77</v>
      </c>
      <c r="O63" s="90" t="s">
        <v>64</v>
      </c>
      <c r="P63" s="74">
        <f t="shared" si="1"/>
        <v>7.7000000000000002E-3</v>
      </c>
    </row>
    <row r="64" spans="2:16">
      <c r="B64" s="89">
        <v>449.99900000000002</v>
      </c>
      <c r="C64" s="90" t="s">
        <v>107</v>
      </c>
      <c r="D64" s="118">
        <f t="shared" si="2"/>
        <v>4.4999900000000003E-4</v>
      </c>
      <c r="E64" s="91">
        <v>0.1197</v>
      </c>
      <c r="F64" s="92">
        <v>4.4519999999999997E-2</v>
      </c>
      <c r="G64" s="88">
        <f t="shared" si="3"/>
        <v>0.16422</v>
      </c>
      <c r="H64" s="89">
        <v>148</v>
      </c>
      <c r="I64" s="90" t="s">
        <v>64</v>
      </c>
      <c r="J64" s="74">
        <f t="shared" si="4"/>
        <v>1.4799999999999999E-2</v>
      </c>
      <c r="K64" s="89">
        <v>107</v>
      </c>
      <c r="L64" s="90" t="s">
        <v>64</v>
      </c>
      <c r="M64" s="74">
        <f t="shared" si="0"/>
        <v>1.0699999999999999E-2</v>
      </c>
      <c r="N64" s="89">
        <v>84</v>
      </c>
      <c r="O64" s="90" t="s">
        <v>64</v>
      </c>
      <c r="P64" s="74">
        <f t="shared" si="1"/>
        <v>8.4000000000000012E-3</v>
      </c>
    </row>
    <row r="65" spans="2:16">
      <c r="B65" s="89">
        <v>499.99900000000002</v>
      </c>
      <c r="C65" s="90" t="s">
        <v>107</v>
      </c>
      <c r="D65" s="118">
        <f t="shared" si="2"/>
        <v>4.9999899999999999E-4</v>
      </c>
      <c r="E65" s="91">
        <v>0.12620000000000001</v>
      </c>
      <c r="F65" s="92">
        <v>4.301E-2</v>
      </c>
      <c r="G65" s="88">
        <f t="shared" si="3"/>
        <v>0.16921</v>
      </c>
      <c r="H65" s="89">
        <v>164</v>
      </c>
      <c r="I65" s="90" t="s">
        <v>64</v>
      </c>
      <c r="J65" s="74">
        <f t="shared" si="4"/>
        <v>1.6400000000000001E-2</v>
      </c>
      <c r="K65" s="89">
        <v>115</v>
      </c>
      <c r="L65" s="90" t="s">
        <v>64</v>
      </c>
      <c r="M65" s="74">
        <f t="shared" si="0"/>
        <v>1.15E-2</v>
      </c>
      <c r="N65" s="89">
        <v>92</v>
      </c>
      <c r="O65" s="90" t="s">
        <v>64</v>
      </c>
      <c r="P65" s="74">
        <f t="shared" si="1"/>
        <v>9.1999999999999998E-3</v>
      </c>
    </row>
    <row r="66" spans="2:16">
      <c r="B66" s="89">
        <v>549.99900000000002</v>
      </c>
      <c r="C66" s="90" t="s">
        <v>107</v>
      </c>
      <c r="D66" s="118">
        <f t="shared" si="2"/>
        <v>5.4999900000000002E-4</v>
      </c>
      <c r="E66" s="91">
        <v>0.1323</v>
      </c>
      <c r="F66" s="92">
        <v>4.1610000000000001E-2</v>
      </c>
      <c r="G66" s="88">
        <f t="shared" si="3"/>
        <v>0.17391000000000001</v>
      </c>
      <c r="H66" s="89">
        <v>179</v>
      </c>
      <c r="I66" s="90" t="s">
        <v>64</v>
      </c>
      <c r="J66" s="74">
        <f t="shared" si="4"/>
        <v>1.7899999999999999E-2</v>
      </c>
      <c r="K66" s="89">
        <v>123</v>
      </c>
      <c r="L66" s="90" t="s">
        <v>64</v>
      </c>
      <c r="M66" s="74">
        <f t="shared" si="0"/>
        <v>1.23E-2</v>
      </c>
      <c r="N66" s="89">
        <v>98</v>
      </c>
      <c r="O66" s="90" t="s">
        <v>64</v>
      </c>
      <c r="P66" s="74">
        <f t="shared" si="1"/>
        <v>9.7999999999999997E-3</v>
      </c>
    </row>
    <row r="67" spans="2:16">
      <c r="B67" s="89">
        <v>599.99900000000002</v>
      </c>
      <c r="C67" s="90" t="s">
        <v>107</v>
      </c>
      <c r="D67" s="118">
        <f t="shared" si="2"/>
        <v>5.9999900000000004E-4</v>
      </c>
      <c r="E67" s="91">
        <v>0.13819999999999999</v>
      </c>
      <c r="F67" s="92">
        <v>4.0329999999999998E-2</v>
      </c>
      <c r="G67" s="88">
        <f t="shared" si="3"/>
        <v>0.17852999999999999</v>
      </c>
      <c r="H67" s="89">
        <v>194</v>
      </c>
      <c r="I67" s="90" t="s">
        <v>64</v>
      </c>
      <c r="J67" s="74">
        <f t="shared" si="4"/>
        <v>1.9400000000000001E-2</v>
      </c>
      <c r="K67" s="89">
        <v>131</v>
      </c>
      <c r="L67" s="90" t="s">
        <v>64</v>
      </c>
      <c r="M67" s="74">
        <f t="shared" si="0"/>
        <v>1.3100000000000001E-2</v>
      </c>
      <c r="N67" s="89">
        <v>105</v>
      </c>
      <c r="O67" s="90" t="s">
        <v>64</v>
      </c>
      <c r="P67" s="74">
        <f t="shared" si="1"/>
        <v>1.0499999999999999E-2</v>
      </c>
    </row>
    <row r="68" spans="2:16">
      <c r="B68" s="89">
        <v>649.99900000000002</v>
      </c>
      <c r="C68" s="90" t="s">
        <v>107</v>
      </c>
      <c r="D68" s="118">
        <f t="shared" si="2"/>
        <v>6.4999900000000006E-4</v>
      </c>
      <c r="E68" s="91">
        <v>0.1439</v>
      </c>
      <c r="F68" s="92">
        <v>3.9140000000000001E-2</v>
      </c>
      <c r="G68" s="88">
        <f t="shared" si="3"/>
        <v>0.18304000000000001</v>
      </c>
      <c r="H68" s="89">
        <v>210</v>
      </c>
      <c r="I68" s="90" t="s">
        <v>64</v>
      </c>
      <c r="J68" s="74">
        <f t="shared" si="4"/>
        <v>2.0999999999999998E-2</v>
      </c>
      <c r="K68" s="89">
        <v>138</v>
      </c>
      <c r="L68" s="90" t="s">
        <v>64</v>
      </c>
      <c r="M68" s="74">
        <f t="shared" si="0"/>
        <v>1.3800000000000002E-2</v>
      </c>
      <c r="N68" s="89">
        <v>111</v>
      </c>
      <c r="O68" s="90" t="s">
        <v>64</v>
      </c>
      <c r="P68" s="74">
        <f t="shared" si="1"/>
        <v>1.11E-2</v>
      </c>
    </row>
    <row r="69" spans="2:16">
      <c r="B69" s="89">
        <v>699.99900000000002</v>
      </c>
      <c r="C69" s="90" t="s">
        <v>107</v>
      </c>
      <c r="D69" s="118">
        <f t="shared" si="2"/>
        <v>6.9999899999999998E-4</v>
      </c>
      <c r="E69" s="91">
        <v>0.14929999999999999</v>
      </c>
      <c r="F69" s="92">
        <v>3.8039999999999997E-2</v>
      </c>
      <c r="G69" s="88">
        <f t="shared" si="3"/>
        <v>0.18733999999999998</v>
      </c>
      <c r="H69" s="89">
        <v>225</v>
      </c>
      <c r="I69" s="90" t="s">
        <v>64</v>
      </c>
      <c r="J69" s="74">
        <f t="shared" si="4"/>
        <v>2.2499999999999999E-2</v>
      </c>
      <c r="K69" s="89">
        <v>145</v>
      </c>
      <c r="L69" s="90" t="s">
        <v>64</v>
      </c>
      <c r="M69" s="74">
        <f t="shared" si="0"/>
        <v>1.4499999999999999E-2</v>
      </c>
      <c r="N69" s="89">
        <v>118</v>
      </c>
      <c r="O69" s="90" t="s">
        <v>64</v>
      </c>
      <c r="P69" s="74">
        <f t="shared" si="1"/>
        <v>1.18E-2</v>
      </c>
    </row>
    <row r="70" spans="2:16">
      <c r="B70" s="89">
        <v>799.99900000000002</v>
      </c>
      <c r="C70" s="90" t="s">
        <v>107</v>
      </c>
      <c r="D70" s="118">
        <f t="shared" si="2"/>
        <v>7.9999900000000002E-4</v>
      </c>
      <c r="E70" s="91">
        <v>0.15959999999999999</v>
      </c>
      <c r="F70" s="92">
        <v>3.6040000000000003E-2</v>
      </c>
      <c r="G70" s="88">
        <f t="shared" si="3"/>
        <v>0.19563999999999998</v>
      </c>
      <c r="H70" s="89">
        <v>255</v>
      </c>
      <c r="I70" s="90" t="s">
        <v>64</v>
      </c>
      <c r="J70" s="74">
        <f t="shared" si="4"/>
        <v>2.5500000000000002E-2</v>
      </c>
      <c r="K70" s="89">
        <v>159</v>
      </c>
      <c r="L70" s="90" t="s">
        <v>64</v>
      </c>
      <c r="M70" s="74">
        <f t="shared" si="0"/>
        <v>1.5900000000000001E-2</v>
      </c>
      <c r="N70" s="89">
        <v>130</v>
      </c>
      <c r="O70" s="90" t="s">
        <v>64</v>
      </c>
      <c r="P70" s="74">
        <f t="shared" si="1"/>
        <v>1.3000000000000001E-2</v>
      </c>
    </row>
    <row r="71" spans="2:16">
      <c r="B71" s="89">
        <v>899.99900000000002</v>
      </c>
      <c r="C71" s="90" t="s">
        <v>107</v>
      </c>
      <c r="D71" s="118">
        <f t="shared" si="2"/>
        <v>8.9999900000000007E-4</v>
      </c>
      <c r="E71" s="91">
        <v>0.16930000000000001</v>
      </c>
      <c r="F71" s="92">
        <v>3.4290000000000001E-2</v>
      </c>
      <c r="G71" s="88">
        <f t="shared" si="3"/>
        <v>0.20358999999999999</v>
      </c>
      <c r="H71" s="89">
        <v>285</v>
      </c>
      <c r="I71" s="90" t="s">
        <v>64</v>
      </c>
      <c r="J71" s="74">
        <f t="shared" si="4"/>
        <v>2.8499999999999998E-2</v>
      </c>
      <c r="K71" s="89">
        <v>171</v>
      </c>
      <c r="L71" s="90" t="s">
        <v>64</v>
      </c>
      <c r="M71" s="74">
        <f t="shared" si="0"/>
        <v>1.7100000000000001E-2</v>
      </c>
      <c r="N71" s="89">
        <v>141</v>
      </c>
      <c r="O71" s="90" t="s">
        <v>64</v>
      </c>
      <c r="P71" s="74">
        <f t="shared" si="1"/>
        <v>1.4099999999999998E-2</v>
      </c>
    </row>
    <row r="72" spans="2:16">
      <c r="B72" s="89">
        <v>999.99900000000002</v>
      </c>
      <c r="C72" s="90" t="s">
        <v>107</v>
      </c>
      <c r="D72" s="118">
        <f t="shared" si="2"/>
        <v>9.9999900000000011E-4</v>
      </c>
      <c r="E72" s="91">
        <v>0.1784</v>
      </c>
      <c r="F72" s="92">
        <v>3.2739999999999998E-2</v>
      </c>
      <c r="G72" s="88">
        <f t="shared" si="3"/>
        <v>0.21113999999999999</v>
      </c>
      <c r="H72" s="89">
        <v>314</v>
      </c>
      <c r="I72" s="90" t="s">
        <v>64</v>
      </c>
      <c r="J72" s="74">
        <f t="shared" si="4"/>
        <v>3.1399999999999997E-2</v>
      </c>
      <c r="K72" s="89">
        <v>183</v>
      </c>
      <c r="L72" s="90" t="s">
        <v>64</v>
      </c>
      <c r="M72" s="74">
        <f t="shared" si="0"/>
        <v>1.83E-2</v>
      </c>
      <c r="N72" s="89">
        <v>152</v>
      </c>
      <c r="O72" s="90" t="s">
        <v>64</v>
      </c>
      <c r="P72" s="74">
        <f t="shared" si="1"/>
        <v>1.52E-2</v>
      </c>
    </row>
    <row r="73" spans="2:16">
      <c r="B73" s="89">
        <v>1.1000000000000001</v>
      </c>
      <c r="C73" s="93" t="s">
        <v>63</v>
      </c>
      <c r="D73" s="118">
        <f t="shared" ref="D73:D136" si="5">B73/1000/$C$5</f>
        <v>1.1000000000000001E-3</v>
      </c>
      <c r="E73" s="91">
        <v>0.18709999999999999</v>
      </c>
      <c r="F73" s="92">
        <v>3.134E-2</v>
      </c>
      <c r="G73" s="88">
        <f t="shared" si="3"/>
        <v>0.21844</v>
      </c>
      <c r="H73" s="89">
        <v>343</v>
      </c>
      <c r="I73" s="90" t="s">
        <v>64</v>
      </c>
      <c r="J73" s="74">
        <f t="shared" si="4"/>
        <v>3.4300000000000004E-2</v>
      </c>
      <c r="K73" s="89">
        <v>194</v>
      </c>
      <c r="L73" s="90" t="s">
        <v>64</v>
      </c>
      <c r="M73" s="74">
        <f t="shared" si="0"/>
        <v>1.9400000000000001E-2</v>
      </c>
      <c r="N73" s="89">
        <v>162</v>
      </c>
      <c r="O73" s="90" t="s">
        <v>64</v>
      </c>
      <c r="P73" s="74">
        <f t="shared" si="1"/>
        <v>1.6199999999999999E-2</v>
      </c>
    </row>
    <row r="74" spans="2:16">
      <c r="B74" s="89">
        <v>1.2</v>
      </c>
      <c r="C74" s="90" t="s">
        <v>63</v>
      </c>
      <c r="D74" s="118">
        <f t="shared" si="5"/>
        <v>1.1999999999999999E-3</v>
      </c>
      <c r="E74" s="91">
        <v>0.19550000000000001</v>
      </c>
      <c r="F74" s="92">
        <v>3.0089999999999999E-2</v>
      </c>
      <c r="G74" s="88">
        <f t="shared" si="3"/>
        <v>0.22559000000000001</v>
      </c>
      <c r="H74" s="89">
        <v>372</v>
      </c>
      <c r="I74" s="90" t="s">
        <v>64</v>
      </c>
      <c r="J74" s="74">
        <f t="shared" si="4"/>
        <v>3.7199999999999997E-2</v>
      </c>
      <c r="K74" s="89">
        <v>205</v>
      </c>
      <c r="L74" s="90" t="s">
        <v>64</v>
      </c>
      <c r="M74" s="74">
        <f t="shared" si="0"/>
        <v>2.0499999999999997E-2</v>
      </c>
      <c r="N74" s="89">
        <v>172</v>
      </c>
      <c r="O74" s="90" t="s">
        <v>64</v>
      </c>
      <c r="P74" s="74">
        <f t="shared" si="1"/>
        <v>1.72E-2</v>
      </c>
    </row>
    <row r="75" spans="2:16">
      <c r="B75" s="89">
        <v>1.3</v>
      </c>
      <c r="C75" s="90" t="s">
        <v>63</v>
      </c>
      <c r="D75" s="118">
        <f t="shared" si="5"/>
        <v>1.2999999999999999E-3</v>
      </c>
      <c r="E75" s="91">
        <v>0.2034</v>
      </c>
      <c r="F75" s="92">
        <v>2.895E-2</v>
      </c>
      <c r="G75" s="88">
        <f t="shared" si="3"/>
        <v>0.23235</v>
      </c>
      <c r="H75" s="89">
        <v>401</v>
      </c>
      <c r="I75" s="90" t="s">
        <v>64</v>
      </c>
      <c r="J75" s="74">
        <f t="shared" si="4"/>
        <v>4.0100000000000004E-2</v>
      </c>
      <c r="K75" s="89">
        <v>215</v>
      </c>
      <c r="L75" s="90" t="s">
        <v>64</v>
      </c>
      <c r="M75" s="74">
        <f t="shared" si="0"/>
        <v>2.1499999999999998E-2</v>
      </c>
      <c r="N75" s="89">
        <v>182</v>
      </c>
      <c r="O75" s="90" t="s">
        <v>64</v>
      </c>
      <c r="P75" s="74">
        <f t="shared" si="1"/>
        <v>1.8200000000000001E-2</v>
      </c>
    </row>
    <row r="76" spans="2:16">
      <c r="B76" s="89">
        <v>1.4</v>
      </c>
      <c r="C76" s="90" t="s">
        <v>63</v>
      </c>
      <c r="D76" s="118">
        <f t="shared" si="5"/>
        <v>1.4E-3</v>
      </c>
      <c r="E76" s="91">
        <v>0.21110000000000001</v>
      </c>
      <c r="F76" s="92">
        <v>2.7910000000000001E-2</v>
      </c>
      <c r="G76" s="88">
        <f t="shared" si="3"/>
        <v>0.23901</v>
      </c>
      <c r="H76" s="89">
        <v>429</v>
      </c>
      <c r="I76" s="90" t="s">
        <v>64</v>
      </c>
      <c r="J76" s="74">
        <f t="shared" si="4"/>
        <v>4.2900000000000001E-2</v>
      </c>
      <c r="K76" s="89">
        <v>224</v>
      </c>
      <c r="L76" s="90" t="s">
        <v>64</v>
      </c>
      <c r="M76" s="74">
        <f t="shared" si="0"/>
        <v>2.24E-2</v>
      </c>
      <c r="N76" s="89">
        <v>191</v>
      </c>
      <c r="O76" s="90" t="s">
        <v>64</v>
      </c>
      <c r="P76" s="74">
        <f t="shared" si="1"/>
        <v>1.9099999999999999E-2</v>
      </c>
    </row>
    <row r="77" spans="2:16">
      <c r="B77" s="89">
        <v>1.5</v>
      </c>
      <c r="C77" s="90" t="s">
        <v>63</v>
      </c>
      <c r="D77" s="118">
        <f t="shared" si="5"/>
        <v>1.5E-3</v>
      </c>
      <c r="E77" s="91">
        <v>0.2185</v>
      </c>
      <c r="F77" s="92">
        <v>2.6960000000000001E-2</v>
      </c>
      <c r="G77" s="88">
        <f t="shared" si="3"/>
        <v>0.24546000000000001</v>
      </c>
      <c r="H77" s="89">
        <v>457</v>
      </c>
      <c r="I77" s="90" t="s">
        <v>64</v>
      </c>
      <c r="J77" s="74">
        <f t="shared" si="4"/>
        <v>4.5700000000000005E-2</v>
      </c>
      <c r="K77" s="89">
        <v>233</v>
      </c>
      <c r="L77" s="90" t="s">
        <v>64</v>
      </c>
      <c r="M77" s="74">
        <f t="shared" si="0"/>
        <v>2.3300000000000001E-2</v>
      </c>
      <c r="N77" s="89">
        <v>200</v>
      </c>
      <c r="O77" s="90" t="s">
        <v>64</v>
      </c>
      <c r="P77" s="74">
        <f t="shared" si="1"/>
        <v>0.02</v>
      </c>
    </row>
    <row r="78" spans="2:16">
      <c r="B78" s="89">
        <v>1.6</v>
      </c>
      <c r="C78" s="90" t="s">
        <v>63</v>
      </c>
      <c r="D78" s="118">
        <f t="shared" si="5"/>
        <v>1.6000000000000001E-3</v>
      </c>
      <c r="E78" s="91">
        <v>0.22570000000000001</v>
      </c>
      <c r="F78" s="92">
        <v>2.6089999999999999E-2</v>
      </c>
      <c r="G78" s="88">
        <f t="shared" si="3"/>
        <v>0.25179000000000001</v>
      </c>
      <c r="H78" s="89">
        <v>484</v>
      </c>
      <c r="I78" s="90" t="s">
        <v>64</v>
      </c>
      <c r="J78" s="74">
        <f t="shared" si="4"/>
        <v>4.8399999999999999E-2</v>
      </c>
      <c r="K78" s="89">
        <v>242</v>
      </c>
      <c r="L78" s="90" t="s">
        <v>64</v>
      </c>
      <c r="M78" s="74">
        <f t="shared" si="0"/>
        <v>2.4199999999999999E-2</v>
      </c>
      <c r="N78" s="89">
        <v>209</v>
      </c>
      <c r="O78" s="90" t="s">
        <v>64</v>
      </c>
      <c r="P78" s="74">
        <f t="shared" si="1"/>
        <v>2.0899999999999998E-2</v>
      </c>
    </row>
    <row r="79" spans="2:16">
      <c r="B79" s="89">
        <v>1.7</v>
      </c>
      <c r="C79" s="90" t="s">
        <v>63</v>
      </c>
      <c r="D79" s="118">
        <f t="shared" si="5"/>
        <v>1.6999999999999999E-3</v>
      </c>
      <c r="E79" s="91">
        <v>0.2326</v>
      </c>
      <c r="F79" s="92">
        <v>2.5270000000000001E-2</v>
      </c>
      <c r="G79" s="88">
        <f t="shared" si="3"/>
        <v>0.25786999999999999</v>
      </c>
      <c r="H79" s="89">
        <v>512</v>
      </c>
      <c r="I79" s="90" t="s">
        <v>64</v>
      </c>
      <c r="J79" s="74">
        <f t="shared" si="4"/>
        <v>5.1200000000000002E-2</v>
      </c>
      <c r="K79" s="89">
        <v>250</v>
      </c>
      <c r="L79" s="90" t="s">
        <v>64</v>
      </c>
      <c r="M79" s="74">
        <f t="shared" si="0"/>
        <v>2.5000000000000001E-2</v>
      </c>
      <c r="N79" s="89">
        <v>217</v>
      </c>
      <c r="O79" s="90" t="s">
        <v>64</v>
      </c>
      <c r="P79" s="74">
        <f t="shared" si="1"/>
        <v>2.1700000000000001E-2</v>
      </c>
    </row>
    <row r="80" spans="2:16">
      <c r="B80" s="89">
        <v>1.8</v>
      </c>
      <c r="C80" s="90" t="s">
        <v>63</v>
      </c>
      <c r="D80" s="118">
        <f t="shared" si="5"/>
        <v>1.8E-3</v>
      </c>
      <c r="E80" s="91">
        <v>0.2394</v>
      </c>
      <c r="F80" s="92">
        <v>2.452E-2</v>
      </c>
      <c r="G80" s="88">
        <f t="shared" si="3"/>
        <v>0.26391999999999999</v>
      </c>
      <c r="H80" s="89">
        <v>539</v>
      </c>
      <c r="I80" s="90" t="s">
        <v>64</v>
      </c>
      <c r="J80" s="74">
        <f t="shared" si="4"/>
        <v>5.3900000000000003E-2</v>
      </c>
      <c r="K80" s="89">
        <v>258</v>
      </c>
      <c r="L80" s="90" t="s">
        <v>64</v>
      </c>
      <c r="M80" s="74">
        <f t="shared" si="0"/>
        <v>2.58E-2</v>
      </c>
      <c r="N80" s="89">
        <v>225</v>
      </c>
      <c r="O80" s="90" t="s">
        <v>64</v>
      </c>
      <c r="P80" s="74">
        <f t="shared" si="1"/>
        <v>2.2499999999999999E-2</v>
      </c>
    </row>
    <row r="81" spans="2:16">
      <c r="B81" s="89">
        <v>2</v>
      </c>
      <c r="C81" s="90" t="s">
        <v>63</v>
      </c>
      <c r="D81" s="118">
        <f t="shared" si="5"/>
        <v>2E-3</v>
      </c>
      <c r="E81" s="91">
        <v>0.25230000000000002</v>
      </c>
      <c r="F81" s="92">
        <v>2.317E-2</v>
      </c>
      <c r="G81" s="88">
        <f t="shared" si="3"/>
        <v>0.27547000000000005</v>
      </c>
      <c r="H81" s="89">
        <v>592</v>
      </c>
      <c r="I81" s="90" t="s">
        <v>64</v>
      </c>
      <c r="J81" s="74">
        <f t="shared" si="4"/>
        <v>5.9199999999999996E-2</v>
      </c>
      <c r="K81" s="89">
        <v>272</v>
      </c>
      <c r="L81" s="90" t="s">
        <v>64</v>
      </c>
      <c r="M81" s="74">
        <f t="shared" si="0"/>
        <v>2.7200000000000002E-2</v>
      </c>
      <c r="N81" s="89">
        <v>240</v>
      </c>
      <c r="O81" s="90" t="s">
        <v>64</v>
      </c>
      <c r="P81" s="74">
        <f t="shared" si="1"/>
        <v>2.4E-2</v>
      </c>
    </row>
    <row r="82" spans="2:16">
      <c r="B82" s="89">
        <v>2.25</v>
      </c>
      <c r="C82" s="90" t="s">
        <v>63</v>
      </c>
      <c r="D82" s="118">
        <f t="shared" si="5"/>
        <v>2.2499999999999998E-3</v>
      </c>
      <c r="E82" s="91">
        <v>0.26669999999999999</v>
      </c>
      <c r="F82" s="92">
        <v>2.1700000000000001E-2</v>
      </c>
      <c r="G82" s="88">
        <f t="shared" si="3"/>
        <v>0.28839999999999999</v>
      </c>
      <c r="H82" s="89">
        <v>657</v>
      </c>
      <c r="I82" s="90" t="s">
        <v>64</v>
      </c>
      <c r="J82" s="74">
        <f t="shared" si="4"/>
        <v>6.5700000000000008E-2</v>
      </c>
      <c r="K82" s="89">
        <v>289</v>
      </c>
      <c r="L82" s="90" t="s">
        <v>64</v>
      </c>
      <c r="M82" s="74">
        <f t="shared" si="0"/>
        <v>2.8899999999999999E-2</v>
      </c>
      <c r="N82" s="89">
        <v>258</v>
      </c>
      <c r="O82" s="90" t="s">
        <v>64</v>
      </c>
      <c r="P82" s="74">
        <f t="shared" si="1"/>
        <v>2.58E-2</v>
      </c>
    </row>
    <row r="83" spans="2:16">
      <c r="B83" s="89">
        <v>2.5</v>
      </c>
      <c r="C83" s="90" t="s">
        <v>63</v>
      </c>
      <c r="D83" s="118">
        <f t="shared" si="5"/>
        <v>2.5000000000000001E-3</v>
      </c>
      <c r="E83" s="91">
        <v>0.28029999999999999</v>
      </c>
      <c r="F83" s="92">
        <v>2.044E-2</v>
      </c>
      <c r="G83" s="88">
        <f t="shared" si="3"/>
        <v>0.30074000000000001</v>
      </c>
      <c r="H83" s="89">
        <v>720</v>
      </c>
      <c r="I83" s="90" t="s">
        <v>64</v>
      </c>
      <c r="J83" s="74">
        <f t="shared" si="4"/>
        <v>7.1999999999999995E-2</v>
      </c>
      <c r="K83" s="89">
        <v>304</v>
      </c>
      <c r="L83" s="90" t="s">
        <v>64</v>
      </c>
      <c r="M83" s="74">
        <f t="shared" si="0"/>
        <v>3.04E-2</v>
      </c>
      <c r="N83" s="89">
        <v>275</v>
      </c>
      <c r="O83" s="90" t="s">
        <v>64</v>
      </c>
      <c r="P83" s="74">
        <f t="shared" si="1"/>
        <v>2.7500000000000004E-2</v>
      </c>
    </row>
    <row r="84" spans="2:16">
      <c r="B84" s="89">
        <v>2.75</v>
      </c>
      <c r="C84" s="90" t="s">
        <v>63</v>
      </c>
      <c r="D84" s="118">
        <f t="shared" si="5"/>
        <v>2.7499999999999998E-3</v>
      </c>
      <c r="E84" s="91">
        <v>0.29330000000000001</v>
      </c>
      <c r="F84" s="92">
        <v>1.934E-2</v>
      </c>
      <c r="G84" s="88">
        <f t="shared" si="3"/>
        <v>0.31264000000000003</v>
      </c>
      <c r="H84" s="89">
        <v>783</v>
      </c>
      <c r="I84" s="90" t="s">
        <v>64</v>
      </c>
      <c r="J84" s="74">
        <f t="shared" si="4"/>
        <v>7.8300000000000008E-2</v>
      </c>
      <c r="K84" s="89">
        <v>318</v>
      </c>
      <c r="L84" s="90" t="s">
        <v>64</v>
      </c>
      <c r="M84" s="74">
        <f t="shared" ref="M84:M147" si="6">K84/1000/10</f>
        <v>3.1800000000000002E-2</v>
      </c>
      <c r="N84" s="89">
        <v>290</v>
      </c>
      <c r="O84" s="90" t="s">
        <v>64</v>
      </c>
      <c r="P84" s="74">
        <f t="shared" ref="P84:P147" si="7">N84/1000/10</f>
        <v>2.8999999999999998E-2</v>
      </c>
    </row>
    <row r="85" spans="2:16">
      <c r="B85" s="89">
        <v>3</v>
      </c>
      <c r="C85" s="90" t="s">
        <v>63</v>
      </c>
      <c r="D85" s="118">
        <f t="shared" si="5"/>
        <v>3.0000000000000001E-3</v>
      </c>
      <c r="E85" s="91">
        <v>0.30559999999999998</v>
      </c>
      <c r="F85" s="92">
        <v>1.8370000000000001E-2</v>
      </c>
      <c r="G85" s="88">
        <f t="shared" ref="G85:G148" si="8">E85+F85</f>
        <v>0.32396999999999998</v>
      </c>
      <c r="H85" s="89">
        <v>843</v>
      </c>
      <c r="I85" s="90" t="s">
        <v>64</v>
      </c>
      <c r="J85" s="74">
        <f t="shared" ref="J85:J121" si="9">H85/1000/10</f>
        <v>8.43E-2</v>
      </c>
      <c r="K85" s="89">
        <v>331</v>
      </c>
      <c r="L85" s="90" t="s">
        <v>64</v>
      </c>
      <c r="M85" s="74">
        <f t="shared" si="6"/>
        <v>3.3100000000000004E-2</v>
      </c>
      <c r="N85" s="89">
        <v>305</v>
      </c>
      <c r="O85" s="90" t="s">
        <v>64</v>
      </c>
      <c r="P85" s="74">
        <f t="shared" si="7"/>
        <v>3.0499999999999999E-2</v>
      </c>
    </row>
    <row r="86" spans="2:16">
      <c r="B86" s="89">
        <v>3.25</v>
      </c>
      <c r="C86" s="90" t="s">
        <v>63</v>
      </c>
      <c r="D86" s="118">
        <f t="shared" si="5"/>
        <v>3.2499999999999999E-3</v>
      </c>
      <c r="E86" s="91">
        <v>0.31730000000000003</v>
      </c>
      <c r="F86" s="92">
        <v>1.7510000000000001E-2</v>
      </c>
      <c r="G86" s="88">
        <f t="shared" si="8"/>
        <v>0.33481000000000005</v>
      </c>
      <c r="H86" s="89">
        <v>903</v>
      </c>
      <c r="I86" s="90" t="s">
        <v>64</v>
      </c>
      <c r="J86" s="74">
        <f t="shared" si="9"/>
        <v>9.0300000000000005E-2</v>
      </c>
      <c r="K86" s="89">
        <v>343</v>
      </c>
      <c r="L86" s="90" t="s">
        <v>64</v>
      </c>
      <c r="M86" s="74">
        <f t="shared" si="6"/>
        <v>3.4300000000000004E-2</v>
      </c>
      <c r="N86" s="89">
        <v>319</v>
      </c>
      <c r="O86" s="90" t="s">
        <v>64</v>
      </c>
      <c r="P86" s="74">
        <f t="shared" si="7"/>
        <v>3.1899999999999998E-2</v>
      </c>
    </row>
    <row r="87" spans="2:16">
      <c r="B87" s="89">
        <v>3.5</v>
      </c>
      <c r="C87" s="90" t="s">
        <v>63</v>
      </c>
      <c r="D87" s="118">
        <f t="shared" si="5"/>
        <v>3.5000000000000001E-3</v>
      </c>
      <c r="E87" s="91">
        <v>0.3286</v>
      </c>
      <c r="F87" s="92">
        <v>1.6729999999999998E-2</v>
      </c>
      <c r="G87" s="88">
        <f t="shared" si="8"/>
        <v>0.34533000000000003</v>
      </c>
      <c r="H87" s="89">
        <v>962</v>
      </c>
      <c r="I87" s="90" t="s">
        <v>64</v>
      </c>
      <c r="J87" s="74">
        <f t="shared" si="9"/>
        <v>9.6199999999999994E-2</v>
      </c>
      <c r="K87" s="89">
        <v>354</v>
      </c>
      <c r="L87" s="90" t="s">
        <v>64</v>
      </c>
      <c r="M87" s="74">
        <f t="shared" si="6"/>
        <v>3.5400000000000001E-2</v>
      </c>
      <c r="N87" s="89">
        <v>332</v>
      </c>
      <c r="O87" s="90" t="s">
        <v>64</v>
      </c>
      <c r="P87" s="74">
        <f t="shared" si="7"/>
        <v>3.32E-2</v>
      </c>
    </row>
    <row r="88" spans="2:16">
      <c r="B88" s="89">
        <v>3.75</v>
      </c>
      <c r="C88" s="90" t="s">
        <v>63</v>
      </c>
      <c r="D88" s="118">
        <f t="shared" si="5"/>
        <v>3.7499999999999999E-3</v>
      </c>
      <c r="E88" s="91">
        <v>0.33950000000000002</v>
      </c>
      <c r="F88" s="92">
        <v>1.6039999999999999E-2</v>
      </c>
      <c r="G88" s="88">
        <f t="shared" si="8"/>
        <v>0.35554000000000002</v>
      </c>
      <c r="H88" s="89">
        <v>1019</v>
      </c>
      <c r="I88" s="90" t="s">
        <v>64</v>
      </c>
      <c r="J88" s="74">
        <f t="shared" si="9"/>
        <v>0.10189999999999999</v>
      </c>
      <c r="K88" s="89">
        <v>364</v>
      </c>
      <c r="L88" s="90" t="s">
        <v>64</v>
      </c>
      <c r="M88" s="74">
        <f t="shared" si="6"/>
        <v>3.6400000000000002E-2</v>
      </c>
      <c r="N88" s="89">
        <v>345</v>
      </c>
      <c r="O88" s="90" t="s">
        <v>64</v>
      </c>
      <c r="P88" s="74">
        <f t="shared" si="7"/>
        <v>3.4499999999999996E-2</v>
      </c>
    </row>
    <row r="89" spans="2:16">
      <c r="B89" s="89">
        <v>4</v>
      </c>
      <c r="C89" s="90" t="s">
        <v>63</v>
      </c>
      <c r="D89" s="118">
        <f t="shared" si="5"/>
        <v>4.0000000000000001E-3</v>
      </c>
      <c r="E89" s="91">
        <v>0.35</v>
      </c>
      <c r="F89" s="92">
        <v>1.54E-2</v>
      </c>
      <c r="G89" s="88">
        <f t="shared" si="8"/>
        <v>0.3654</v>
      </c>
      <c r="H89" s="89">
        <v>1075</v>
      </c>
      <c r="I89" s="90" t="s">
        <v>64</v>
      </c>
      <c r="J89" s="74">
        <f t="shared" si="9"/>
        <v>0.1075</v>
      </c>
      <c r="K89" s="89">
        <v>374</v>
      </c>
      <c r="L89" s="90" t="s">
        <v>64</v>
      </c>
      <c r="M89" s="74">
        <f t="shared" si="6"/>
        <v>3.7400000000000003E-2</v>
      </c>
      <c r="N89" s="89">
        <v>357</v>
      </c>
      <c r="O89" s="90" t="s">
        <v>64</v>
      </c>
      <c r="P89" s="74">
        <f t="shared" si="7"/>
        <v>3.5699999999999996E-2</v>
      </c>
    </row>
    <row r="90" spans="2:16">
      <c r="B90" s="89">
        <v>4.5</v>
      </c>
      <c r="C90" s="90" t="s">
        <v>63</v>
      </c>
      <c r="D90" s="118">
        <f t="shared" si="5"/>
        <v>4.4999999999999997E-3</v>
      </c>
      <c r="E90" s="91">
        <v>0.36990000000000001</v>
      </c>
      <c r="F90" s="92">
        <v>1.4290000000000001E-2</v>
      </c>
      <c r="G90" s="88">
        <f t="shared" si="8"/>
        <v>0.38419000000000003</v>
      </c>
      <c r="H90" s="89">
        <v>1185</v>
      </c>
      <c r="I90" s="90" t="s">
        <v>64</v>
      </c>
      <c r="J90" s="74">
        <f t="shared" si="9"/>
        <v>0.11850000000000001</v>
      </c>
      <c r="K90" s="89">
        <v>392</v>
      </c>
      <c r="L90" s="90" t="s">
        <v>64</v>
      </c>
      <c r="M90" s="74">
        <f t="shared" si="6"/>
        <v>3.9199999999999999E-2</v>
      </c>
      <c r="N90" s="89">
        <v>379</v>
      </c>
      <c r="O90" s="90" t="s">
        <v>64</v>
      </c>
      <c r="P90" s="74">
        <f t="shared" si="7"/>
        <v>3.7900000000000003E-2</v>
      </c>
    </row>
    <row r="91" spans="2:16">
      <c r="B91" s="89">
        <v>5</v>
      </c>
      <c r="C91" s="90" t="s">
        <v>63</v>
      </c>
      <c r="D91" s="118">
        <f t="shared" si="5"/>
        <v>5.0000000000000001E-3</v>
      </c>
      <c r="E91" s="91">
        <v>0.3886</v>
      </c>
      <c r="F91" s="92">
        <v>1.3350000000000001E-2</v>
      </c>
      <c r="G91" s="88">
        <f t="shared" si="8"/>
        <v>0.40195000000000003</v>
      </c>
      <c r="H91" s="89">
        <v>1292</v>
      </c>
      <c r="I91" s="90" t="s">
        <v>64</v>
      </c>
      <c r="J91" s="74">
        <f t="shared" si="9"/>
        <v>0.12920000000000001</v>
      </c>
      <c r="K91" s="89">
        <v>407</v>
      </c>
      <c r="L91" s="90" t="s">
        <v>64</v>
      </c>
      <c r="M91" s="74">
        <f t="shared" si="6"/>
        <v>4.07E-2</v>
      </c>
      <c r="N91" s="89">
        <v>400</v>
      </c>
      <c r="O91" s="90" t="s">
        <v>64</v>
      </c>
      <c r="P91" s="74">
        <f t="shared" si="7"/>
        <v>0.04</v>
      </c>
    </row>
    <row r="92" spans="2:16">
      <c r="B92" s="89">
        <v>5.5</v>
      </c>
      <c r="C92" s="90" t="s">
        <v>63</v>
      </c>
      <c r="D92" s="118">
        <f t="shared" si="5"/>
        <v>5.4999999999999997E-3</v>
      </c>
      <c r="E92" s="91">
        <v>0.40639999999999998</v>
      </c>
      <c r="F92" s="92">
        <v>1.255E-2</v>
      </c>
      <c r="G92" s="88">
        <f t="shared" si="8"/>
        <v>0.41894999999999999</v>
      </c>
      <c r="H92" s="89">
        <v>1395</v>
      </c>
      <c r="I92" s="90" t="s">
        <v>64</v>
      </c>
      <c r="J92" s="74">
        <f t="shared" si="9"/>
        <v>0.13950000000000001</v>
      </c>
      <c r="K92" s="89">
        <v>422</v>
      </c>
      <c r="L92" s="90" t="s">
        <v>64</v>
      </c>
      <c r="M92" s="74">
        <f t="shared" si="6"/>
        <v>4.2200000000000001E-2</v>
      </c>
      <c r="N92" s="89">
        <v>419</v>
      </c>
      <c r="O92" s="90" t="s">
        <v>64</v>
      </c>
      <c r="P92" s="74">
        <f t="shared" si="7"/>
        <v>4.19E-2</v>
      </c>
    </row>
    <row r="93" spans="2:16">
      <c r="B93" s="89">
        <v>6</v>
      </c>
      <c r="C93" s="90" t="s">
        <v>63</v>
      </c>
      <c r="D93" s="118">
        <f t="shared" si="5"/>
        <v>6.0000000000000001E-3</v>
      </c>
      <c r="E93" s="91">
        <v>0.42320000000000002</v>
      </c>
      <c r="F93" s="92">
        <v>1.184E-2</v>
      </c>
      <c r="G93" s="88">
        <f t="shared" si="8"/>
        <v>0.43504000000000004</v>
      </c>
      <c r="H93" s="89">
        <v>1495</v>
      </c>
      <c r="I93" s="90" t="s">
        <v>64</v>
      </c>
      <c r="J93" s="74">
        <f t="shared" si="9"/>
        <v>0.14950000000000002</v>
      </c>
      <c r="K93" s="89">
        <v>435</v>
      </c>
      <c r="L93" s="90" t="s">
        <v>64</v>
      </c>
      <c r="M93" s="74">
        <f t="shared" si="6"/>
        <v>4.3499999999999997E-2</v>
      </c>
      <c r="N93" s="89">
        <v>436</v>
      </c>
      <c r="O93" s="90" t="s">
        <v>64</v>
      </c>
      <c r="P93" s="74">
        <f t="shared" si="7"/>
        <v>4.36E-2</v>
      </c>
    </row>
    <row r="94" spans="2:16">
      <c r="B94" s="89">
        <v>6.5</v>
      </c>
      <c r="C94" s="90" t="s">
        <v>63</v>
      </c>
      <c r="D94" s="118">
        <f t="shared" si="5"/>
        <v>6.4999999999999997E-3</v>
      </c>
      <c r="E94" s="91">
        <v>0.43919999999999998</v>
      </c>
      <c r="F94" s="92">
        <v>1.1220000000000001E-2</v>
      </c>
      <c r="G94" s="88">
        <f t="shared" si="8"/>
        <v>0.45041999999999999</v>
      </c>
      <c r="H94" s="89">
        <v>1593</v>
      </c>
      <c r="I94" s="90" t="s">
        <v>64</v>
      </c>
      <c r="J94" s="74">
        <f t="shared" si="9"/>
        <v>0.1593</v>
      </c>
      <c r="K94" s="89">
        <v>446</v>
      </c>
      <c r="L94" s="90" t="s">
        <v>64</v>
      </c>
      <c r="M94" s="74">
        <f t="shared" si="6"/>
        <v>4.4600000000000001E-2</v>
      </c>
      <c r="N94" s="89">
        <v>453</v>
      </c>
      <c r="O94" s="90" t="s">
        <v>64</v>
      </c>
      <c r="P94" s="74">
        <f t="shared" si="7"/>
        <v>4.53E-2</v>
      </c>
    </row>
    <row r="95" spans="2:16">
      <c r="B95" s="89">
        <v>7</v>
      </c>
      <c r="C95" s="90" t="s">
        <v>63</v>
      </c>
      <c r="D95" s="118">
        <f t="shared" si="5"/>
        <v>7.0000000000000001E-3</v>
      </c>
      <c r="E95" s="91">
        <v>0.45440000000000003</v>
      </c>
      <c r="F95" s="92">
        <v>1.0670000000000001E-2</v>
      </c>
      <c r="G95" s="88">
        <f t="shared" si="8"/>
        <v>0.46507000000000004</v>
      </c>
      <c r="H95" s="89">
        <v>1688</v>
      </c>
      <c r="I95" s="90" t="s">
        <v>64</v>
      </c>
      <c r="J95" s="74">
        <f t="shared" si="9"/>
        <v>0.16880000000000001</v>
      </c>
      <c r="K95" s="89">
        <v>457</v>
      </c>
      <c r="L95" s="90" t="s">
        <v>64</v>
      </c>
      <c r="M95" s="74">
        <f t="shared" si="6"/>
        <v>4.5700000000000005E-2</v>
      </c>
      <c r="N95" s="89">
        <v>468</v>
      </c>
      <c r="O95" s="90" t="s">
        <v>64</v>
      </c>
      <c r="P95" s="74">
        <f t="shared" si="7"/>
        <v>4.6800000000000001E-2</v>
      </c>
    </row>
    <row r="96" spans="2:16">
      <c r="B96" s="89">
        <v>8</v>
      </c>
      <c r="C96" s="90" t="s">
        <v>63</v>
      </c>
      <c r="D96" s="118">
        <f t="shared" si="5"/>
        <v>8.0000000000000002E-3</v>
      </c>
      <c r="E96" s="91">
        <v>0.48309999999999997</v>
      </c>
      <c r="F96" s="92">
        <v>9.7400000000000004E-3</v>
      </c>
      <c r="G96" s="88">
        <f t="shared" si="8"/>
        <v>0.49284</v>
      </c>
      <c r="H96" s="89">
        <v>1872</v>
      </c>
      <c r="I96" s="90" t="s">
        <v>64</v>
      </c>
      <c r="J96" s="74">
        <f t="shared" si="9"/>
        <v>0.18720000000000001</v>
      </c>
      <c r="K96" s="89">
        <v>476</v>
      </c>
      <c r="L96" s="90" t="s">
        <v>64</v>
      </c>
      <c r="M96" s="74">
        <f t="shared" si="6"/>
        <v>4.7599999999999996E-2</v>
      </c>
      <c r="N96" s="89">
        <v>496</v>
      </c>
      <c r="O96" s="90" t="s">
        <v>64</v>
      </c>
      <c r="P96" s="74">
        <f t="shared" si="7"/>
        <v>4.9599999999999998E-2</v>
      </c>
    </row>
    <row r="97" spans="2:16">
      <c r="B97" s="89">
        <v>9</v>
      </c>
      <c r="C97" s="90" t="s">
        <v>63</v>
      </c>
      <c r="D97" s="118">
        <f t="shared" si="5"/>
        <v>8.9999999999999993E-3</v>
      </c>
      <c r="E97" s="91">
        <v>0.50949999999999995</v>
      </c>
      <c r="F97" s="92">
        <v>8.9730000000000001E-3</v>
      </c>
      <c r="G97" s="88">
        <f t="shared" si="8"/>
        <v>0.51847299999999996</v>
      </c>
      <c r="H97" s="89">
        <v>2048</v>
      </c>
      <c r="I97" s="90" t="s">
        <v>64</v>
      </c>
      <c r="J97" s="74">
        <f t="shared" si="9"/>
        <v>0.20480000000000001</v>
      </c>
      <c r="K97" s="89">
        <v>493</v>
      </c>
      <c r="L97" s="90" t="s">
        <v>64</v>
      </c>
      <c r="M97" s="74">
        <f t="shared" si="6"/>
        <v>4.9299999999999997E-2</v>
      </c>
      <c r="N97" s="89">
        <v>521</v>
      </c>
      <c r="O97" s="90" t="s">
        <v>64</v>
      </c>
      <c r="P97" s="74">
        <f t="shared" si="7"/>
        <v>5.21E-2</v>
      </c>
    </row>
    <row r="98" spans="2:16">
      <c r="B98" s="89">
        <v>10</v>
      </c>
      <c r="C98" s="90" t="s">
        <v>63</v>
      </c>
      <c r="D98" s="118">
        <f t="shared" si="5"/>
        <v>0.01</v>
      </c>
      <c r="E98" s="91">
        <v>0.53400000000000003</v>
      </c>
      <c r="F98" s="92">
        <v>8.3309999999999999E-3</v>
      </c>
      <c r="G98" s="88">
        <f t="shared" si="8"/>
        <v>0.54233100000000001</v>
      </c>
      <c r="H98" s="89">
        <v>2218</v>
      </c>
      <c r="I98" s="90" t="s">
        <v>64</v>
      </c>
      <c r="J98" s="74">
        <f t="shared" si="9"/>
        <v>0.2218</v>
      </c>
      <c r="K98" s="89">
        <v>508</v>
      </c>
      <c r="L98" s="90" t="s">
        <v>64</v>
      </c>
      <c r="M98" s="74">
        <f t="shared" si="6"/>
        <v>5.0799999999999998E-2</v>
      </c>
      <c r="N98" s="89">
        <v>544</v>
      </c>
      <c r="O98" s="90" t="s">
        <v>64</v>
      </c>
      <c r="P98" s="74">
        <f t="shared" si="7"/>
        <v>5.4400000000000004E-2</v>
      </c>
    </row>
    <row r="99" spans="2:16">
      <c r="B99" s="89">
        <v>11</v>
      </c>
      <c r="C99" s="90" t="s">
        <v>63</v>
      </c>
      <c r="D99" s="118">
        <f t="shared" si="5"/>
        <v>1.0999999999999999E-2</v>
      </c>
      <c r="E99" s="91">
        <v>0.55689999999999995</v>
      </c>
      <c r="F99" s="92">
        <v>7.7840000000000001E-3</v>
      </c>
      <c r="G99" s="88">
        <f t="shared" si="8"/>
        <v>0.56468399999999996</v>
      </c>
      <c r="H99" s="89">
        <v>2381</v>
      </c>
      <c r="I99" s="90" t="s">
        <v>64</v>
      </c>
      <c r="J99" s="74">
        <f t="shared" si="9"/>
        <v>0.23809999999999998</v>
      </c>
      <c r="K99" s="89">
        <v>521</v>
      </c>
      <c r="L99" s="90" t="s">
        <v>64</v>
      </c>
      <c r="M99" s="74">
        <f t="shared" si="6"/>
        <v>5.21E-2</v>
      </c>
      <c r="N99" s="89">
        <v>565</v>
      </c>
      <c r="O99" s="90" t="s">
        <v>64</v>
      </c>
      <c r="P99" s="74">
        <f t="shared" si="7"/>
        <v>5.6499999999999995E-2</v>
      </c>
    </row>
    <row r="100" spans="2:16">
      <c r="B100" s="89">
        <v>12</v>
      </c>
      <c r="C100" s="90" t="s">
        <v>63</v>
      </c>
      <c r="D100" s="118">
        <f t="shared" si="5"/>
        <v>1.2E-2</v>
      </c>
      <c r="E100" s="91">
        <v>0.57830000000000004</v>
      </c>
      <c r="F100" s="92">
        <v>7.3119999999999999E-3</v>
      </c>
      <c r="G100" s="88">
        <f t="shared" si="8"/>
        <v>0.58561200000000002</v>
      </c>
      <c r="H100" s="89">
        <v>2540</v>
      </c>
      <c r="I100" s="90" t="s">
        <v>64</v>
      </c>
      <c r="J100" s="74">
        <f t="shared" si="9"/>
        <v>0.254</v>
      </c>
      <c r="K100" s="89">
        <v>533</v>
      </c>
      <c r="L100" s="90" t="s">
        <v>64</v>
      </c>
      <c r="M100" s="74">
        <f t="shared" si="6"/>
        <v>5.33E-2</v>
      </c>
      <c r="N100" s="89">
        <v>584</v>
      </c>
      <c r="O100" s="90" t="s">
        <v>64</v>
      </c>
      <c r="P100" s="74">
        <f t="shared" si="7"/>
        <v>5.8399999999999994E-2</v>
      </c>
    </row>
    <row r="101" spans="2:16">
      <c r="B101" s="89">
        <v>13</v>
      </c>
      <c r="C101" s="90" t="s">
        <v>63</v>
      </c>
      <c r="D101" s="118">
        <f t="shared" si="5"/>
        <v>1.2999999999999999E-2</v>
      </c>
      <c r="E101" s="91">
        <v>0.59830000000000005</v>
      </c>
      <c r="F101" s="92">
        <v>6.8999999999999999E-3</v>
      </c>
      <c r="G101" s="88">
        <f t="shared" si="8"/>
        <v>0.60520000000000007</v>
      </c>
      <c r="H101" s="89">
        <v>2694</v>
      </c>
      <c r="I101" s="90" t="s">
        <v>64</v>
      </c>
      <c r="J101" s="74">
        <f t="shared" si="9"/>
        <v>0.26939999999999997</v>
      </c>
      <c r="K101" s="89">
        <v>544</v>
      </c>
      <c r="L101" s="90" t="s">
        <v>64</v>
      </c>
      <c r="M101" s="74">
        <f t="shared" si="6"/>
        <v>5.4400000000000004E-2</v>
      </c>
      <c r="N101" s="89">
        <v>602</v>
      </c>
      <c r="O101" s="90" t="s">
        <v>64</v>
      </c>
      <c r="P101" s="74">
        <f t="shared" si="7"/>
        <v>6.0199999999999997E-2</v>
      </c>
    </row>
    <row r="102" spans="2:16">
      <c r="B102" s="89">
        <v>14</v>
      </c>
      <c r="C102" s="90" t="s">
        <v>63</v>
      </c>
      <c r="D102" s="118">
        <f t="shared" si="5"/>
        <v>1.4E-2</v>
      </c>
      <c r="E102" s="91">
        <v>0.61719999999999997</v>
      </c>
      <c r="F102" s="92">
        <v>6.5370000000000003E-3</v>
      </c>
      <c r="G102" s="88">
        <f t="shared" si="8"/>
        <v>0.62373699999999999</v>
      </c>
      <c r="H102" s="89">
        <v>2844</v>
      </c>
      <c r="I102" s="90" t="s">
        <v>64</v>
      </c>
      <c r="J102" s="74">
        <f t="shared" si="9"/>
        <v>0.28439999999999999</v>
      </c>
      <c r="K102" s="89">
        <v>553</v>
      </c>
      <c r="L102" s="90" t="s">
        <v>64</v>
      </c>
      <c r="M102" s="74">
        <f t="shared" si="6"/>
        <v>5.5300000000000002E-2</v>
      </c>
      <c r="N102" s="89">
        <v>618</v>
      </c>
      <c r="O102" s="90" t="s">
        <v>64</v>
      </c>
      <c r="P102" s="74">
        <f t="shared" si="7"/>
        <v>6.1800000000000001E-2</v>
      </c>
    </row>
    <row r="103" spans="2:16">
      <c r="B103" s="89">
        <v>15</v>
      </c>
      <c r="C103" s="90" t="s">
        <v>63</v>
      </c>
      <c r="D103" s="118">
        <f t="shared" si="5"/>
        <v>1.4999999999999999E-2</v>
      </c>
      <c r="E103" s="91">
        <v>0.63490000000000002</v>
      </c>
      <c r="F103" s="92">
        <v>6.2139999999999999E-3</v>
      </c>
      <c r="G103" s="88">
        <f t="shared" si="8"/>
        <v>0.64111400000000007</v>
      </c>
      <c r="H103" s="89">
        <v>2990</v>
      </c>
      <c r="I103" s="90" t="s">
        <v>64</v>
      </c>
      <c r="J103" s="74">
        <f t="shared" si="9"/>
        <v>0.29900000000000004</v>
      </c>
      <c r="K103" s="89">
        <v>562</v>
      </c>
      <c r="L103" s="90" t="s">
        <v>64</v>
      </c>
      <c r="M103" s="74">
        <f t="shared" si="6"/>
        <v>5.6200000000000007E-2</v>
      </c>
      <c r="N103" s="89">
        <v>634</v>
      </c>
      <c r="O103" s="90" t="s">
        <v>64</v>
      </c>
      <c r="P103" s="74">
        <f t="shared" si="7"/>
        <v>6.3399999999999998E-2</v>
      </c>
    </row>
    <row r="104" spans="2:16">
      <c r="B104" s="89">
        <v>16</v>
      </c>
      <c r="C104" s="90" t="s">
        <v>63</v>
      </c>
      <c r="D104" s="118">
        <f t="shared" si="5"/>
        <v>1.6E-2</v>
      </c>
      <c r="E104" s="91">
        <v>0.65159999999999996</v>
      </c>
      <c r="F104" s="92">
        <v>5.9249999999999997E-3</v>
      </c>
      <c r="G104" s="88">
        <f t="shared" si="8"/>
        <v>0.65752499999999992</v>
      </c>
      <c r="H104" s="89">
        <v>3133</v>
      </c>
      <c r="I104" s="90" t="s">
        <v>64</v>
      </c>
      <c r="J104" s="76">
        <f t="shared" si="9"/>
        <v>0.31330000000000002</v>
      </c>
      <c r="K104" s="89">
        <v>570</v>
      </c>
      <c r="L104" s="90" t="s">
        <v>64</v>
      </c>
      <c r="M104" s="74">
        <f t="shared" si="6"/>
        <v>5.6999999999999995E-2</v>
      </c>
      <c r="N104" s="89">
        <v>649</v>
      </c>
      <c r="O104" s="90" t="s">
        <v>64</v>
      </c>
      <c r="P104" s="74">
        <f t="shared" si="7"/>
        <v>6.4899999999999999E-2</v>
      </c>
    </row>
    <row r="105" spans="2:16">
      <c r="B105" s="89">
        <v>17</v>
      </c>
      <c r="C105" s="90" t="s">
        <v>63</v>
      </c>
      <c r="D105" s="118">
        <f t="shared" si="5"/>
        <v>1.7000000000000001E-2</v>
      </c>
      <c r="E105" s="91">
        <v>0.6673</v>
      </c>
      <c r="F105" s="92">
        <v>5.6639999999999998E-3</v>
      </c>
      <c r="G105" s="88">
        <f t="shared" si="8"/>
        <v>0.67296400000000001</v>
      </c>
      <c r="H105" s="89">
        <v>3273</v>
      </c>
      <c r="I105" s="90" t="s">
        <v>64</v>
      </c>
      <c r="J105" s="76">
        <f t="shared" si="9"/>
        <v>0.32730000000000004</v>
      </c>
      <c r="K105" s="89">
        <v>578</v>
      </c>
      <c r="L105" s="90" t="s">
        <v>64</v>
      </c>
      <c r="M105" s="74">
        <f t="shared" si="6"/>
        <v>5.7799999999999997E-2</v>
      </c>
      <c r="N105" s="89">
        <v>662</v>
      </c>
      <c r="O105" s="90" t="s">
        <v>64</v>
      </c>
      <c r="P105" s="74">
        <f t="shared" si="7"/>
        <v>6.6200000000000009E-2</v>
      </c>
    </row>
    <row r="106" spans="2:16">
      <c r="B106" s="89">
        <v>18</v>
      </c>
      <c r="C106" s="90" t="s">
        <v>63</v>
      </c>
      <c r="D106" s="118">
        <f t="shared" si="5"/>
        <v>1.7999999999999999E-2</v>
      </c>
      <c r="E106" s="91">
        <v>0.68220000000000003</v>
      </c>
      <c r="F106" s="92">
        <v>5.4270000000000004E-3</v>
      </c>
      <c r="G106" s="88">
        <f t="shared" si="8"/>
        <v>0.68762699999999999</v>
      </c>
      <c r="H106" s="89">
        <v>3410</v>
      </c>
      <c r="I106" s="90" t="s">
        <v>64</v>
      </c>
      <c r="J106" s="76">
        <f t="shared" si="9"/>
        <v>0.34100000000000003</v>
      </c>
      <c r="K106" s="89">
        <v>585</v>
      </c>
      <c r="L106" s="90" t="s">
        <v>64</v>
      </c>
      <c r="M106" s="74">
        <f t="shared" si="6"/>
        <v>5.8499999999999996E-2</v>
      </c>
      <c r="N106" s="89">
        <v>675</v>
      </c>
      <c r="O106" s="90" t="s">
        <v>64</v>
      </c>
      <c r="P106" s="74">
        <f t="shared" si="7"/>
        <v>6.7500000000000004E-2</v>
      </c>
    </row>
    <row r="107" spans="2:16">
      <c r="B107" s="89">
        <v>20</v>
      </c>
      <c r="C107" s="90" t="s">
        <v>63</v>
      </c>
      <c r="D107" s="74">
        <f t="shared" si="5"/>
        <v>0.02</v>
      </c>
      <c r="E107" s="91">
        <v>0.70960000000000001</v>
      </c>
      <c r="F107" s="92">
        <v>5.0150000000000004E-3</v>
      </c>
      <c r="G107" s="88">
        <f t="shared" si="8"/>
        <v>0.714615</v>
      </c>
      <c r="H107" s="89">
        <v>3678</v>
      </c>
      <c r="I107" s="90" t="s">
        <v>64</v>
      </c>
      <c r="J107" s="76">
        <f t="shared" si="9"/>
        <v>0.36780000000000002</v>
      </c>
      <c r="K107" s="89">
        <v>599</v>
      </c>
      <c r="L107" s="90" t="s">
        <v>64</v>
      </c>
      <c r="M107" s="74">
        <f t="shared" si="6"/>
        <v>5.9899999999999995E-2</v>
      </c>
      <c r="N107" s="89">
        <v>699</v>
      </c>
      <c r="O107" s="90" t="s">
        <v>64</v>
      </c>
      <c r="P107" s="74">
        <f t="shared" si="7"/>
        <v>6.989999999999999E-2</v>
      </c>
    </row>
    <row r="108" spans="2:16">
      <c r="B108" s="89">
        <v>22.5</v>
      </c>
      <c r="C108" s="90" t="s">
        <v>63</v>
      </c>
      <c r="D108" s="74">
        <f t="shared" si="5"/>
        <v>2.2499999999999999E-2</v>
      </c>
      <c r="E108" s="91">
        <v>0.73980000000000001</v>
      </c>
      <c r="F108" s="92">
        <v>4.5869999999999999E-3</v>
      </c>
      <c r="G108" s="88">
        <f t="shared" si="8"/>
        <v>0.74438700000000002</v>
      </c>
      <c r="H108" s="89">
        <v>4000</v>
      </c>
      <c r="I108" s="90" t="s">
        <v>64</v>
      </c>
      <c r="J108" s="76">
        <f t="shared" si="9"/>
        <v>0.4</v>
      </c>
      <c r="K108" s="89">
        <v>614</v>
      </c>
      <c r="L108" s="90" t="s">
        <v>64</v>
      </c>
      <c r="M108" s="74">
        <f t="shared" si="6"/>
        <v>6.1399999999999996E-2</v>
      </c>
      <c r="N108" s="89">
        <v>727</v>
      </c>
      <c r="O108" s="90" t="s">
        <v>64</v>
      </c>
      <c r="P108" s="74">
        <f t="shared" si="7"/>
        <v>7.2700000000000001E-2</v>
      </c>
    </row>
    <row r="109" spans="2:16">
      <c r="B109" s="89">
        <v>25</v>
      </c>
      <c r="C109" s="90" t="s">
        <v>63</v>
      </c>
      <c r="D109" s="74">
        <f t="shared" si="5"/>
        <v>2.5000000000000001E-2</v>
      </c>
      <c r="E109" s="91">
        <v>0.76629999999999998</v>
      </c>
      <c r="F109" s="92">
        <v>4.2319999999999997E-3</v>
      </c>
      <c r="G109" s="88">
        <f t="shared" si="8"/>
        <v>0.77053199999999999</v>
      </c>
      <c r="H109" s="89">
        <v>4312</v>
      </c>
      <c r="I109" s="90" t="s">
        <v>64</v>
      </c>
      <c r="J109" s="76">
        <f t="shared" si="9"/>
        <v>0.43120000000000003</v>
      </c>
      <c r="K109" s="89">
        <v>627</v>
      </c>
      <c r="L109" s="90" t="s">
        <v>64</v>
      </c>
      <c r="M109" s="74">
        <f t="shared" si="6"/>
        <v>6.2700000000000006E-2</v>
      </c>
      <c r="N109" s="89">
        <v>751</v>
      </c>
      <c r="O109" s="90" t="s">
        <v>64</v>
      </c>
      <c r="P109" s="74">
        <f t="shared" si="7"/>
        <v>7.51E-2</v>
      </c>
    </row>
    <row r="110" spans="2:16">
      <c r="B110" s="89">
        <v>27.5</v>
      </c>
      <c r="C110" s="90" t="s">
        <v>63</v>
      </c>
      <c r="D110" s="74">
        <f t="shared" si="5"/>
        <v>2.75E-2</v>
      </c>
      <c r="E110" s="91">
        <v>0.78949999999999998</v>
      </c>
      <c r="F110" s="92">
        <v>3.934E-3</v>
      </c>
      <c r="G110" s="88">
        <f t="shared" si="8"/>
        <v>0.79343399999999997</v>
      </c>
      <c r="H110" s="89">
        <v>4616</v>
      </c>
      <c r="I110" s="90" t="s">
        <v>64</v>
      </c>
      <c r="J110" s="76">
        <f t="shared" si="9"/>
        <v>0.46159999999999995</v>
      </c>
      <c r="K110" s="89">
        <v>639</v>
      </c>
      <c r="L110" s="90" t="s">
        <v>64</v>
      </c>
      <c r="M110" s="74">
        <f t="shared" si="6"/>
        <v>6.3899999999999998E-2</v>
      </c>
      <c r="N110" s="89">
        <v>774</v>
      </c>
      <c r="O110" s="90" t="s">
        <v>64</v>
      </c>
      <c r="P110" s="74">
        <f t="shared" si="7"/>
        <v>7.7399999999999997E-2</v>
      </c>
    </row>
    <row r="111" spans="2:16">
      <c r="B111" s="89">
        <v>30</v>
      </c>
      <c r="C111" s="90" t="s">
        <v>63</v>
      </c>
      <c r="D111" s="74">
        <f t="shared" si="5"/>
        <v>0.03</v>
      </c>
      <c r="E111" s="91">
        <v>0.80989999999999995</v>
      </c>
      <c r="F111" s="92">
        <v>3.6779999999999998E-3</v>
      </c>
      <c r="G111" s="88">
        <f t="shared" si="8"/>
        <v>0.81357799999999991</v>
      </c>
      <c r="H111" s="89">
        <v>4912</v>
      </c>
      <c r="I111" s="90" t="s">
        <v>64</v>
      </c>
      <c r="J111" s="76">
        <f t="shared" si="9"/>
        <v>0.49119999999999997</v>
      </c>
      <c r="K111" s="89">
        <v>650</v>
      </c>
      <c r="L111" s="90" t="s">
        <v>64</v>
      </c>
      <c r="M111" s="74">
        <f t="shared" si="6"/>
        <v>6.5000000000000002E-2</v>
      </c>
      <c r="N111" s="89">
        <v>795</v>
      </c>
      <c r="O111" s="90" t="s">
        <v>64</v>
      </c>
      <c r="P111" s="74">
        <f t="shared" si="7"/>
        <v>7.9500000000000001E-2</v>
      </c>
    </row>
    <row r="112" spans="2:16">
      <c r="B112" s="89">
        <v>32.5</v>
      </c>
      <c r="C112" s="90" t="s">
        <v>63</v>
      </c>
      <c r="D112" s="74">
        <f t="shared" si="5"/>
        <v>3.2500000000000001E-2</v>
      </c>
      <c r="E112" s="91">
        <v>0.82779999999999998</v>
      </c>
      <c r="F112" s="92">
        <v>3.4559999999999999E-3</v>
      </c>
      <c r="G112" s="88">
        <f t="shared" si="8"/>
        <v>0.83125599999999999</v>
      </c>
      <c r="H112" s="89">
        <v>5201</v>
      </c>
      <c r="I112" s="90" t="s">
        <v>64</v>
      </c>
      <c r="J112" s="76">
        <f t="shared" si="9"/>
        <v>0.52010000000000001</v>
      </c>
      <c r="K112" s="89">
        <v>660</v>
      </c>
      <c r="L112" s="90" t="s">
        <v>64</v>
      </c>
      <c r="M112" s="74">
        <f t="shared" si="6"/>
        <v>6.6000000000000003E-2</v>
      </c>
      <c r="N112" s="89">
        <v>814</v>
      </c>
      <c r="O112" s="90" t="s">
        <v>64</v>
      </c>
      <c r="P112" s="74">
        <f t="shared" si="7"/>
        <v>8.14E-2</v>
      </c>
    </row>
    <row r="113" spans="1:16">
      <c r="B113" s="89">
        <v>35</v>
      </c>
      <c r="C113" s="90" t="s">
        <v>63</v>
      </c>
      <c r="D113" s="74">
        <f t="shared" si="5"/>
        <v>3.5000000000000003E-2</v>
      </c>
      <c r="E113" s="91">
        <v>0.84370000000000001</v>
      </c>
      <c r="F113" s="92">
        <v>3.2620000000000001E-3</v>
      </c>
      <c r="G113" s="88">
        <f t="shared" si="8"/>
        <v>0.84696199999999999</v>
      </c>
      <c r="H113" s="89">
        <v>5486</v>
      </c>
      <c r="I113" s="90" t="s">
        <v>64</v>
      </c>
      <c r="J113" s="76">
        <f t="shared" si="9"/>
        <v>0.54859999999999998</v>
      </c>
      <c r="K113" s="89">
        <v>669</v>
      </c>
      <c r="L113" s="90" t="s">
        <v>64</v>
      </c>
      <c r="M113" s="74">
        <f t="shared" si="6"/>
        <v>6.6900000000000001E-2</v>
      </c>
      <c r="N113" s="89">
        <v>832</v>
      </c>
      <c r="O113" s="90" t="s">
        <v>64</v>
      </c>
      <c r="P113" s="74">
        <f t="shared" si="7"/>
        <v>8.3199999999999996E-2</v>
      </c>
    </row>
    <row r="114" spans="1:16">
      <c r="B114" s="89">
        <v>37.5</v>
      </c>
      <c r="C114" s="90" t="s">
        <v>63</v>
      </c>
      <c r="D114" s="74">
        <f t="shared" si="5"/>
        <v>3.7499999999999999E-2</v>
      </c>
      <c r="E114" s="91">
        <v>0.85760000000000003</v>
      </c>
      <c r="F114" s="92">
        <v>3.0899999999999999E-3</v>
      </c>
      <c r="G114" s="88">
        <f t="shared" si="8"/>
        <v>0.86069000000000007</v>
      </c>
      <c r="H114" s="89">
        <v>5766</v>
      </c>
      <c r="I114" s="90" t="s">
        <v>64</v>
      </c>
      <c r="J114" s="76">
        <f t="shared" si="9"/>
        <v>0.5766</v>
      </c>
      <c r="K114" s="89">
        <v>678</v>
      </c>
      <c r="L114" s="90" t="s">
        <v>64</v>
      </c>
      <c r="M114" s="74">
        <f t="shared" si="6"/>
        <v>6.7799999999999999E-2</v>
      </c>
      <c r="N114" s="89">
        <v>849</v>
      </c>
      <c r="O114" s="90" t="s">
        <v>64</v>
      </c>
      <c r="P114" s="74">
        <f t="shared" si="7"/>
        <v>8.4900000000000003E-2</v>
      </c>
    </row>
    <row r="115" spans="1:16">
      <c r="B115" s="89">
        <v>40</v>
      </c>
      <c r="C115" s="90" t="s">
        <v>63</v>
      </c>
      <c r="D115" s="74">
        <f t="shared" si="5"/>
        <v>0.04</v>
      </c>
      <c r="E115" s="91">
        <v>0.86980000000000002</v>
      </c>
      <c r="F115" s="92">
        <v>2.9369999999999999E-3</v>
      </c>
      <c r="G115" s="88">
        <f t="shared" si="8"/>
        <v>0.87273699999999999</v>
      </c>
      <c r="H115" s="89">
        <v>6043</v>
      </c>
      <c r="I115" s="90" t="s">
        <v>64</v>
      </c>
      <c r="J115" s="76">
        <f t="shared" si="9"/>
        <v>0.60430000000000006</v>
      </c>
      <c r="K115" s="89">
        <v>686</v>
      </c>
      <c r="L115" s="90" t="s">
        <v>64</v>
      </c>
      <c r="M115" s="74">
        <f t="shared" si="6"/>
        <v>6.8600000000000008E-2</v>
      </c>
      <c r="N115" s="89">
        <v>866</v>
      </c>
      <c r="O115" s="90" t="s">
        <v>64</v>
      </c>
      <c r="P115" s="74">
        <f t="shared" si="7"/>
        <v>8.6599999999999996E-2</v>
      </c>
    </row>
    <row r="116" spans="1:16">
      <c r="B116" s="89">
        <v>45</v>
      </c>
      <c r="C116" s="90" t="s">
        <v>63</v>
      </c>
      <c r="D116" s="74">
        <f t="shared" si="5"/>
        <v>4.4999999999999998E-2</v>
      </c>
      <c r="E116" s="91">
        <v>0.88990000000000002</v>
      </c>
      <c r="F116" s="92">
        <v>2.676E-3</v>
      </c>
      <c r="G116" s="88">
        <f t="shared" si="8"/>
        <v>0.89257600000000004</v>
      </c>
      <c r="H116" s="89">
        <v>6586</v>
      </c>
      <c r="I116" s="90" t="s">
        <v>64</v>
      </c>
      <c r="J116" s="76">
        <f t="shared" si="9"/>
        <v>0.65860000000000007</v>
      </c>
      <c r="K116" s="89">
        <v>703</v>
      </c>
      <c r="L116" s="90" t="s">
        <v>64</v>
      </c>
      <c r="M116" s="74">
        <f t="shared" si="6"/>
        <v>7.0300000000000001E-2</v>
      </c>
      <c r="N116" s="89">
        <v>896</v>
      </c>
      <c r="O116" s="90" t="s">
        <v>64</v>
      </c>
      <c r="P116" s="74">
        <f t="shared" si="7"/>
        <v>8.9599999999999999E-2</v>
      </c>
    </row>
    <row r="117" spans="1:16">
      <c r="B117" s="89">
        <v>50</v>
      </c>
      <c r="C117" s="90" t="s">
        <v>63</v>
      </c>
      <c r="D117" s="74">
        <f t="shared" si="5"/>
        <v>0.05</v>
      </c>
      <c r="E117" s="91">
        <v>0.90490000000000004</v>
      </c>
      <c r="F117" s="92">
        <v>2.4610000000000001E-3</v>
      </c>
      <c r="G117" s="88">
        <f t="shared" si="8"/>
        <v>0.90736100000000008</v>
      </c>
      <c r="H117" s="89">
        <v>7121</v>
      </c>
      <c r="I117" s="90" t="s">
        <v>64</v>
      </c>
      <c r="J117" s="76">
        <f t="shared" si="9"/>
        <v>0.71210000000000007</v>
      </c>
      <c r="K117" s="89">
        <v>718</v>
      </c>
      <c r="L117" s="90" t="s">
        <v>64</v>
      </c>
      <c r="M117" s="74">
        <f t="shared" si="6"/>
        <v>7.1800000000000003E-2</v>
      </c>
      <c r="N117" s="89">
        <v>924</v>
      </c>
      <c r="O117" s="90" t="s">
        <v>64</v>
      </c>
      <c r="P117" s="74">
        <f t="shared" si="7"/>
        <v>9.240000000000001E-2</v>
      </c>
    </row>
    <row r="118" spans="1:16">
      <c r="B118" s="89">
        <v>55</v>
      </c>
      <c r="C118" s="90" t="s">
        <v>63</v>
      </c>
      <c r="D118" s="74">
        <f t="shared" si="5"/>
        <v>5.5E-2</v>
      </c>
      <c r="E118" s="91">
        <v>0.91569999999999996</v>
      </c>
      <c r="F118" s="92">
        <v>2.2799999999999999E-3</v>
      </c>
      <c r="G118" s="88">
        <f t="shared" si="8"/>
        <v>0.91797999999999991</v>
      </c>
      <c r="H118" s="89">
        <v>7648</v>
      </c>
      <c r="I118" s="90" t="s">
        <v>64</v>
      </c>
      <c r="J118" s="76">
        <f t="shared" si="9"/>
        <v>0.76479999999999992</v>
      </c>
      <c r="K118" s="89">
        <v>732</v>
      </c>
      <c r="L118" s="90" t="s">
        <v>64</v>
      </c>
      <c r="M118" s="74">
        <f t="shared" si="6"/>
        <v>7.3200000000000001E-2</v>
      </c>
      <c r="N118" s="89">
        <v>950</v>
      </c>
      <c r="O118" s="90" t="s">
        <v>64</v>
      </c>
      <c r="P118" s="74">
        <f t="shared" si="7"/>
        <v>9.5000000000000001E-2</v>
      </c>
    </row>
    <row r="119" spans="1:16">
      <c r="B119" s="89">
        <v>60</v>
      </c>
      <c r="C119" s="90" t="s">
        <v>63</v>
      </c>
      <c r="D119" s="74">
        <f t="shared" si="5"/>
        <v>0.06</v>
      </c>
      <c r="E119" s="91">
        <v>0.92269999999999996</v>
      </c>
      <c r="F119" s="92">
        <v>2.1259999999999999E-3</v>
      </c>
      <c r="G119" s="88">
        <f t="shared" si="8"/>
        <v>0.92482599999999993</v>
      </c>
      <c r="H119" s="89">
        <v>8172</v>
      </c>
      <c r="I119" s="90" t="s">
        <v>64</v>
      </c>
      <c r="J119" s="76">
        <f t="shared" si="9"/>
        <v>0.81720000000000004</v>
      </c>
      <c r="K119" s="89">
        <v>746</v>
      </c>
      <c r="L119" s="90" t="s">
        <v>64</v>
      </c>
      <c r="M119" s="74">
        <f t="shared" si="6"/>
        <v>7.46E-2</v>
      </c>
      <c r="N119" s="89">
        <v>975</v>
      </c>
      <c r="O119" s="90" t="s">
        <v>64</v>
      </c>
      <c r="P119" s="74">
        <f t="shared" si="7"/>
        <v>9.7500000000000003E-2</v>
      </c>
    </row>
    <row r="120" spans="1:16">
      <c r="B120" s="89">
        <v>65</v>
      </c>
      <c r="C120" s="90" t="s">
        <v>63</v>
      </c>
      <c r="D120" s="74">
        <f t="shared" si="5"/>
        <v>6.5000000000000002E-2</v>
      </c>
      <c r="E120" s="91">
        <v>0.92649999999999999</v>
      </c>
      <c r="F120" s="92">
        <v>1.993E-3</v>
      </c>
      <c r="G120" s="88">
        <f t="shared" si="8"/>
        <v>0.92849300000000001</v>
      </c>
      <c r="H120" s="89">
        <v>8693</v>
      </c>
      <c r="I120" s="90" t="s">
        <v>64</v>
      </c>
      <c r="J120" s="76">
        <f t="shared" si="9"/>
        <v>0.86929999999999996</v>
      </c>
      <c r="K120" s="89">
        <v>758</v>
      </c>
      <c r="L120" s="90" t="s">
        <v>64</v>
      </c>
      <c r="M120" s="74">
        <f t="shared" si="6"/>
        <v>7.5800000000000006E-2</v>
      </c>
      <c r="N120" s="89">
        <v>998</v>
      </c>
      <c r="O120" s="90" t="s">
        <v>64</v>
      </c>
      <c r="P120" s="74">
        <f t="shared" si="7"/>
        <v>9.98E-2</v>
      </c>
    </row>
    <row r="121" spans="1:16">
      <c r="B121" s="89">
        <v>70</v>
      </c>
      <c r="C121" s="90" t="s">
        <v>63</v>
      </c>
      <c r="D121" s="74">
        <f t="shared" si="5"/>
        <v>7.0000000000000007E-2</v>
      </c>
      <c r="E121" s="91">
        <v>0.92759999999999998</v>
      </c>
      <c r="F121" s="92">
        <v>1.877E-3</v>
      </c>
      <c r="G121" s="88">
        <f t="shared" si="8"/>
        <v>0.929477</v>
      </c>
      <c r="H121" s="89">
        <v>9213</v>
      </c>
      <c r="I121" s="90" t="s">
        <v>64</v>
      </c>
      <c r="J121" s="76">
        <f t="shared" si="9"/>
        <v>0.9212999999999999</v>
      </c>
      <c r="K121" s="89">
        <v>770</v>
      </c>
      <c r="L121" s="90" t="s">
        <v>64</v>
      </c>
      <c r="M121" s="74">
        <f t="shared" si="6"/>
        <v>7.6999999999999999E-2</v>
      </c>
      <c r="N121" s="89">
        <v>1021</v>
      </c>
      <c r="O121" s="90" t="s">
        <v>64</v>
      </c>
      <c r="P121" s="74">
        <f t="shared" si="7"/>
        <v>0.1021</v>
      </c>
    </row>
    <row r="122" spans="1:16">
      <c r="B122" s="89">
        <v>80</v>
      </c>
      <c r="C122" s="90" t="s">
        <v>63</v>
      </c>
      <c r="D122" s="74">
        <f t="shared" si="5"/>
        <v>0.08</v>
      </c>
      <c r="E122" s="91">
        <v>0.92290000000000005</v>
      </c>
      <c r="F122" s="92">
        <v>1.684E-3</v>
      </c>
      <c r="G122" s="88">
        <f t="shared" si="8"/>
        <v>0.92458400000000007</v>
      </c>
      <c r="H122" s="89">
        <v>1.03</v>
      </c>
      <c r="I122" s="93" t="s">
        <v>66</v>
      </c>
      <c r="J122" s="76">
        <f t="shared" ref="J122:J171" si="10">H122</f>
        <v>1.03</v>
      </c>
      <c r="K122" s="89">
        <v>800</v>
      </c>
      <c r="L122" s="90" t="s">
        <v>64</v>
      </c>
      <c r="M122" s="74">
        <f t="shared" si="6"/>
        <v>0.08</v>
      </c>
      <c r="N122" s="89">
        <v>1064</v>
      </c>
      <c r="O122" s="90" t="s">
        <v>64</v>
      </c>
      <c r="P122" s="74">
        <f t="shared" si="7"/>
        <v>0.10640000000000001</v>
      </c>
    </row>
    <row r="123" spans="1:16">
      <c r="B123" s="89">
        <v>90</v>
      </c>
      <c r="C123" s="90" t="s">
        <v>63</v>
      </c>
      <c r="D123" s="74">
        <f t="shared" si="5"/>
        <v>0.09</v>
      </c>
      <c r="E123" s="91">
        <v>0.9113</v>
      </c>
      <c r="F123" s="92">
        <v>1.5299999999999999E-3</v>
      </c>
      <c r="G123" s="88">
        <f t="shared" si="8"/>
        <v>0.91283000000000003</v>
      </c>
      <c r="H123" s="89">
        <v>1.1299999999999999</v>
      </c>
      <c r="I123" s="90" t="s">
        <v>66</v>
      </c>
      <c r="J123" s="76">
        <f t="shared" si="10"/>
        <v>1.1299999999999999</v>
      </c>
      <c r="K123" s="89">
        <v>828</v>
      </c>
      <c r="L123" s="90" t="s">
        <v>64</v>
      </c>
      <c r="M123" s="74">
        <f t="shared" si="6"/>
        <v>8.2799999999999999E-2</v>
      </c>
      <c r="N123" s="89">
        <v>1105</v>
      </c>
      <c r="O123" s="90" t="s">
        <v>64</v>
      </c>
      <c r="P123" s="74">
        <f t="shared" si="7"/>
        <v>0.1105</v>
      </c>
    </row>
    <row r="124" spans="1:16">
      <c r="B124" s="89">
        <v>100</v>
      </c>
      <c r="C124" s="90" t="s">
        <v>63</v>
      </c>
      <c r="D124" s="74">
        <f t="shared" si="5"/>
        <v>0.1</v>
      </c>
      <c r="E124" s="91">
        <v>0.89490000000000003</v>
      </c>
      <c r="F124" s="92">
        <v>1.403E-3</v>
      </c>
      <c r="G124" s="88">
        <f t="shared" si="8"/>
        <v>0.89630300000000007</v>
      </c>
      <c r="H124" s="89">
        <v>1.24</v>
      </c>
      <c r="I124" s="90" t="s">
        <v>66</v>
      </c>
      <c r="J124" s="76">
        <f t="shared" si="10"/>
        <v>1.24</v>
      </c>
      <c r="K124" s="89">
        <v>855</v>
      </c>
      <c r="L124" s="90" t="s">
        <v>64</v>
      </c>
      <c r="M124" s="74">
        <f t="shared" si="6"/>
        <v>8.5499999999999993E-2</v>
      </c>
      <c r="N124" s="89">
        <v>1144</v>
      </c>
      <c r="O124" s="90" t="s">
        <v>64</v>
      </c>
      <c r="P124" s="74">
        <f t="shared" si="7"/>
        <v>0.11439999999999999</v>
      </c>
    </row>
    <row r="125" spans="1:16">
      <c r="B125" s="77">
        <v>110</v>
      </c>
      <c r="C125" s="79" t="s">
        <v>63</v>
      </c>
      <c r="D125" s="74">
        <f t="shared" si="5"/>
        <v>0.11</v>
      </c>
      <c r="E125" s="91">
        <v>0.87539999999999996</v>
      </c>
      <c r="F125" s="92">
        <v>1.297E-3</v>
      </c>
      <c r="G125" s="88">
        <f t="shared" si="8"/>
        <v>0.87669699999999995</v>
      </c>
      <c r="H125" s="89">
        <v>1.35</v>
      </c>
      <c r="I125" s="90" t="s">
        <v>66</v>
      </c>
      <c r="J125" s="76">
        <f t="shared" si="10"/>
        <v>1.35</v>
      </c>
      <c r="K125" s="89">
        <v>882</v>
      </c>
      <c r="L125" s="90" t="s">
        <v>64</v>
      </c>
      <c r="M125" s="74">
        <f t="shared" si="6"/>
        <v>8.8200000000000001E-2</v>
      </c>
      <c r="N125" s="89">
        <v>1183</v>
      </c>
      <c r="O125" s="90" t="s">
        <v>64</v>
      </c>
      <c r="P125" s="74">
        <f t="shared" si="7"/>
        <v>0.1183</v>
      </c>
    </row>
    <row r="126" spans="1:16">
      <c r="B126" s="77">
        <v>120</v>
      </c>
      <c r="C126" s="79" t="s">
        <v>63</v>
      </c>
      <c r="D126" s="74">
        <f t="shared" si="5"/>
        <v>0.12</v>
      </c>
      <c r="E126" s="91">
        <v>0.85409999999999997</v>
      </c>
      <c r="F126" s="92">
        <v>1.207E-3</v>
      </c>
      <c r="G126" s="88">
        <f t="shared" si="8"/>
        <v>0.85530699999999993</v>
      </c>
      <c r="H126" s="77">
        <v>1.46</v>
      </c>
      <c r="I126" s="79" t="s">
        <v>66</v>
      </c>
      <c r="J126" s="76">
        <f t="shared" si="10"/>
        <v>1.46</v>
      </c>
      <c r="K126" s="77">
        <v>909</v>
      </c>
      <c r="L126" s="79" t="s">
        <v>64</v>
      </c>
      <c r="M126" s="74">
        <f t="shared" si="6"/>
        <v>9.0900000000000009E-2</v>
      </c>
      <c r="N126" s="77">
        <v>1222</v>
      </c>
      <c r="O126" s="79" t="s">
        <v>64</v>
      </c>
      <c r="P126" s="74">
        <f t="shared" si="7"/>
        <v>0.1222</v>
      </c>
    </row>
    <row r="127" spans="1:16">
      <c r="B127" s="77">
        <v>130</v>
      </c>
      <c r="C127" s="79" t="s">
        <v>63</v>
      </c>
      <c r="D127" s="74">
        <f t="shared" si="5"/>
        <v>0.13</v>
      </c>
      <c r="E127" s="91">
        <v>0.83189999999999997</v>
      </c>
      <c r="F127" s="92">
        <v>1.129E-3</v>
      </c>
      <c r="G127" s="88">
        <f t="shared" si="8"/>
        <v>0.83302900000000002</v>
      </c>
      <c r="H127" s="77">
        <v>1.58</v>
      </c>
      <c r="I127" s="79" t="s">
        <v>66</v>
      </c>
      <c r="J127" s="76">
        <f t="shared" si="10"/>
        <v>1.58</v>
      </c>
      <c r="K127" s="77">
        <v>936</v>
      </c>
      <c r="L127" s="79" t="s">
        <v>64</v>
      </c>
      <c r="M127" s="74">
        <f t="shared" si="6"/>
        <v>9.3600000000000003E-2</v>
      </c>
      <c r="N127" s="77">
        <v>1260</v>
      </c>
      <c r="O127" s="79" t="s">
        <v>64</v>
      </c>
      <c r="P127" s="74">
        <f t="shared" si="7"/>
        <v>0.126</v>
      </c>
    </row>
    <row r="128" spans="1:16">
      <c r="A128" s="94"/>
      <c r="B128" s="89">
        <v>140</v>
      </c>
      <c r="C128" s="90" t="s">
        <v>63</v>
      </c>
      <c r="D128" s="74">
        <f t="shared" si="5"/>
        <v>0.14000000000000001</v>
      </c>
      <c r="E128" s="91">
        <v>0.80940000000000001</v>
      </c>
      <c r="F128" s="92">
        <v>1.062E-3</v>
      </c>
      <c r="G128" s="88">
        <f t="shared" si="8"/>
        <v>0.81046200000000002</v>
      </c>
      <c r="H128" s="89">
        <v>1.69</v>
      </c>
      <c r="I128" s="90" t="s">
        <v>66</v>
      </c>
      <c r="J128" s="76">
        <f t="shared" si="10"/>
        <v>1.69</v>
      </c>
      <c r="K128" s="77">
        <v>964</v>
      </c>
      <c r="L128" s="79" t="s">
        <v>64</v>
      </c>
      <c r="M128" s="74">
        <f t="shared" si="6"/>
        <v>9.64E-2</v>
      </c>
      <c r="N128" s="77">
        <v>1299</v>
      </c>
      <c r="O128" s="79" t="s">
        <v>64</v>
      </c>
      <c r="P128" s="74">
        <f t="shared" si="7"/>
        <v>0.12989999999999999</v>
      </c>
    </row>
    <row r="129" spans="1:16">
      <c r="A129" s="94"/>
      <c r="B129" s="89">
        <v>150</v>
      </c>
      <c r="C129" s="90" t="s">
        <v>63</v>
      </c>
      <c r="D129" s="74">
        <f t="shared" si="5"/>
        <v>0.15</v>
      </c>
      <c r="E129" s="91">
        <v>0.78710000000000002</v>
      </c>
      <c r="F129" s="92">
        <v>1.003E-3</v>
      </c>
      <c r="G129" s="88">
        <f t="shared" si="8"/>
        <v>0.788103</v>
      </c>
      <c r="H129" s="89">
        <v>1.82</v>
      </c>
      <c r="I129" s="90" t="s">
        <v>66</v>
      </c>
      <c r="J129" s="76">
        <f t="shared" si="10"/>
        <v>1.82</v>
      </c>
      <c r="K129" s="77">
        <v>991</v>
      </c>
      <c r="L129" s="79" t="s">
        <v>64</v>
      </c>
      <c r="M129" s="74">
        <f t="shared" si="6"/>
        <v>9.9099999999999994E-2</v>
      </c>
      <c r="N129" s="77">
        <v>1338</v>
      </c>
      <c r="O129" s="79" t="s">
        <v>64</v>
      </c>
      <c r="P129" s="74">
        <f t="shared" si="7"/>
        <v>0.1338</v>
      </c>
    </row>
    <row r="130" spans="1:16">
      <c r="A130" s="94"/>
      <c r="B130" s="89">
        <v>160</v>
      </c>
      <c r="C130" s="90" t="s">
        <v>63</v>
      </c>
      <c r="D130" s="74">
        <f t="shared" si="5"/>
        <v>0.16</v>
      </c>
      <c r="E130" s="91">
        <v>0.76539999999999997</v>
      </c>
      <c r="F130" s="92">
        <v>9.4990000000000005E-4</v>
      </c>
      <c r="G130" s="88">
        <f t="shared" si="8"/>
        <v>0.76634989999999992</v>
      </c>
      <c r="H130" s="89">
        <v>1.94</v>
      </c>
      <c r="I130" s="90" t="s">
        <v>66</v>
      </c>
      <c r="J130" s="76">
        <f t="shared" si="10"/>
        <v>1.94</v>
      </c>
      <c r="K130" s="77">
        <v>1020</v>
      </c>
      <c r="L130" s="79" t="s">
        <v>64</v>
      </c>
      <c r="M130" s="74">
        <f t="shared" si="6"/>
        <v>0.10200000000000001</v>
      </c>
      <c r="N130" s="77">
        <v>1378</v>
      </c>
      <c r="O130" s="79" t="s">
        <v>64</v>
      </c>
      <c r="P130" s="74">
        <f t="shared" si="7"/>
        <v>0.13779999999999998</v>
      </c>
    </row>
    <row r="131" spans="1:16">
      <c r="A131" s="94"/>
      <c r="B131" s="89">
        <v>170</v>
      </c>
      <c r="C131" s="90" t="s">
        <v>63</v>
      </c>
      <c r="D131" s="74">
        <f t="shared" si="5"/>
        <v>0.17</v>
      </c>
      <c r="E131" s="91">
        <v>0.74439999999999995</v>
      </c>
      <c r="F131" s="92">
        <v>9.0289999999999999E-4</v>
      </c>
      <c r="G131" s="88">
        <f t="shared" si="8"/>
        <v>0.74530289999999999</v>
      </c>
      <c r="H131" s="89">
        <v>2.0699999999999998</v>
      </c>
      <c r="I131" s="90" t="s">
        <v>66</v>
      </c>
      <c r="J131" s="76">
        <f t="shared" si="10"/>
        <v>2.0699999999999998</v>
      </c>
      <c r="K131" s="77">
        <v>1049</v>
      </c>
      <c r="L131" s="79" t="s">
        <v>64</v>
      </c>
      <c r="M131" s="74">
        <f t="shared" si="6"/>
        <v>0.10489999999999999</v>
      </c>
      <c r="N131" s="77">
        <v>1418</v>
      </c>
      <c r="O131" s="79" t="s">
        <v>64</v>
      </c>
      <c r="P131" s="74">
        <f t="shared" si="7"/>
        <v>0.14179999999999998</v>
      </c>
    </row>
    <row r="132" spans="1:16">
      <c r="A132" s="94"/>
      <c r="B132" s="89">
        <v>180</v>
      </c>
      <c r="C132" s="90" t="s">
        <v>63</v>
      </c>
      <c r="D132" s="74">
        <f t="shared" si="5"/>
        <v>0.18</v>
      </c>
      <c r="E132" s="91">
        <v>0.72419999999999995</v>
      </c>
      <c r="F132" s="92">
        <v>8.6070000000000005E-4</v>
      </c>
      <c r="G132" s="88">
        <f t="shared" si="8"/>
        <v>0.7250607</v>
      </c>
      <c r="H132" s="89">
        <v>2.2000000000000002</v>
      </c>
      <c r="I132" s="90" t="s">
        <v>66</v>
      </c>
      <c r="J132" s="76">
        <f t="shared" si="10"/>
        <v>2.2000000000000002</v>
      </c>
      <c r="K132" s="77">
        <v>1078</v>
      </c>
      <c r="L132" s="79" t="s">
        <v>64</v>
      </c>
      <c r="M132" s="74">
        <f t="shared" si="6"/>
        <v>0.10780000000000001</v>
      </c>
      <c r="N132" s="77">
        <v>1459</v>
      </c>
      <c r="O132" s="79" t="s">
        <v>64</v>
      </c>
      <c r="P132" s="74">
        <f t="shared" si="7"/>
        <v>0.1459</v>
      </c>
    </row>
    <row r="133" spans="1:16">
      <c r="A133" s="94"/>
      <c r="B133" s="89">
        <v>200</v>
      </c>
      <c r="C133" s="90" t="s">
        <v>63</v>
      </c>
      <c r="D133" s="74">
        <f t="shared" si="5"/>
        <v>0.2</v>
      </c>
      <c r="E133" s="91">
        <v>0.68640000000000001</v>
      </c>
      <c r="F133" s="92">
        <v>7.8770000000000001E-4</v>
      </c>
      <c r="G133" s="88">
        <f t="shared" si="8"/>
        <v>0.68718769999999996</v>
      </c>
      <c r="H133" s="89">
        <v>2.48</v>
      </c>
      <c r="I133" s="90" t="s">
        <v>66</v>
      </c>
      <c r="J133" s="76">
        <f t="shared" si="10"/>
        <v>2.48</v>
      </c>
      <c r="K133" s="77">
        <v>1172</v>
      </c>
      <c r="L133" s="79" t="s">
        <v>64</v>
      </c>
      <c r="M133" s="74">
        <f t="shared" si="6"/>
        <v>0.1172</v>
      </c>
      <c r="N133" s="77">
        <v>1544</v>
      </c>
      <c r="O133" s="79" t="s">
        <v>64</v>
      </c>
      <c r="P133" s="74">
        <f t="shared" si="7"/>
        <v>0.15440000000000001</v>
      </c>
    </row>
    <row r="134" spans="1:16">
      <c r="A134" s="94"/>
      <c r="B134" s="89">
        <v>225</v>
      </c>
      <c r="C134" s="90" t="s">
        <v>63</v>
      </c>
      <c r="D134" s="74">
        <f t="shared" si="5"/>
        <v>0.22500000000000001</v>
      </c>
      <c r="E134" s="91">
        <v>0.64410000000000001</v>
      </c>
      <c r="F134" s="92">
        <v>7.1319999999999999E-4</v>
      </c>
      <c r="G134" s="88">
        <f t="shared" si="8"/>
        <v>0.64481319999999998</v>
      </c>
      <c r="H134" s="89">
        <v>2.84</v>
      </c>
      <c r="I134" s="90" t="s">
        <v>66</v>
      </c>
      <c r="J134" s="76">
        <f t="shared" si="10"/>
        <v>2.84</v>
      </c>
      <c r="K134" s="77">
        <v>1312</v>
      </c>
      <c r="L134" s="79" t="s">
        <v>64</v>
      </c>
      <c r="M134" s="74">
        <f t="shared" si="6"/>
        <v>0.13120000000000001</v>
      </c>
      <c r="N134" s="77">
        <v>1655</v>
      </c>
      <c r="O134" s="79" t="s">
        <v>64</v>
      </c>
      <c r="P134" s="74">
        <f t="shared" si="7"/>
        <v>0.16550000000000001</v>
      </c>
    </row>
    <row r="135" spans="1:16">
      <c r="A135" s="94"/>
      <c r="B135" s="89">
        <v>250</v>
      </c>
      <c r="C135" s="90" t="s">
        <v>63</v>
      </c>
      <c r="D135" s="74">
        <f t="shared" si="5"/>
        <v>0.25</v>
      </c>
      <c r="E135" s="91">
        <v>0.60680000000000001</v>
      </c>
      <c r="F135" s="92">
        <v>6.5229999999999997E-4</v>
      </c>
      <c r="G135" s="88">
        <f t="shared" si="8"/>
        <v>0.60745230000000006</v>
      </c>
      <c r="H135" s="89">
        <v>3.23</v>
      </c>
      <c r="I135" s="90" t="s">
        <v>66</v>
      </c>
      <c r="J135" s="76">
        <f t="shared" si="10"/>
        <v>3.23</v>
      </c>
      <c r="K135" s="77">
        <v>1453</v>
      </c>
      <c r="L135" s="79" t="s">
        <v>64</v>
      </c>
      <c r="M135" s="74">
        <f t="shared" si="6"/>
        <v>0.14530000000000001</v>
      </c>
      <c r="N135" s="77">
        <v>1772</v>
      </c>
      <c r="O135" s="79" t="s">
        <v>64</v>
      </c>
      <c r="P135" s="74">
        <f t="shared" si="7"/>
        <v>0.1772</v>
      </c>
    </row>
    <row r="136" spans="1:16">
      <c r="A136" s="94"/>
      <c r="B136" s="89">
        <v>275</v>
      </c>
      <c r="C136" s="90" t="s">
        <v>63</v>
      </c>
      <c r="D136" s="74">
        <f t="shared" si="5"/>
        <v>0.27500000000000002</v>
      </c>
      <c r="E136" s="91">
        <v>0.57399999999999995</v>
      </c>
      <c r="F136" s="92">
        <v>6.0159999999999999E-4</v>
      </c>
      <c r="G136" s="88">
        <f t="shared" si="8"/>
        <v>0.57460159999999993</v>
      </c>
      <c r="H136" s="89">
        <v>3.64</v>
      </c>
      <c r="I136" s="90" t="s">
        <v>66</v>
      </c>
      <c r="J136" s="76">
        <f t="shared" si="10"/>
        <v>3.64</v>
      </c>
      <c r="K136" s="77">
        <v>1598</v>
      </c>
      <c r="L136" s="79" t="s">
        <v>64</v>
      </c>
      <c r="M136" s="74">
        <f t="shared" si="6"/>
        <v>0.1598</v>
      </c>
      <c r="N136" s="77">
        <v>1896</v>
      </c>
      <c r="O136" s="79" t="s">
        <v>64</v>
      </c>
      <c r="P136" s="74">
        <f t="shared" si="7"/>
        <v>0.18959999999999999</v>
      </c>
    </row>
    <row r="137" spans="1:16">
      <c r="A137" s="94"/>
      <c r="B137" s="89">
        <v>300</v>
      </c>
      <c r="C137" s="90" t="s">
        <v>63</v>
      </c>
      <c r="D137" s="74">
        <f t="shared" ref="D137:D149" si="11">B137/1000/$C$5</f>
        <v>0.3</v>
      </c>
      <c r="E137" s="91">
        <v>0.54490000000000005</v>
      </c>
      <c r="F137" s="92">
        <v>5.5869999999999997E-4</v>
      </c>
      <c r="G137" s="88">
        <f t="shared" si="8"/>
        <v>0.54545870000000007</v>
      </c>
      <c r="H137" s="89">
        <v>4.08</v>
      </c>
      <c r="I137" s="90" t="s">
        <v>66</v>
      </c>
      <c r="J137" s="76">
        <f t="shared" si="10"/>
        <v>4.08</v>
      </c>
      <c r="K137" s="77">
        <v>1744</v>
      </c>
      <c r="L137" s="79" t="s">
        <v>64</v>
      </c>
      <c r="M137" s="74">
        <f t="shared" si="6"/>
        <v>0.1744</v>
      </c>
      <c r="N137" s="77">
        <v>2026</v>
      </c>
      <c r="O137" s="79" t="s">
        <v>64</v>
      </c>
      <c r="P137" s="74">
        <f t="shared" si="7"/>
        <v>0.20259999999999997</v>
      </c>
    </row>
    <row r="138" spans="1:16">
      <c r="A138" s="94"/>
      <c r="B138" s="89">
        <v>325</v>
      </c>
      <c r="C138" s="90" t="s">
        <v>63</v>
      </c>
      <c r="D138" s="74">
        <f t="shared" si="11"/>
        <v>0.32500000000000001</v>
      </c>
      <c r="E138" s="91">
        <v>0.51900000000000002</v>
      </c>
      <c r="F138" s="92">
        <v>5.218E-4</v>
      </c>
      <c r="G138" s="88">
        <f t="shared" si="8"/>
        <v>0.51952180000000003</v>
      </c>
      <c r="H138" s="89">
        <v>4.54</v>
      </c>
      <c r="I138" s="90" t="s">
        <v>66</v>
      </c>
      <c r="J138" s="76">
        <f t="shared" si="10"/>
        <v>4.54</v>
      </c>
      <c r="K138" s="77">
        <v>1894</v>
      </c>
      <c r="L138" s="79" t="s">
        <v>64</v>
      </c>
      <c r="M138" s="74">
        <f t="shared" si="6"/>
        <v>0.18939999999999999</v>
      </c>
      <c r="N138" s="77">
        <v>2163</v>
      </c>
      <c r="O138" s="79" t="s">
        <v>64</v>
      </c>
      <c r="P138" s="74">
        <f t="shared" si="7"/>
        <v>0.21629999999999999</v>
      </c>
    </row>
    <row r="139" spans="1:16">
      <c r="A139" s="94"/>
      <c r="B139" s="89">
        <v>350</v>
      </c>
      <c r="C139" s="90" t="s">
        <v>63</v>
      </c>
      <c r="D139" s="74">
        <f t="shared" si="11"/>
        <v>0.35</v>
      </c>
      <c r="E139" s="91">
        <v>0.49590000000000001</v>
      </c>
      <c r="F139" s="92">
        <v>4.8979999999999998E-4</v>
      </c>
      <c r="G139" s="88">
        <f t="shared" si="8"/>
        <v>0.49638979999999999</v>
      </c>
      <c r="H139" s="89">
        <v>5.0199999999999996</v>
      </c>
      <c r="I139" s="90" t="s">
        <v>66</v>
      </c>
      <c r="J139" s="76">
        <f t="shared" si="10"/>
        <v>5.0199999999999996</v>
      </c>
      <c r="K139" s="77">
        <v>2046</v>
      </c>
      <c r="L139" s="79" t="s">
        <v>64</v>
      </c>
      <c r="M139" s="74">
        <f t="shared" si="6"/>
        <v>0.20459999999999998</v>
      </c>
      <c r="N139" s="77">
        <v>2306</v>
      </c>
      <c r="O139" s="79" t="s">
        <v>64</v>
      </c>
      <c r="P139" s="74">
        <f t="shared" si="7"/>
        <v>0.2306</v>
      </c>
    </row>
    <row r="140" spans="1:16">
      <c r="A140" s="94"/>
      <c r="B140" s="89">
        <v>375</v>
      </c>
      <c r="C140" s="95" t="s">
        <v>63</v>
      </c>
      <c r="D140" s="74">
        <f t="shared" si="11"/>
        <v>0.375</v>
      </c>
      <c r="E140" s="91">
        <v>0.47510000000000002</v>
      </c>
      <c r="F140" s="92">
        <v>4.617E-4</v>
      </c>
      <c r="G140" s="88">
        <f t="shared" si="8"/>
        <v>0.47556170000000003</v>
      </c>
      <c r="H140" s="89">
        <v>5.52</v>
      </c>
      <c r="I140" s="90" t="s">
        <v>66</v>
      </c>
      <c r="J140" s="76">
        <f t="shared" si="10"/>
        <v>5.52</v>
      </c>
      <c r="K140" s="77">
        <v>2200</v>
      </c>
      <c r="L140" s="79" t="s">
        <v>64</v>
      </c>
      <c r="M140" s="74">
        <f t="shared" si="6"/>
        <v>0.22000000000000003</v>
      </c>
      <c r="N140" s="77">
        <v>2456</v>
      </c>
      <c r="O140" s="79" t="s">
        <v>64</v>
      </c>
      <c r="P140" s="74">
        <f t="shared" si="7"/>
        <v>0.24559999999999998</v>
      </c>
    </row>
    <row r="141" spans="1:16">
      <c r="B141" s="89">
        <v>400</v>
      </c>
      <c r="C141" s="79" t="s">
        <v>63</v>
      </c>
      <c r="D141" s="74">
        <f t="shared" si="11"/>
        <v>0.4</v>
      </c>
      <c r="E141" s="91">
        <v>0.45629999999999998</v>
      </c>
      <c r="F141" s="92">
        <v>4.3689999999999999E-4</v>
      </c>
      <c r="G141" s="88">
        <f t="shared" si="8"/>
        <v>0.4567369</v>
      </c>
      <c r="H141" s="77">
        <v>6.04</v>
      </c>
      <c r="I141" s="79" t="s">
        <v>66</v>
      </c>
      <c r="J141" s="76">
        <f t="shared" si="10"/>
        <v>6.04</v>
      </c>
      <c r="K141" s="77">
        <v>2358</v>
      </c>
      <c r="L141" s="79" t="s">
        <v>64</v>
      </c>
      <c r="M141" s="74">
        <f t="shared" si="6"/>
        <v>0.23580000000000001</v>
      </c>
      <c r="N141" s="77">
        <v>2613</v>
      </c>
      <c r="O141" s="79" t="s">
        <v>64</v>
      </c>
      <c r="P141" s="74">
        <f t="shared" si="7"/>
        <v>0.26129999999999998</v>
      </c>
    </row>
    <row r="142" spans="1:16">
      <c r="B142" s="89">
        <v>450</v>
      </c>
      <c r="C142" s="79" t="s">
        <v>63</v>
      </c>
      <c r="D142" s="74">
        <f t="shared" si="11"/>
        <v>0.45</v>
      </c>
      <c r="E142" s="91">
        <v>0.42359999999999998</v>
      </c>
      <c r="F142" s="92">
        <v>3.948E-4</v>
      </c>
      <c r="G142" s="88">
        <f t="shared" si="8"/>
        <v>0.42399479999999995</v>
      </c>
      <c r="H142" s="77">
        <v>7.15</v>
      </c>
      <c r="I142" s="79" t="s">
        <v>66</v>
      </c>
      <c r="J142" s="76">
        <f t="shared" si="10"/>
        <v>7.15</v>
      </c>
      <c r="K142" s="77">
        <v>2898</v>
      </c>
      <c r="L142" s="79" t="s">
        <v>64</v>
      </c>
      <c r="M142" s="74">
        <f t="shared" si="6"/>
        <v>0.2898</v>
      </c>
      <c r="N142" s="77">
        <v>2945</v>
      </c>
      <c r="O142" s="79" t="s">
        <v>64</v>
      </c>
      <c r="P142" s="74">
        <f t="shared" si="7"/>
        <v>0.29449999999999998</v>
      </c>
    </row>
    <row r="143" spans="1:16">
      <c r="B143" s="89">
        <v>500</v>
      </c>
      <c r="C143" s="79" t="s">
        <v>63</v>
      </c>
      <c r="D143" s="74">
        <f t="shared" si="11"/>
        <v>0.5</v>
      </c>
      <c r="E143" s="91">
        <v>0.39610000000000001</v>
      </c>
      <c r="F143" s="92">
        <v>3.6059999999999998E-4</v>
      </c>
      <c r="G143" s="88">
        <f t="shared" si="8"/>
        <v>0.3964606</v>
      </c>
      <c r="H143" s="77">
        <v>8.34</v>
      </c>
      <c r="I143" s="79" t="s">
        <v>66</v>
      </c>
      <c r="J143" s="76">
        <f t="shared" si="10"/>
        <v>8.34</v>
      </c>
      <c r="K143" s="77">
        <v>3418</v>
      </c>
      <c r="L143" s="79" t="s">
        <v>64</v>
      </c>
      <c r="M143" s="74">
        <f t="shared" si="6"/>
        <v>0.34179999999999999</v>
      </c>
      <c r="N143" s="77">
        <v>3301</v>
      </c>
      <c r="O143" s="79" t="s">
        <v>64</v>
      </c>
      <c r="P143" s="74">
        <f t="shared" si="7"/>
        <v>0.3301</v>
      </c>
    </row>
    <row r="144" spans="1:16">
      <c r="B144" s="89">
        <v>550</v>
      </c>
      <c r="C144" s="79" t="s">
        <v>63</v>
      </c>
      <c r="D144" s="74">
        <f t="shared" si="11"/>
        <v>0.55000000000000004</v>
      </c>
      <c r="E144" s="91">
        <v>0.37269999999999998</v>
      </c>
      <c r="F144" s="92">
        <v>3.321E-4</v>
      </c>
      <c r="G144" s="88">
        <f t="shared" si="8"/>
        <v>0.37303209999999998</v>
      </c>
      <c r="H144" s="77">
        <v>9.61</v>
      </c>
      <c r="I144" s="79" t="s">
        <v>66</v>
      </c>
      <c r="J144" s="76">
        <f t="shared" si="10"/>
        <v>9.61</v>
      </c>
      <c r="K144" s="77">
        <v>3929</v>
      </c>
      <c r="L144" s="79" t="s">
        <v>64</v>
      </c>
      <c r="M144" s="74">
        <f t="shared" si="6"/>
        <v>0.39289999999999997</v>
      </c>
      <c r="N144" s="77">
        <v>3680</v>
      </c>
      <c r="O144" s="79" t="s">
        <v>64</v>
      </c>
      <c r="P144" s="74">
        <f t="shared" si="7"/>
        <v>0.36799999999999999</v>
      </c>
    </row>
    <row r="145" spans="2:16">
      <c r="B145" s="89">
        <v>600</v>
      </c>
      <c r="C145" s="79" t="s">
        <v>63</v>
      </c>
      <c r="D145" s="74">
        <f t="shared" si="11"/>
        <v>0.6</v>
      </c>
      <c r="E145" s="91">
        <v>0.35239999999999999</v>
      </c>
      <c r="F145" s="92">
        <v>3.0800000000000001E-4</v>
      </c>
      <c r="G145" s="88">
        <f t="shared" si="8"/>
        <v>0.35270799999999997</v>
      </c>
      <c r="H145" s="77">
        <v>10.95</v>
      </c>
      <c r="I145" s="79" t="s">
        <v>66</v>
      </c>
      <c r="J145" s="76">
        <f t="shared" si="10"/>
        <v>10.95</v>
      </c>
      <c r="K145" s="77">
        <v>4437</v>
      </c>
      <c r="L145" s="79" t="s">
        <v>64</v>
      </c>
      <c r="M145" s="74">
        <f t="shared" si="6"/>
        <v>0.44370000000000004</v>
      </c>
      <c r="N145" s="77">
        <v>4081</v>
      </c>
      <c r="O145" s="79" t="s">
        <v>64</v>
      </c>
      <c r="P145" s="74">
        <f t="shared" si="7"/>
        <v>0.40810000000000002</v>
      </c>
    </row>
    <row r="146" spans="2:16">
      <c r="B146" s="89">
        <v>650</v>
      </c>
      <c r="C146" s="79" t="s">
        <v>63</v>
      </c>
      <c r="D146" s="74">
        <f t="shared" si="11"/>
        <v>0.65</v>
      </c>
      <c r="E146" s="91">
        <v>0.33479999999999999</v>
      </c>
      <c r="F146" s="92">
        <v>2.8739999999999999E-4</v>
      </c>
      <c r="G146" s="88">
        <f t="shared" si="8"/>
        <v>0.33508739999999998</v>
      </c>
      <c r="H146" s="77">
        <v>12.37</v>
      </c>
      <c r="I146" s="79" t="s">
        <v>66</v>
      </c>
      <c r="J146" s="76">
        <f t="shared" si="10"/>
        <v>12.37</v>
      </c>
      <c r="K146" s="77">
        <v>4943</v>
      </c>
      <c r="L146" s="79" t="s">
        <v>64</v>
      </c>
      <c r="M146" s="74">
        <f t="shared" si="6"/>
        <v>0.49429999999999996</v>
      </c>
      <c r="N146" s="77">
        <v>4503</v>
      </c>
      <c r="O146" s="79" t="s">
        <v>64</v>
      </c>
      <c r="P146" s="74">
        <f t="shared" si="7"/>
        <v>0.45030000000000003</v>
      </c>
    </row>
    <row r="147" spans="2:16">
      <c r="B147" s="89">
        <v>700</v>
      </c>
      <c r="C147" s="79" t="s">
        <v>63</v>
      </c>
      <c r="D147" s="74">
        <f t="shared" si="11"/>
        <v>0.7</v>
      </c>
      <c r="E147" s="91">
        <v>0.31929999999999997</v>
      </c>
      <c r="F147" s="92">
        <v>2.6949999999999999E-4</v>
      </c>
      <c r="G147" s="88">
        <f t="shared" si="8"/>
        <v>0.31956949999999995</v>
      </c>
      <c r="H147" s="77">
        <v>13.86</v>
      </c>
      <c r="I147" s="79" t="s">
        <v>66</v>
      </c>
      <c r="J147" s="76">
        <f t="shared" si="10"/>
        <v>13.86</v>
      </c>
      <c r="K147" s="77">
        <v>5450</v>
      </c>
      <c r="L147" s="79" t="s">
        <v>64</v>
      </c>
      <c r="M147" s="74">
        <f t="shared" si="6"/>
        <v>0.54500000000000004</v>
      </c>
      <c r="N147" s="77">
        <v>4944</v>
      </c>
      <c r="O147" s="79" t="s">
        <v>64</v>
      </c>
      <c r="P147" s="74">
        <f t="shared" si="7"/>
        <v>0.49440000000000001</v>
      </c>
    </row>
    <row r="148" spans="2:16">
      <c r="B148" s="89">
        <v>800</v>
      </c>
      <c r="C148" s="79" t="s">
        <v>63</v>
      </c>
      <c r="D148" s="74">
        <f t="shared" si="11"/>
        <v>0.8</v>
      </c>
      <c r="E148" s="91">
        <v>0.29320000000000002</v>
      </c>
      <c r="F148" s="92">
        <v>2.399E-4</v>
      </c>
      <c r="G148" s="88">
        <f t="shared" si="8"/>
        <v>0.29343990000000003</v>
      </c>
      <c r="H148" s="77">
        <v>17.05</v>
      </c>
      <c r="I148" s="79" t="s">
        <v>66</v>
      </c>
      <c r="J148" s="76">
        <f t="shared" si="10"/>
        <v>17.05</v>
      </c>
      <c r="K148" s="77">
        <v>7210</v>
      </c>
      <c r="L148" s="79" t="s">
        <v>64</v>
      </c>
      <c r="M148" s="74">
        <f t="shared" ref="M148:M149" si="12">K148/1000/10</f>
        <v>0.72099999999999997</v>
      </c>
      <c r="N148" s="77">
        <v>5885</v>
      </c>
      <c r="O148" s="79" t="s">
        <v>64</v>
      </c>
      <c r="P148" s="74">
        <f t="shared" ref="P148:P151" si="13">N148/1000/10</f>
        <v>0.58850000000000002</v>
      </c>
    </row>
    <row r="149" spans="2:16">
      <c r="B149" s="89">
        <v>900</v>
      </c>
      <c r="C149" s="79" t="s">
        <v>63</v>
      </c>
      <c r="D149" s="74">
        <f t="shared" si="11"/>
        <v>0.9</v>
      </c>
      <c r="E149" s="91">
        <v>0.2722</v>
      </c>
      <c r="F149" s="92">
        <v>2.165E-4</v>
      </c>
      <c r="G149" s="88">
        <f t="shared" ref="G149:G212" si="14">E149+F149</f>
        <v>0.27241650000000001</v>
      </c>
      <c r="H149" s="77">
        <v>20.5</v>
      </c>
      <c r="I149" s="79" t="s">
        <v>66</v>
      </c>
      <c r="J149" s="76">
        <f t="shared" si="10"/>
        <v>20.5</v>
      </c>
      <c r="K149" s="77">
        <v>8846</v>
      </c>
      <c r="L149" s="79" t="s">
        <v>64</v>
      </c>
      <c r="M149" s="74">
        <f t="shared" si="12"/>
        <v>0.88460000000000005</v>
      </c>
      <c r="N149" s="77">
        <v>6895</v>
      </c>
      <c r="O149" s="79" t="s">
        <v>64</v>
      </c>
      <c r="P149" s="74">
        <f t="shared" si="13"/>
        <v>0.6895</v>
      </c>
    </row>
    <row r="150" spans="2:16">
      <c r="B150" s="89">
        <v>1</v>
      </c>
      <c r="C150" s="78" t="s">
        <v>65</v>
      </c>
      <c r="D150" s="74">
        <f t="shared" ref="D150:D213" si="15">B150/$C$5</f>
        <v>1</v>
      </c>
      <c r="E150" s="91">
        <v>0.25509999999999999</v>
      </c>
      <c r="F150" s="92">
        <v>1.974E-4</v>
      </c>
      <c r="G150" s="88">
        <f t="shared" si="14"/>
        <v>0.25529740000000001</v>
      </c>
      <c r="H150" s="77">
        <v>24.2</v>
      </c>
      <c r="I150" s="79" t="s">
        <v>66</v>
      </c>
      <c r="J150" s="76">
        <f t="shared" si="10"/>
        <v>24.2</v>
      </c>
      <c r="K150" s="77">
        <v>1.04</v>
      </c>
      <c r="L150" s="78" t="s">
        <v>66</v>
      </c>
      <c r="M150" s="74">
        <f t="shared" ref="M150:M157" si="16">K150</f>
        <v>1.04</v>
      </c>
      <c r="N150" s="77">
        <v>7969</v>
      </c>
      <c r="O150" s="79" t="s">
        <v>64</v>
      </c>
      <c r="P150" s="74">
        <f t="shared" si="13"/>
        <v>0.79690000000000005</v>
      </c>
    </row>
    <row r="151" spans="2:16">
      <c r="B151" s="89">
        <v>1.1000000000000001</v>
      </c>
      <c r="C151" s="79" t="s">
        <v>65</v>
      </c>
      <c r="D151" s="74">
        <f t="shared" si="15"/>
        <v>1.1000000000000001</v>
      </c>
      <c r="E151" s="91">
        <v>0.24329999999999999</v>
      </c>
      <c r="F151" s="92">
        <v>1.816E-4</v>
      </c>
      <c r="G151" s="88">
        <f t="shared" si="14"/>
        <v>0.24348159999999999</v>
      </c>
      <c r="H151" s="77">
        <v>28.12</v>
      </c>
      <c r="I151" s="79" t="s">
        <v>66</v>
      </c>
      <c r="J151" s="76">
        <f t="shared" si="10"/>
        <v>28.12</v>
      </c>
      <c r="K151" s="77">
        <v>1.2</v>
      </c>
      <c r="L151" s="79" t="s">
        <v>66</v>
      </c>
      <c r="M151" s="74">
        <f t="shared" si="16"/>
        <v>1.2</v>
      </c>
      <c r="N151" s="77">
        <v>9096</v>
      </c>
      <c r="O151" s="79" t="s">
        <v>64</v>
      </c>
      <c r="P151" s="74">
        <f t="shared" si="13"/>
        <v>0.90959999999999996</v>
      </c>
    </row>
    <row r="152" spans="2:16">
      <c r="B152" s="89">
        <v>1.2</v>
      </c>
      <c r="C152" s="79" t="s">
        <v>65</v>
      </c>
      <c r="D152" s="74">
        <f t="shared" si="15"/>
        <v>1.2</v>
      </c>
      <c r="E152" s="91">
        <v>0.2316</v>
      </c>
      <c r="F152" s="92">
        <v>1.683E-4</v>
      </c>
      <c r="G152" s="88">
        <f t="shared" si="14"/>
        <v>0.23176830000000001</v>
      </c>
      <c r="H152" s="77">
        <v>32.22</v>
      </c>
      <c r="I152" s="79" t="s">
        <v>66</v>
      </c>
      <c r="J152" s="76">
        <f t="shared" si="10"/>
        <v>32.22</v>
      </c>
      <c r="K152" s="77">
        <v>1.34</v>
      </c>
      <c r="L152" s="79" t="s">
        <v>66</v>
      </c>
      <c r="M152" s="74">
        <f t="shared" si="16"/>
        <v>1.34</v>
      </c>
      <c r="N152" s="77">
        <v>1.03</v>
      </c>
      <c r="O152" s="78" t="s">
        <v>66</v>
      </c>
      <c r="P152" s="74">
        <f t="shared" ref="P152:P156" si="17">N152</f>
        <v>1.03</v>
      </c>
    </row>
    <row r="153" spans="2:16">
      <c r="B153" s="89">
        <v>1.3</v>
      </c>
      <c r="C153" s="79" t="s">
        <v>65</v>
      </c>
      <c r="D153" s="74">
        <f t="shared" si="15"/>
        <v>1.3</v>
      </c>
      <c r="E153" s="91">
        <v>0.21970000000000001</v>
      </c>
      <c r="F153" s="92">
        <v>1.5689999999999999E-4</v>
      </c>
      <c r="G153" s="88">
        <f t="shared" si="14"/>
        <v>0.21985689999999999</v>
      </c>
      <c r="H153" s="77">
        <v>36.549999999999997</v>
      </c>
      <c r="I153" s="79" t="s">
        <v>66</v>
      </c>
      <c r="J153" s="76">
        <f t="shared" si="10"/>
        <v>36.549999999999997</v>
      </c>
      <c r="K153" s="77">
        <v>1.49</v>
      </c>
      <c r="L153" s="79" t="s">
        <v>66</v>
      </c>
      <c r="M153" s="74">
        <f t="shared" si="16"/>
        <v>1.49</v>
      </c>
      <c r="N153" s="77">
        <v>1.1499999999999999</v>
      </c>
      <c r="O153" s="79" t="s">
        <v>66</v>
      </c>
      <c r="P153" s="74">
        <f t="shared" si="17"/>
        <v>1.1499999999999999</v>
      </c>
    </row>
    <row r="154" spans="2:16">
      <c r="B154" s="89">
        <v>1.4</v>
      </c>
      <c r="C154" s="79" t="s">
        <v>65</v>
      </c>
      <c r="D154" s="74">
        <f t="shared" si="15"/>
        <v>1.4</v>
      </c>
      <c r="E154" s="91">
        <v>0.2092</v>
      </c>
      <c r="F154" s="92">
        <v>1.47E-4</v>
      </c>
      <c r="G154" s="88">
        <f t="shared" si="14"/>
        <v>0.20934700000000001</v>
      </c>
      <c r="H154" s="77">
        <v>41.1</v>
      </c>
      <c r="I154" s="79" t="s">
        <v>66</v>
      </c>
      <c r="J154" s="76">
        <f t="shared" si="10"/>
        <v>41.1</v>
      </c>
      <c r="K154" s="77">
        <v>1.64</v>
      </c>
      <c r="L154" s="79" t="s">
        <v>66</v>
      </c>
      <c r="M154" s="74">
        <f t="shared" si="16"/>
        <v>1.64</v>
      </c>
      <c r="N154" s="77">
        <v>1.28</v>
      </c>
      <c r="O154" s="79" t="s">
        <v>66</v>
      </c>
      <c r="P154" s="74">
        <f t="shared" si="17"/>
        <v>1.28</v>
      </c>
    </row>
    <row r="155" spans="2:16">
      <c r="B155" s="89">
        <v>1.5</v>
      </c>
      <c r="C155" s="79" t="s">
        <v>65</v>
      </c>
      <c r="D155" s="74">
        <f t="shared" si="15"/>
        <v>1.5</v>
      </c>
      <c r="E155" s="91">
        <v>0.19969999999999999</v>
      </c>
      <c r="F155" s="92">
        <v>1.383E-4</v>
      </c>
      <c r="G155" s="88">
        <f t="shared" si="14"/>
        <v>0.1998383</v>
      </c>
      <c r="H155" s="77">
        <v>45.87</v>
      </c>
      <c r="I155" s="79" t="s">
        <v>66</v>
      </c>
      <c r="J155" s="76">
        <f t="shared" si="10"/>
        <v>45.87</v>
      </c>
      <c r="K155" s="77">
        <v>1.79</v>
      </c>
      <c r="L155" s="79" t="s">
        <v>66</v>
      </c>
      <c r="M155" s="74">
        <f t="shared" si="16"/>
        <v>1.79</v>
      </c>
      <c r="N155" s="77">
        <v>1.41</v>
      </c>
      <c r="O155" s="79" t="s">
        <v>66</v>
      </c>
      <c r="P155" s="74">
        <f t="shared" si="17"/>
        <v>1.41</v>
      </c>
    </row>
    <row r="156" spans="2:16">
      <c r="B156" s="89">
        <v>1.6</v>
      </c>
      <c r="C156" s="79" t="s">
        <v>65</v>
      </c>
      <c r="D156" s="74">
        <f t="shared" si="15"/>
        <v>1.6</v>
      </c>
      <c r="E156" s="91">
        <v>0.191</v>
      </c>
      <c r="F156" s="92">
        <v>1.3070000000000001E-4</v>
      </c>
      <c r="G156" s="88">
        <f t="shared" si="14"/>
        <v>0.19113070000000001</v>
      </c>
      <c r="H156" s="77">
        <v>50.86</v>
      </c>
      <c r="I156" s="79" t="s">
        <v>66</v>
      </c>
      <c r="J156" s="76">
        <f t="shared" si="10"/>
        <v>50.86</v>
      </c>
      <c r="K156" s="77">
        <v>1.95</v>
      </c>
      <c r="L156" s="79" t="s">
        <v>66</v>
      </c>
      <c r="M156" s="74">
        <f t="shared" si="16"/>
        <v>1.95</v>
      </c>
      <c r="N156" s="77">
        <v>1.55</v>
      </c>
      <c r="O156" s="79" t="s">
        <v>66</v>
      </c>
      <c r="P156" s="74">
        <f t="shared" si="17"/>
        <v>1.55</v>
      </c>
    </row>
    <row r="157" spans="2:16">
      <c r="B157" s="89">
        <v>1.7</v>
      </c>
      <c r="C157" s="79" t="s">
        <v>65</v>
      </c>
      <c r="D157" s="74">
        <f t="shared" si="15"/>
        <v>1.7</v>
      </c>
      <c r="E157" s="91">
        <v>0.18310000000000001</v>
      </c>
      <c r="F157" s="92">
        <v>1.239E-4</v>
      </c>
      <c r="G157" s="88">
        <f t="shared" si="14"/>
        <v>0.18322390000000002</v>
      </c>
      <c r="H157" s="77">
        <v>56.08</v>
      </c>
      <c r="I157" s="79" t="s">
        <v>66</v>
      </c>
      <c r="J157" s="76">
        <f t="shared" si="10"/>
        <v>56.08</v>
      </c>
      <c r="K157" s="77">
        <v>2.1</v>
      </c>
      <c r="L157" s="79" t="s">
        <v>66</v>
      </c>
      <c r="M157" s="74">
        <f t="shared" si="16"/>
        <v>2.1</v>
      </c>
      <c r="N157" s="77">
        <v>1.69</v>
      </c>
      <c r="O157" s="79" t="s">
        <v>66</v>
      </c>
      <c r="P157" s="74">
        <f t="shared" ref="P157:P168" si="18">N157</f>
        <v>1.69</v>
      </c>
    </row>
    <row r="158" spans="2:16">
      <c r="B158" s="89">
        <v>1.8</v>
      </c>
      <c r="C158" s="79" t="s">
        <v>65</v>
      </c>
      <c r="D158" s="74">
        <f t="shared" si="15"/>
        <v>1.8</v>
      </c>
      <c r="E158" s="91">
        <v>0.1757</v>
      </c>
      <c r="F158" s="92">
        <v>1.178E-4</v>
      </c>
      <c r="G158" s="88">
        <f t="shared" si="14"/>
        <v>0.1758178</v>
      </c>
      <c r="H158" s="77">
        <v>61.52</v>
      </c>
      <c r="I158" s="79" t="s">
        <v>66</v>
      </c>
      <c r="J158" s="76">
        <f t="shared" si="10"/>
        <v>61.52</v>
      </c>
      <c r="K158" s="77">
        <v>2.2599999999999998</v>
      </c>
      <c r="L158" s="79" t="s">
        <v>66</v>
      </c>
      <c r="M158" s="76">
        <f t="shared" ref="M158:M160" si="19">K158</f>
        <v>2.2599999999999998</v>
      </c>
      <c r="N158" s="77">
        <v>1.84</v>
      </c>
      <c r="O158" s="79" t="s">
        <v>66</v>
      </c>
      <c r="P158" s="74">
        <f t="shared" si="18"/>
        <v>1.84</v>
      </c>
    </row>
    <row r="159" spans="2:16">
      <c r="B159" s="89">
        <v>2</v>
      </c>
      <c r="C159" s="79" t="s">
        <v>65</v>
      </c>
      <c r="D159" s="74">
        <f t="shared" si="15"/>
        <v>2</v>
      </c>
      <c r="E159" s="91">
        <v>0.1628</v>
      </c>
      <c r="F159" s="92">
        <v>1.0730000000000001E-4</v>
      </c>
      <c r="G159" s="88">
        <f t="shared" si="14"/>
        <v>0.1629073</v>
      </c>
      <c r="H159" s="77">
        <v>73.06</v>
      </c>
      <c r="I159" s="79" t="s">
        <v>66</v>
      </c>
      <c r="J159" s="76">
        <f t="shared" si="10"/>
        <v>73.06</v>
      </c>
      <c r="K159" s="77">
        <v>2.82</v>
      </c>
      <c r="L159" s="79" t="s">
        <v>66</v>
      </c>
      <c r="M159" s="76">
        <f t="shared" si="19"/>
        <v>2.82</v>
      </c>
      <c r="N159" s="77">
        <v>2.15</v>
      </c>
      <c r="O159" s="79" t="s">
        <v>66</v>
      </c>
      <c r="P159" s="74">
        <f t="shared" si="18"/>
        <v>2.15</v>
      </c>
    </row>
    <row r="160" spans="2:16">
      <c r="B160" s="89">
        <v>2.25</v>
      </c>
      <c r="C160" s="79" t="s">
        <v>65</v>
      </c>
      <c r="D160" s="74">
        <f t="shared" si="15"/>
        <v>2.25</v>
      </c>
      <c r="E160" s="91">
        <v>0.14910000000000001</v>
      </c>
      <c r="F160" s="92">
        <v>9.6650000000000005E-5</v>
      </c>
      <c r="G160" s="88">
        <f t="shared" si="14"/>
        <v>0.14919665000000001</v>
      </c>
      <c r="H160" s="77">
        <v>88.72</v>
      </c>
      <c r="I160" s="79" t="s">
        <v>66</v>
      </c>
      <c r="J160" s="76">
        <f t="shared" si="10"/>
        <v>88.72</v>
      </c>
      <c r="K160" s="77">
        <v>3.63</v>
      </c>
      <c r="L160" s="79" t="s">
        <v>66</v>
      </c>
      <c r="M160" s="76">
        <f t="shared" si="19"/>
        <v>3.63</v>
      </c>
      <c r="N160" s="77">
        <v>2.57</v>
      </c>
      <c r="O160" s="79" t="s">
        <v>66</v>
      </c>
      <c r="P160" s="74">
        <f t="shared" si="18"/>
        <v>2.57</v>
      </c>
    </row>
    <row r="161" spans="2:16">
      <c r="B161" s="89">
        <v>2.5</v>
      </c>
      <c r="C161" s="79" t="s">
        <v>65</v>
      </c>
      <c r="D161" s="74">
        <f t="shared" si="15"/>
        <v>2.5</v>
      </c>
      <c r="E161" s="91">
        <v>0.1376</v>
      </c>
      <c r="F161" s="92">
        <v>8.8020000000000001E-5</v>
      </c>
      <c r="G161" s="88">
        <f t="shared" si="14"/>
        <v>0.13768801999999999</v>
      </c>
      <c r="H161" s="77">
        <v>105.75</v>
      </c>
      <c r="I161" s="79" t="s">
        <v>66</v>
      </c>
      <c r="J161" s="76">
        <f t="shared" si="10"/>
        <v>105.75</v>
      </c>
      <c r="K161" s="77">
        <v>4.41</v>
      </c>
      <c r="L161" s="79" t="s">
        <v>66</v>
      </c>
      <c r="M161" s="76">
        <f t="shared" ref="M161:M195" si="20">K161</f>
        <v>4.41</v>
      </c>
      <c r="N161" s="77">
        <v>3.02</v>
      </c>
      <c r="O161" s="79" t="s">
        <v>66</v>
      </c>
      <c r="P161" s="74">
        <f t="shared" si="18"/>
        <v>3.02</v>
      </c>
    </row>
    <row r="162" spans="2:16">
      <c r="B162" s="89">
        <v>2.75</v>
      </c>
      <c r="C162" s="79" t="s">
        <v>65</v>
      </c>
      <c r="D162" s="74">
        <f t="shared" si="15"/>
        <v>2.75</v>
      </c>
      <c r="E162" s="91">
        <v>0.128</v>
      </c>
      <c r="F162" s="92">
        <v>8.0879999999999998E-5</v>
      </c>
      <c r="G162" s="88">
        <f t="shared" si="14"/>
        <v>0.12808088000000001</v>
      </c>
      <c r="H162" s="77">
        <v>124.13</v>
      </c>
      <c r="I162" s="79" t="s">
        <v>66</v>
      </c>
      <c r="J162" s="76">
        <f t="shared" si="10"/>
        <v>124.13</v>
      </c>
      <c r="K162" s="77">
        <v>5.17</v>
      </c>
      <c r="L162" s="79" t="s">
        <v>66</v>
      </c>
      <c r="M162" s="76">
        <f t="shared" si="20"/>
        <v>5.17</v>
      </c>
      <c r="N162" s="77">
        <v>3.5</v>
      </c>
      <c r="O162" s="79" t="s">
        <v>66</v>
      </c>
      <c r="P162" s="74">
        <f t="shared" si="18"/>
        <v>3.5</v>
      </c>
    </row>
    <row r="163" spans="2:16">
      <c r="B163" s="89">
        <v>3</v>
      </c>
      <c r="C163" s="79" t="s">
        <v>65</v>
      </c>
      <c r="D163" s="74">
        <f t="shared" si="15"/>
        <v>3</v>
      </c>
      <c r="E163" s="91">
        <v>0.1197</v>
      </c>
      <c r="F163" s="92">
        <v>7.4850000000000003E-5</v>
      </c>
      <c r="G163" s="88">
        <f t="shared" si="14"/>
        <v>0.11977485</v>
      </c>
      <c r="H163" s="77">
        <v>143.84</v>
      </c>
      <c r="I163" s="79" t="s">
        <v>66</v>
      </c>
      <c r="J163" s="76">
        <f t="shared" si="10"/>
        <v>143.84</v>
      </c>
      <c r="K163" s="77">
        <v>5.93</v>
      </c>
      <c r="L163" s="79" t="s">
        <v>66</v>
      </c>
      <c r="M163" s="76">
        <f t="shared" si="20"/>
        <v>5.93</v>
      </c>
      <c r="N163" s="77">
        <v>4.01</v>
      </c>
      <c r="O163" s="79" t="s">
        <v>66</v>
      </c>
      <c r="P163" s="74">
        <f t="shared" si="18"/>
        <v>4.01</v>
      </c>
    </row>
    <row r="164" spans="2:16">
      <c r="B164" s="89">
        <v>3.25</v>
      </c>
      <c r="C164" s="79" t="s">
        <v>65</v>
      </c>
      <c r="D164" s="74">
        <f t="shared" si="15"/>
        <v>3.25</v>
      </c>
      <c r="E164" s="91">
        <v>0.1125</v>
      </c>
      <c r="F164" s="92">
        <v>6.97E-5</v>
      </c>
      <c r="G164" s="88">
        <f t="shared" si="14"/>
        <v>0.11256970000000001</v>
      </c>
      <c r="H164" s="77">
        <v>164.87</v>
      </c>
      <c r="I164" s="79" t="s">
        <v>66</v>
      </c>
      <c r="J164" s="76">
        <f t="shared" si="10"/>
        <v>164.87</v>
      </c>
      <c r="K164" s="77">
        <v>6.69</v>
      </c>
      <c r="L164" s="79" t="s">
        <v>66</v>
      </c>
      <c r="M164" s="76">
        <f t="shared" si="20"/>
        <v>6.69</v>
      </c>
      <c r="N164" s="77">
        <v>4.5599999999999996</v>
      </c>
      <c r="O164" s="79" t="s">
        <v>66</v>
      </c>
      <c r="P164" s="74">
        <f t="shared" si="18"/>
        <v>4.5599999999999996</v>
      </c>
    </row>
    <row r="165" spans="2:16">
      <c r="B165" s="89">
        <v>3.5</v>
      </c>
      <c r="C165" s="79" t="s">
        <v>65</v>
      </c>
      <c r="D165" s="74">
        <f t="shared" si="15"/>
        <v>3.5</v>
      </c>
      <c r="E165" s="91">
        <v>0.1062</v>
      </c>
      <c r="F165" s="92">
        <v>6.5240000000000006E-5</v>
      </c>
      <c r="G165" s="88">
        <f t="shared" si="14"/>
        <v>0.10626524</v>
      </c>
      <c r="H165" s="77">
        <v>187.19</v>
      </c>
      <c r="I165" s="79" t="s">
        <v>66</v>
      </c>
      <c r="J165" s="76">
        <f t="shared" si="10"/>
        <v>187.19</v>
      </c>
      <c r="K165" s="77">
        <v>7.46</v>
      </c>
      <c r="L165" s="79" t="s">
        <v>66</v>
      </c>
      <c r="M165" s="76">
        <f t="shared" si="20"/>
        <v>7.46</v>
      </c>
      <c r="N165" s="77">
        <v>5.14</v>
      </c>
      <c r="O165" s="79" t="s">
        <v>66</v>
      </c>
      <c r="P165" s="74">
        <f t="shared" si="18"/>
        <v>5.14</v>
      </c>
    </row>
    <row r="166" spans="2:16">
      <c r="B166" s="89">
        <v>3.75</v>
      </c>
      <c r="C166" s="79" t="s">
        <v>65</v>
      </c>
      <c r="D166" s="74">
        <f t="shared" si="15"/>
        <v>3.75</v>
      </c>
      <c r="E166" s="91">
        <v>0.10059999999999999</v>
      </c>
      <c r="F166" s="92">
        <v>6.135E-5</v>
      </c>
      <c r="G166" s="88">
        <f t="shared" si="14"/>
        <v>0.10066135</v>
      </c>
      <c r="H166" s="77">
        <v>210.8</v>
      </c>
      <c r="I166" s="79" t="s">
        <v>66</v>
      </c>
      <c r="J166" s="76">
        <f t="shared" si="10"/>
        <v>210.8</v>
      </c>
      <c r="K166" s="77">
        <v>8.24</v>
      </c>
      <c r="L166" s="79" t="s">
        <v>66</v>
      </c>
      <c r="M166" s="76">
        <f t="shared" si="20"/>
        <v>8.24</v>
      </c>
      <c r="N166" s="77">
        <v>5.74</v>
      </c>
      <c r="O166" s="79" t="s">
        <v>66</v>
      </c>
      <c r="P166" s="74">
        <f t="shared" si="18"/>
        <v>5.74</v>
      </c>
    </row>
    <row r="167" spans="2:16">
      <c r="B167" s="89">
        <v>4</v>
      </c>
      <c r="C167" s="79" t="s">
        <v>65</v>
      </c>
      <c r="D167" s="74">
        <f t="shared" si="15"/>
        <v>4</v>
      </c>
      <c r="E167" s="91">
        <v>9.5640000000000003E-2</v>
      </c>
      <c r="F167" s="92">
        <v>5.791E-5</v>
      </c>
      <c r="G167" s="88">
        <f t="shared" si="14"/>
        <v>9.5697909999999997E-2</v>
      </c>
      <c r="H167" s="77">
        <v>235.67</v>
      </c>
      <c r="I167" s="79" t="s">
        <v>66</v>
      </c>
      <c r="J167" s="76">
        <f t="shared" si="10"/>
        <v>235.67</v>
      </c>
      <c r="K167" s="77">
        <v>9.0299999999999994</v>
      </c>
      <c r="L167" s="79" t="s">
        <v>66</v>
      </c>
      <c r="M167" s="76">
        <f t="shared" si="20"/>
        <v>9.0299999999999994</v>
      </c>
      <c r="N167" s="77">
        <v>6.38</v>
      </c>
      <c r="O167" s="79" t="s">
        <v>66</v>
      </c>
      <c r="P167" s="74">
        <f t="shared" si="18"/>
        <v>6.38</v>
      </c>
    </row>
    <row r="168" spans="2:16">
      <c r="B168" s="89">
        <v>4.5</v>
      </c>
      <c r="C168" s="79" t="s">
        <v>65</v>
      </c>
      <c r="D168" s="74">
        <f t="shared" si="15"/>
        <v>4.5</v>
      </c>
      <c r="E168" s="91">
        <v>8.7169999999999997E-2</v>
      </c>
      <c r="F168" s="92">
        <v>5.2120000000000002E-5</v>
      </c>
      <c r="G168" s="88">
        <f t="shared" si="14"/>
        <v>8.722212E-2</v>
      </c>
      <c r="H168" s="77">
        <v>289.11</v>
      </c>
      <c r="I168" s="79" t="s">
        <v>66</v>
      </c>
      <c r="J168" s="76">
        <f t="shared" si="10"/>
        <v>289.11</v>
      </c>
      <c r="K168" s="77">
        <v>11.9</v>
      </c>
      <c r="L168" s="79" t="s">
        <v>66</v>
      </c>
      <c r="M168" s="76">
        <f t="shared" si="20"/>
        <v>11.9</v>
      </c>
      <c r="N168" s="77">
        <v>7.74</v>
      </c>
      <c r="O168" s="79" t="s">
        <v>66</v>
      </c>
      <c r="P168" s="74">
        <f t="shared" si="18"/>
        <v>7.74</v>
      </c>
    </row>
    <row r="169" spans="2:16">
      <c r="B169" s="89">
        <v>5</v>
      </c>
      <c r="C169" s="79" t="s">
        <v>65</v>
      </c>
      <c r="D169" s="74">
        <f t="shared" si="15"/>
        <v>5</v>
      </c>
      <c r="E169" s="91">
        <v>8.0199999999999994E-2</v>
      </c>
      <c r="F169" s="92">
        <v>4.7429999999999998E-5</v>
      </c>
      <c r="G169" s="88">
        <f t="shared" si="14"/>
        <v>8.0247429999999995E-2</v>
      </c>
      <c r="H169" s="77">
        <v>347.48</v>
      </c>
      <c r="I169" s="79" t="s">
        <v>66</v>
      </c>
      <c r="J169" s="76">
        <f t="shared" si="10"/>
        <v>347.48</v>
      </c>
      <c r="K169" s="77">
        <v>14.62</v>
      </c>
      <c r="L169" s="79" t="s">
        <v>66</v>
      </c>
      <c r="M169" s="76">
        <f t="shared" si="20"/>
        <v>14.62</v>
      </c>
      <c r="N169" s="77">
        <v>9.2200000000000006</v>
      </c>
      <c r="O169" s="79" t="s">
        <v>66</v>
      </c>
      <c r="P169" s="74">
        <f t="shared" ref="P169:P174" si="21">N169</f>
        <v>9.2200000000000006</v>
      </c>
    </row>
    <row r="170" spans="2:16">
      <c r="B170" s="89">
        <v>5.5</v>
      </c>
      <c r="C170" s="79" t="s">
        <v>65</v>
      </c>
      <c r="D170" s="74">
        <f t="shared" si="15"/>
        <v>5.5</v>
      </c>
      <c r="E170" s="91">
        <v>7.4340000000000003E-2</v>
      </c>
      <c r="F170" s="92">
        <v>4.354E-5</v>
      </c>
      <c r="G170" s="88">
        <f t="shared" si="14"/>
        <v>7.4383539999999998E-2</v>
      </c>
      <c r="H170" s="77">
        <v>410.69</v>
      </c>
      <c r="I170" s="79" t="s">
        <v>66</v>
      </c>
      <c r="J170" s="76">
        <f t="shared" si="10"/>
        <v>410.69</v>
      </c>
      <c r="K170" s="77">
        <v>17.28</v>
      </c>
      <c r="L170" s="79" t="s">
        <v>66</v>
      </c>
      <c r="M170" s="76">
        <f t="shared" si="20"/>
        <v>17.28</v>
      </c>
      <c r="N170" s="77">
        <v>10.82</v>
      </c>
      <c r="O170" s="79" t="s">
        <v>66</v>
      </c>
      <c r="P170" s="74">
        <f t="shared" si="21"/>
        <v>10.82</v>
      </c>
    </row>
    <row r="171" spans="2:16">
      <c r="B171" s="89">
        <v>6</v>
      </c>
      <c r="C171" s="79" t="s">
        <v>65</v>
      </c>
      <c r="D171" s="74">
        <f t="shared" si="15"/>
        <v>6</v>
      </c>
      <c r="E171" s="91">
        <v>6.9360000000000005E-2</v>
      </c>
      <c r="F171" s="92">
        <v>4.0269999999999999E-5</v>
      </c>
      <c r="G171" s="88">
        <f t="shared" si="14"/>
        <v>6.940027E-2</v>
      </c>
      <c r="H171" s="77">
        <v>478.65</v>
      </c>
      <c r="I171" s="79" t="s">
        <v>66</v>
      </c>
      <c r="J171" s="76">
        <f t="shared" si="10"/>
        <v>478.65</v>
      </c>
      <c r="K171" s="77">
        <v>19.93</v>
      </c>
      <c r="L171" s="79" t="s">
        <v>66</v>
      </c>
      <c r="M171" s="76">
        <f t="shared" si="20"/>
        <v>19.93</v>
      </c>
      <c r="N171" s="77">
        <v>12.52</v>
      </c>
      <c r="O171" s="79" t="s">
        <v>66</v>
      </c>
      <c r="P171" s="74">
        <f t="shared" si="21"/>
        <v>12.52</v>
      </c>
    </row>
    <row r="172" spans="2:16">
      <c r="B172" s="89">
        <v>6.5</v>
      </c>
      <c r="C172" s="79" t="s">
        <v>65</v>
      </c>
      <c r="D172" s="74">
        <f t="shared" si="15"/>
        <v>6.5</v>
      </c>
      <c r="E172" s="91">
        <v>6.5049999999999997E-2</v>
      </c>
      <c r="F172" s="92">
        <v>3.7469999999999999E-5</v>
      </c>
      <c r="G172" s="88">
        <f t="shared" si="14"/>
        <v>6.5087469999999994E-2</v>
      </c>
      <c r="H172" s="77">
        <v>551.29999999999995</v>
      </c>
      <c r="I172" s="79" t="s">
        <v>66</v>
      </c>
      <c r="J172" s="76">
        <f t="shared" ref="J172:J175" si="22">H172</f>
        <v>551.29999999999995</v>
      </c>
      <c r="K172" s="77">
        <v>22.58</v>
      </c>
      <c r="L172" s="79" t="s">
        <v>66</v>
      </c>
      <c r="M172" s="76">
        <f t="shared" si="20"/>
        <v>22.58</v>
      </c>
      <c r="N172" s="77">
        <v>14.34</v>
      </c>
      <c r="O172" s="79" t="s">
        <v>66</v>
      </c>
      <c r="P172" s="74">
        <f t="shared" si="21"/>
        <v>14.34</v>
      </c>
    </row>
    <row r="173" spans="2:16">
      <c r="B173" s="89">
        <v>7</v>
      </c>
      <c r="C173" s="79" t="s">
        <v>65</v>
      </c>
      <c r="D173" s="74">
        <f t="shared" si="15"/>
        <v>7</v>
      </c>
      <c r="E173" s="91">
        <v>6.1289999999999997E-2</v>
      </c>
      <c r="F173" s="92">
        <v>3.506E-5</v>
      </c>
      <c r="G173" s="88">
        <f t="shared" si="14"/>
        <v>6.1325060000000001E-2</v>
      </c>
      <c r="H173" s="77">
        <v>628.59</v>
      </c>
      <c r="I173" s="79" t="s">
        <v>66</v>
      </c>
      <c r="J173" s="76">
        <f t="shared" si="22"/>
        <v>628.59</v>
      </c>
      <c r="K173" s="77">
        <v>25.27</v>
      </c>
      <c r="L173" s="79" t="s">
        <v>66</v>
      </c>
      <c r="M173" s="76">
        <f t="shared" si="20"/>
        <v>25.27</v>
      </c>
      <c r="N173" s="77">
        <v>16.27</v>
      </c>
      <c r="O173" s="79" t="s">
        <v>66</v>
      </c>
      <c r="P173" s="74">
        <f t="shared" si="21"/>
        <v>16.27</v>
      </c>
    </row>
    <row r="174" spans="2:16">
      <c r="B174" s="89">
        <v>8</v>
      </c>
      <c r="C174" s="79" t="s">
        <v>65</v>
      </c>
      <c r="D174" s="74">
        <f t="shared" si="15"/>
        <v>8</v>
      </c>
      <c r="E174" s="91">
        <v>5.5039999999999999E-2</v>
      </c>
      <c r="F174" s="92">
        <v>3.1090000000000002E-5</v>
      </c>
      <c r="G174" s="88">
        <f t="shared" si="14"/>
        <v>5.5071089999999996E-2</v>
      </c>
      <c r="H174" s="77">
        <v>796.66</v>
      </c>
      <c r="I174" s="79" t="s">
        <v>66</v>
      </c>
      <c r="J174" s="76">
        <f t="shared" si="22"/>
        <v>796.66</v>
      </c>
      <c r="K174" s="77">
        <v>35.020000000000003</v>
      </c>
      <c r="L174" s="79" t="s">
        <v>66</v>
      </c>
      <c r="M174" s="76">
        <f t="shared" si="20"/>
        <v>35.020000000000003</v>
      </c>
      <c r="N174" s="77">
        <v>20.440000000000001</v>
      </c>
      <c r="O174" s="79" t="s">
        <v>66</v>
      </c>
      <c r="P174" s="74">
        <f t="shared" si="21"/>
        <v>20.440000000000001</v>
      </c>
    </row>
    <row r="175" spans="2:16">
      <c r="B175" s="89">
        <v>9</v>
      </c>
      <c r="C175" s="79" t="s">
        <v>65</v>
      </c>
      <c r="D175" s="74">
        <f t="shared" si="15"/>
        <v>9</v>
      </c>
      <c r="E175" s="91">
        <v>5.0040000000000001E-2</v>
      </c>
      <c r="F175" s="92">
        <v>2.7949999999999998E-5</v>
      </c>
      <c r="G175" s="88">
        <f t="shared" si="14"/>
        <v>5.006795E-2</v>
      </c>
      <c r="H175" s="77">
        <v>982.68</v>
      </c>
      <c r="I175" s="79" t="s">
        <v>66</v>
      </c>
      <c r="J175" s="76">
        <f t="shared" si="22"/>
        <v>982.68</v>
      </c>
      <c r="K175" s="77">
        <v>44.14</v>
      </c>
      <c r="L175" s="79" t="s">
        <v>66</v>
      </c>
      <c r="M175" s="76">
        <f t="shared" si="20"/>
        <v>44.14</v>
      </c>
      <c r="N175" s="77">
        <v>25.02</v>
      </c>
      <c r="O175" s="79" t="s">
        <v>66</v>
      </c>
      <c r="P175" s="76">
        <f t="shared" ref="P175:P199" si="23">N175</f>
        <v>25.02</v>
      </c>
    </row>
    <row r="176" spans="2:16">
      <c r="B176" s="89">
        <v>10</v>
      </c>
      <c r="C176" s="79" t="s">
        <v>65</v>
      </c>
      <c r="D176" s="74">
        <f t="shared" si="15"/>
        <v>10</v>
      </c>
      <c r="E176" s="91">
        <v>4.5940000000000002E-2</v>
      </c>
      <c r="F176" s="92">
        <v>2.5420000000000001E-5</v>
      </c>
      <c r="G176" s="88">
        <f t="shared" si="14"/>
        <v>4.596542E-2</v>
      </c>
      <c r="H176" s="77">
        <v>1.19</v>
      </c>
      <c r="I176" s="78" t="s">
        <v>12</v>
      </c>
      <c r="J176" s="76">
        <f t="shared" ref="J176:J182" si="24">H176*1000</f>
        <v>1190</v>
      </c>
      <c r="K176" s="77">
        <v>53.08</v>
      </c>
      <c r="L176" s="79" t="s">
        <v>66</v>
      </c>
      <c r="M176" s="76">
        <f t="shared" si="20"/>
        <v>53.08</v>
      </c>
      <c r="N176" s="77">
        <v>30.02</v>
      </c>
      <c r="O176" s="79" t="s">
        <v>66</v>
      </c>
      <c r="P176" s="76">
        <f t="shared" si="23"/>
        <v>30.02</v>
      </c>
    </row>
    <row r="177" spans="1:16">
      <c r="A177" s="4"/>
      <c r="B177" s="89">
        <v>11</v>
      </c>
      <c r="C177" s="79" t="s">
        <v>65</v>
      </c>
      <c r="D177" s="74">
        <f t="shared" si="15"/>
        <v>11</v>
      </c>
      <c r="E177" s="91">
        <v>4.2509999999999999E-2</v>
      </c>
      <c r="F177" s="92">
        <v>2.332E-5</v>
      </c>
      <c r="G177" s="88">
        <f t="shared" si="14"/>
        <v>4.2533319999999999E-2</v>
      </c>
      <c r="H177" s="77">
        <v>1.41</v>
      </c>
      <c r="I177" s="79" t="s">
        <v>12</v>
      </c>
      <c r="J177" s="76">
        <f t="shared" si="24"/>
        <v>1410</v>
      </c>
      <c r="K177" s="77">
        <v>62</v>
      </c>
      <c r="L177" s="79" t="s">
        <v>66</v>
      </c>
      <c r="M177" s="76">
        <f t="shared" si="20"/>
        <v>62</v>
      </c>
      <c r="N177" s="77">
        <v>35.42</v>
      </c>
      <c r="O177" s="79" t="s">
        <v>66</v>
      </c>
      <c r="P177" s="76">
        <f t="shared" si="23"/>
        <v>35.42</v>
      </c>
    </row>
    <row r="178" spans="1:16">
      <c r="B178" s="77">
        <v>12</v>
      </c>
      <c r="C178" s="79" t="s">
        <v>65</v>
      </c>
      <c r="D178" s="74">
        <f t="shared" si="15"/>
        <v>12</v>
      </c>
      <c r="E178" s="91">
        <v>3.9600000000000003E-2</v>
      </c>
      <c r="F178" s="92">
        <v>2.1549999999999999E-5</v>
      </c>
      <c r="G178" s="88">
        <f t="shared" si="14"/>
        <v>3.9621550000000005E-2</v>
      </c>
      <c r="H178" s="77">
        <v>1.65</v>
      </c>
      <c r="I178" s="79" t="s">
        <v>12</v>
      </c>
      <c r="J178" s="76">
        <f t="shared" si="24"/>
        <v>1650</v>
      </c>
      <c r="K178" s="77">
        <v>70.989999999999995</v>
      </c>
      <c r="L178" s="79" t="s">
        <v>66</v>
      </c>
      <c r="M178" s="76">
        <f t="shared" si="20"/>
        <v>70.989999999999995</v>
      </c>
      <c r="N178" s="77">
        <v>41.2</v>
      </c>
      <c r="O178" s="79" t="s">
        <v>66</v>
      </c>
      <c r="P178" s="76">
        <f t="shared" si="23"/>
        <v>41.2</v>
      </c>
    </row>
    <row r="179" spans="1:16">
      <c r="B179" s="89">
        <v>13</v>
      </c>
      <c r="C179" s="90" t="s">
        <v>65</v>
      </c>
      <c r="D179" s="74">
        <f t="shared" si="15"/>
        <v>13</v>
      </c>
      <c r="E179" s="91">
        <v>3.7100000000000001E-2</v>
      </c>
      <c r="F179" s="92">
        <v>2.0049999999999999E-5</v>
      </c>
      <c r="G179" s="88">
        <f t="shared" si="14"/>
        <v>3.7120050000000002E-2</v>
      </c>
      <c r="H179" s="77">
        <v>1.9</v>
      </c>
      <c r="I179" s="79" t="s">
        <v>12</v>
      </c>
      <c r="J179" s="76">
        <f t="shared" si="24"/>
        <v>1900</v>
      </c>
      <c r="K179" s="77">
        <v>80.09</v>
      </c>
      <c r="L179" s="79" t="s">
        <v>66</v>
      </c>
      <c r="M179" s="76">
        <f t="shared" si="20"/>
        <v>80.09</v>
      </c>
      <c r="N179" s="77">
        <v>47.37</v>
      </c>
      <c r="O179" s="79" t="s">
        <v>66</v>
      </c>
      <c r="P179" s="76">
        <f t="shared" si="23"/>
        <v>47.37</v>
      </c>
    </row>
    <row r="180" spans="1:16">
      <c r="B180" s="89">
        <v>14</v>
      </c>
      <c r="C180" s="90" t="s">
        <v>65</v>
      </c>
      <c r="D180" s="74">
        <f t="shared" si="15"/>
        <v>14</v>
      </c>
      <c r="E180" s="91">
        <v>3.492E-2</v>
      </c>
      <c r="F180" s="92">
        <v>1.8749999999999998E-5</v>
      </c>
      <c r="G180" s="88">
        <f t="shared" si="14"/>
        <v>3.4938749999999998E-2</v>
      </c>
      <c r="H180" s="77">
        <v>2.17</v>
      </c>
      <c r="I180" s="79" t="s">
        <v>12</v>
      </c>
      <c r="J180" s="76">
        <f t="shared" si="24"/>
        <v>2170</v>
      </c>
      <c r="K180" s="77">
        <v>89.32</v>
      </c>
      <c r="L180" s="79" t="s">
        <v>66</v>
      </c>
      <c r="M180" s="76">
        <f t="shared" si="20"/>
        <v>89.32</v>
      </c>
      <c r="N180" s="77">
        <v>53.93</v>
      </c>
      <c r="O180" s="79" t="s">
        <v>66</v>
      </c>
      <c r="P180" s="76">
        <f t="shared" si="23"/>
        <v>53.93</v>
      </c>
    </row>
    <row r="181" spans="1:16">
      <c r="B181" s="89">
        <v>15</v>
      </c>
      <c r="C181" s="90" t="s">
        <v>65</v>
      </c>
      <c r="D181" s="74">
        <f t="shared" si="15"/>
        <v>15</v>
      </c>
      <c r="E181" s="91">
        <v>3.3000000000000002E-2</v>
      </c>
      <c r="F181" s="92">
        <v>1.7609999999999999E-5</v>
      </c>
      <c r="G181" s="88">
        <f t="shared" si="14"/>
        <v>3.3017610000000003E-2</v>
      </c>
      <c r="H181" s="77">
        <v>2.46</v>
      </c>
      <c r="I181" s="79" t="s">
        <v>12</v>
      </c>
      <c r="J181" s="76">
        <f t="shared" si="24"/>
        <v>2460</v>
      </c>
      <c r="K181" s="77">
        <v>98.71</v>
      </c>
      <c r="L181" s="79" t="s">
        <v>66</v>
      </c>
      <c r="M181" s="76">
        <f t="shared" si="20"/>
        <v>98.71</v>
      </c>
      <c r="N181" s="77">
        <v>60.85</v>
      </c>
      <c r="O181" s="79" t="s">
        <v>66</v>
      </c>
      <c r="P181" s="76">
        <f t="shared" si="23"/>
        <v>60.85</v>
      </c>
    </row>
    <row r="182" spans="1:16">
      <c r="B182" s="89">
        <v>16</v>
      </c>
      <c r="C182" s="90" t="s">
        <v>65</v>
      </c>
      <c r="D182" s="74">
        <f t="shared" si="15"/>
        <v>16</v>
      </c>
      <c r="E182" s="91">
        <v>3.1300000000000001E-2</v>
      </c>
      <c r="F182" s="92">
        <v>1.6609999999999999E-5</v>
      </c>
      <c r="G182" s="88">
        <f t="shared" si="14"/>
        <v>3.1316610000000002E-2</v>
      </c>
      <c r="H182" s="77">
        <v>2.76</v>
      </c>
      <c r="I182" s="79" t="s">
        <v>12</v>
      </c>
      <c r="J182" s="76">
        <f t="shared" si="24"/>
        <v>2760</v>
      </c>
      <c r="K182" s="77">
        <v>108.26</v>
      </c>
      <c r="L182" s="79" t="s">
        <v>66</v>
      </c>
      <c r="M182" s="76">
        <f t="shared" si="20"/>
        <v>108.26</v>
      </c>
      <c r="N182" s="77">
        <v>68.14</v>
      </c>
      <c r="O182" s="79" t="s">
        <v>66</v>
      </c>
      <c r="P182" s="76">
        <f t="shared" si="23"/>
        <v>68.14</v>
      </c>
    </row>
    <row r="183" spans="1:16">
      <c r="B183" s="89">
        <v>17</v>
      </c>
      <c r="C183" s="90" t="s">
        <v>65</v>
      </c>
      <c r="D183" s="74">
        <f t="shared" si="15"/>
        <v>17</v>
      </c>
      <c r="E183" s="91">
        <v>2.9790000000000001E-2</v>
      </c>
      <c r="F183" s="92">
        <v>1.5719999999999999E-5</v>
      </c>
      <c r="G183" s="88">
        <f t="shared" si="14"/>
        <v>2.9805720000000001E-2</v>
      </c>
      <c r="H183" s="77">
        <v>3.08</v>
      </c>
      <c r="I183" s="79" t="s">
        <v>12</v>
      </c>
      <c r="J183" s="76">
        <f t="shared" ref="J183:J190" si="25">H183*1000</f>
        <v>3080</v>
      </c>
      <c r="K183" s="77">
        <v>117.97</v>
      </c>
      <c r="L183" s="79" t="s">
        <v>66</v>
      </c>
      <c r="M183" s="76">
        <f t="shared" si="20"/>
        <v>117.97</v>
      </c>
      <c r="N183" s="77">
        <v>75.8</v>
      </c>
      <c r="O183" s="79" t="s">
        <v>66</v>
      </c>
      <c r="P183" s="76">
        <f t="shared" si="23"/>
        <v>75.8</v>
      </c>
    </row>
    <row r="184" spans="1:16">
      <c r="B184" s="89">
        <v>18</v>
      </c>
      <c r="C184" s="90" t="s">
        <v>65</v>
      </c>
      <c r="D184" s="74">
        <f t="shared" si="15"/>
        <v>18</v>
      </c>
      <c r="E184" s="91">
        <v>2.843E-2</v>
      </c>
      <c r="F184" s="92">
        <v>1.4919999999999999E-5</v>
      </c>
      <c r="G184" s="88">
        <f t="shared" si="14"/>
        <v>2.8444920000000002E-2</v>
      </c>
      <c r="H184" s="77">
        <v>3.42</v>
      </c>
      <c r="I184" s="79" t="s">
        <v>12</v>
      </c>
      <c r="J184" s="76">
        <f t="shared" si="25"/>
        <v>3420</v>
      </c>
      <c r="K184" s="77">
        <v>127.85</v>
      </c>
      <c r="L184" s="79" t="s">
        <v>66</v>
      </c>
      <c r="M184" s="76">
        <f t="shared" si="20"/>
        <v>127.85</v>
      </c>
      <c r="N184" s="77">
        <v>83.81</v>
      </c>
      <c r="O184" s="79" t="s">
        <v>66</v>
      </c>
      <c r="P184" s="76">
        <f t="shared" si="23"/>
        <v>83.81</v>
      </c>
    </row>
    <row r="185" spans="1:16">
      <c r="B185" s="89">
        <v>20</v>
      </c>
      <c r="C185" s="90" t="s">
        <v>65</v>
      </c>
      <c r="D185" s="74">
        <f t="shared" si="15"/>
        <v>20</v>
      </c>
      <c r="E185" s="91">
        <v>2.6079999999999999E-2</v>
      </c>
      <c r="F185" s="92">
        <v>1.3560000000000001E-5</v>
      </c>
      <c r="G185" s="88">
        <f t="shared" si="14"/>
        <v>2.6093559999999998E-2</v>
      </c>
      <c r="H185" s="77">
        <v>4.13</v>
      </c>
      <c r="I185" s="79" t="s">
        <v>12</v>
      </c>
      <c r="J185" s="76">
        <f t="shared" si="25"/>
        <v>4130</v>
      </c>
      <c r="K185" s="77">
        <v>164.5</v>
      </c>
      <c r="L185" s="79" t="s">
        <v>66</v>
      </c>
      <c r="M185" s="76">
        <f t="shared" si="20"/>
        <v>164.5</v>
      </c>
      <c r="N185" s="77">
        <v>100.9</v>
      </c>
      <c r="O185" s="79" t="s">
        <v>66</v>
      </c>
      <c r="P185" s="76">
        <f t="shared" si="23"/>
        <v>100.9</v>
      </c>
    </row>
    <row r="186" spans="1:16">
      <c r="B186" s="89">
        <v>22.5</v>
      </c>
      <c r="C186" s="90" t="s">
        <v>65</v>
      </c>
      <c r="D186" s="74">
        <f t="shared" si="15"/>
        <v>22.5</v>
      </c>
      <c r="E186" s="91">
        <v>2.368E-2</v>
      </c>
      <c r="F186" s="92">
        <v>1.218E-5</v>
      </c>
      <c r="G186" s="88">
        <f t="shared" si="14"/>
        <v>2.369218E-2</v>
      </c>
      <c r="H186" s="77">
        <v>5.12</v>
      </c>
      <c r="I186" s="79" t="s">
        <v>12</v>
      </c>
      <c r="J186" s="80">
        <f t="shared" si="25"/>
        <v>5120</v>
      </c>
      <c r="K186" s="77">
        <v>216.92</v>
      </c>
      <c r="L186" s="79" t="s">
        <v>66</v>
      </c>
      <c r="M186" s="76">
        <f t="shared" si="20"/>
        <v>216.92</v>
      </c>
      <c r="N186" s="77">
        <v>124.2</v>
      </c>
      <c r="O186" s="79" t="s">
        <v>66</v>
      </c>
      <c r="P186" s="76">
        <f t="shared" si="23"/>
        <v>124.2</v>
      </c>
    </row>
    <row r="187" spans="1:16">
      <c r="B187" s="89">
        <v>25</v>
      </c>
      <c r="C187" s="90" t="s">
        <v>65</v>
      </c>
      <c r="D187" s="74">
        <f t="shared" si="15"/>
        <v>25</v>
      </c>
      <c r="E187" s="91">
        <v>2.172E-2</v>
      </c>
      <c r="F187" s="92">
        <v>1.1070000000000001E-5</v>
      </c>
      <c r="G187" s="88">
        <f t="shared" si="14"/>
        <v>2.1731069999999998E-2</v>
      </c>
      <c r="H187" s="77">
        <v>6.19</v>
      </c>
      <c r="I187" s="79" t="s">
        <v>12</v>
      </c>
      <c r="J187" s="80">
        <f t="shared" si="25"/>
        <v>6190</v>
      </c>
      <c r="K187" s="77">
        <v>266.70999999999998</v>
      </c>
      <c r="L187" s="79" t="s">
        <v>66</v>
      </c>
      <c r="M187" s="76">
        <f t="shared" si="20"/>
        <v>266.70999999999998</v>
      </c>
      <c r="N187" s="77">
        <v>149.6</v>
      </c>
      <c r="O187" s="79" t="s">
        <v>66</v>
      </c>
      <c r="P187" s="76">
        <f t="shared" si="23"/>
        <v>149.6</v>
      </c>
    </row>
    <row r="188" spans="1:16">
      <c r="B188" s="89">
        <v>27.5</v>
      </c>
      <c r="C188" s="90" t="s">
        <v>65</v>
      </c>
      <c r="D188" s="74">
        <f t="shared" si="15"/>
        <v>27.5</v>
      </c>
      <c r="E188" s="91">
        <v>2.01E-2</v>
      </c>
      <c r="F188" s="92">
        <v>1.0149999999999999E-5</v>
      </c>
      <c r="G188" s="88">
        <f t="shared" si="14"/>
        <v>2.011015E-2</v>
      </c>
      <c r="H188" s="77">
        <v>7.36</v>
      </c>
      <c r="I188" s="79" t="s">
        <v>12</v>
      </c>
      <c r="J188" s="80">
        <f t="shared" si="25"/>
        <v>7360</v>
      </c>
      <c r="K188" s="77">
        <v>315.58999999999997</v>
      </c>
      <c r="L188" s="79" t="s">
        <v>66</v>
      </c>
      <c r="M188" s="76">
        <f t="shared" si="20"/>
        <v>315.58999999999997</v>
      </c>
      <c r="N188" s="77">
        <v>177.05</v>
      </c>
      <c r="O188" s="79" t="s">
        <v>66</v>
      </c>
      <c r="P188" s="76">
        <f t="shared" si="23"/>
        <v>177.05</v>
      </c>
    </row>
    <row r="189" spans="1:16">
      <c r="B189" s="89">
        <v>30</v>
      </c>
      <c r="C189" s="90" t="s">
        <v>65</v>
      </c>
      <c r="D189" s="74">
        <f t="shared" si="15"/>
        <v>30</v>
      </c>
      <c r="E189" s="91">
        <v>1.8720000000000001E-2</v>
      </c>
      <c r="F189" s="92">
        <v>9.3719999999999994E-6</v>
      </c>
      <c r="G189" s="88">
        <f t="shared" si="14"/>
        <v>1.8729372000000001E-2</v>
      </c>
      <c r="H189" s="77">
        <v>8.6199999999999992</v>
      </c>
      <c r="I189" s="79" t="s">
        <v>12</v>
      </c>
      <c r="J189" s="80">
        <f t="shared" si="25"/>
        <v>8620</v>
      </c>
      <c r="K189" s="77">
        <v>364.32</v>
      </c>
      <c r="L189" s="79" t="s">
        <v>66</v>
      </c>
      <c r="M189" s="76">
        <f t="shared" si="20"/>
        <v>364.32</v>
      </c>
      <c r="N189" s="77">
        <v>206.5</v>
      </c>
      <c r="O189" s="79" t="s">
        <v>66</v>
      </c>
      <c r="P189" s="76">
        <f t="shared" si="23"/>
        <v>206.5</v>
      </c>
    </row>
    <row r="190" spans="1:16">
      <c r="B190" s="89">
        <v>32.5</v>
      </c>
      <c r="C190" s="90" t="s">
        <v>65</v>
      </c>
      <c r="D190" s="74">
        <f t="shared" si="15"/>
        <v>32.5</v>
      </c>
      <c r="E190" s="91">
        <v>1.754E-2</v>
      </c>
      <c r="F190" s="92">
        <v>8.7110000000000001E-6</v>
      </c>
      <c r="G190" s="88">
        <f t="shared" si="14"/>
        <v>1.7548711000000002E-2</v>
      </c>
      <c r="H190" s="77">
        <v>9.9700000000000006</v>
      </c>
      <c r="I190" s="79" t="s">
        <v>12</v>
      </c>
      <c r="J190" s="80">
        <f t="shared" si="25"/>
        <v>9970</v>
      </c>
      <c r="K190" s="77">
        <v>413.3</v>
      </c>
      <c r="L190" s="79" t="s">
        <v>66</v>
      </c>
      <c r="M190" s="76">
        <f t="shared" si="20"/>
        <v>413.3</v>
      </c>
      <c r="N190" s="77">
        <v>237.9</v>
      </c>
      <c r="O190" s="79" t="s">
        <v>66</v>
      </c>
      <c r="P190" s="76">
        <f t="shared" si="23"/>
        <v>237.9</v>
      </c>
    </row>
    <row r="191" spans="1:16">
      <c r="B191" s="89">
        <v>35</v>
      </c>
      <c r="C191" s="90" t="s">
        <v>65</v>
      </c>
      <c r="D191" s="74">
        <f t="shared" si="15"/>
        <v>35</v>
      </c>
      <c r="E191" s="91">
        <v>1.652E-2</v>
      </c>
      <c r="F191" s="92">
        <v>8.1410000000000005E-6</v>
      </c>
      <c r="G191" s="88">
        <f t="shared" si="14"/>
        <v>1.6528141E-2</v>
      </c>
      <c r="H191" s="77">
        <v>11.4</v>
      </c>
      <c r="I191" s="79" t="s">
        <v>12</v>
      </c>
      <c r="J191" s="80">
        <f t="shared" ref="J191:J220" si="26">H191*1000</f>
        <v>11400</v>
      </c>
      <c r="K191" s="77">
        <v>462.73</v>
      </c>
      <c r="L191" s="79" t="s">
        <v>66</v>
      </c>
      <c r="M191" s="76">
        <f t="shared" si="20"/>
        <v>462.73</v>
      </c>
      <c r="N191" s="77">
        <v>271.22000000000003</v>
      </c>
      <c r="O191" s="79" t="s">
        <v>66</v>
      </c>
      <c r="P191" s="76">
        <f t="shared" si="23"/>
        <v>271.22000000000003</v>
      </c>
    </row>
    <row r="192" spans="1:16">
      <c r="B192" s="89">
        <v>37.5</v>
      </c>
      <c r="C192" s="90" t="s">
        <v>65</v>
      </c>
      <c r="D192" s="74">
        <f t="shared" si="15"/>
        <v>37.5</v>
      </c>
      <c r="E192" s="91">
        <v>1.562E-2</v>
      </c>
      <c r="F192" s="92">
        <v>7.6429999999999995E-6</v>
      </c>
      <c r="G192" s="88">
        <f t="shared" si="14"/>
        <v>1.5627643E-2</v>
      </c>
      <c r="H192" s="77">
        <v>12.92</v>
      </c>
      <c r="I192" s="79" t="s">
        <v>12</v>
      </c>
      <c r="J192" s="80">
        <f t="shared" si="26"/>
        <v>12920</v>
      </c>
      <c r="K192" s="77">
        <v>512.75</v>
      </c>
      <c r="L192" s="79" t="s">
        <v>66</v>
      </c>
      <c r="M192" s="76">
        <f t="shared" si="20"/>
        <v>512.75</v>
      </c>
      <c r="N192" s="77">
        <v>306.41000000000003</v>
      </c>
      <c r="O192" s="79" t="s">
        <v>66</v>
      </c>
      <c r="P192" s="76">
        <f t="shared" si="23"/>
        <v>306.41000000000003</v>
      </c>
    </row>
    <row r="193" spans="2:16">
      <c r="B193" s="89">
        <v>40</v>
      </c>
      <c r="C193" s="90" t="s">
        <v>65</v>
      </c>
      <c r="D193" s="74">
        <f t="shared" si="15"/>
        <v>40</v>
      </c>
      <c r="E193" s="91">
        <v>1.482E-2</v>
      </c>
      <c r="F193" s="92">
        <v>7.2049999999999996E-6</v>
      </c>
      <c r="G193" s="88">
        <f t="shared" si="14"/>
        <v>1.4827205E-2</v>
      </c>
      <c r="H193" s="77">
        <v>14.52</v>
      </c>
      <c r="I193" s="79" t="s">
        <v>12</v>
      </c>
      <c r="J193" s="80">
        <f t="shared" si="26"/>
        <v>14520</v>
      </c>
      <c r="K193" s="77">
        <v>563.41999999999996</v>
      </c>
      <c r="L193" s="79" t="s">
        <v>66</v>
      </c>
      <c r="M193" s="76">
        <f t="shared" si="20"/>
        <v>563.41999999999996</v>
      </c>
      <c r="N193" s="77">
        <v>343.44</v>
      </c>
      <c r="O193" s="79" t="s">
        <v>66</v>
      </c>
      <c r="P193" s="76">
        <f t="shared" si="23"/>
        <v>343.44</v>
      </c>
    </row>
    <row r="194" spans="2:16">
      <c r="B194" s="89">
        <v>45</v>
      </c>
      <c r="C194" s="90" t="s">
        <v>65</v>
      </c>
      <c r="D194" s="74">
        <f t="shared" si="15"/>
        <v>45</v>
      </c>
      <c r="E194" s="91">
        <v>1.3480000000000001E-2</v>
      </c>
      <c r="F194" s="92">
        <v>6.4690000000000002E-6</v>
      </c>
      <c r="G194" s="88">
        <f t="shared" si="14"/>
        <v>1.3486469000000001E-2</v>
      </c>
      <c r="H194" s="77">
        <v>17.98</v>
      </c>
      <c r="I194" s="79" t="s">
        <v>12</v>
      </c>
      <c r="J194" s="80">
        <f t="shared" si="26"/>
        <v>17980</v>
      </c>
      <c r="K194" s="77">
        <v>750.7</v>
      </c>
      <c r="L194" s="79" t="s">
        <v>66</v>
      </c>
      <c r="M194" s="76">
        <f t="shared" si="20"/>
        <v>750.7</v>
      </c>
      <c r="N194" s="77">
        <v>422.89</v>
      </c>
      <c r="O194" s="79" t="s">
        <v>66</v>
      </c>
      <c r="P194" s="76">
        <f t="shared" si="23"/>
        <v>422.89</v>
      </c>
    </row>
    <row r="195" spans="2:16">
      <c r="B195" s="89">
        <v>50</v>
      </c>
      <c r="C195" s="90" t="s">
        <v>65</v>
      </c>
      <c r="D195" s="74">
        <f t="shared" si="15"/>
        <v>50</v>
      </c>
      <c r="E195" s="91">
        <v>1.239E-2</v>
      </c>
      <c r="F195" s="92">
        <v>5.874E-6</v>
      </c>
      <c r="G195" s="88">
        <f t="shared" si="14"/>
        <v>1.2395873999999999E-2</v>
      </c>
      <c r="H195" s="77">
        <v>21.76</v>
      </c>
      <c r="I195" s="79" t="s">
        <v>12</v>
      </c>
      <c r="J195" s="80">
        <f t="shared" si="26"/>
        <v>21760</v>
      </c>
      <c r="K195" s="77">
        <v>926.71</v>
      </c>
      <c r="L195" s="79" t="s">
        <v>66</v>
      </c>
      <c r="M195" s="76">
        <f t="shared" si="20"/>
        <v>926.71</v>
      </c>
      <c r="N195" s="77">
        <v>509.3</v>
      </c>
      <c r="O195" s="79" t="s">
        <v>66</v>
      </c>
      <c r="P195" s="76">
        <f t="shared" si="23"/>
        <v>509.3</v>
      </c>
    </row>
    <row r="196" spans="2:16">
      <c r="B196" s="89">
        <v>55</v>
      </c>
      <c r="C196" s="90" t="s">
        <v>65</v>
      </c>
      <c r="D196" s="74">
        <f t="shared" si="15"/>
        <v>55</v>
      </c>
      <c r="E196" s="91">
        <v>1.149E-2</v>
      </c>
      <c r="F196" s="92">
        <v>5.3820000000000003E-6</v>
      </c>
      <c r="G196" s="88">
        <f t="shared" si="14"/>
        <v>1.1495382E-2</v>
      </c>
      <c r="H196" s="77">
        <v>25.85</v>
      </c>
      <c r="I196" s="79" t="s">
        <v>12</v>
      </c>
      <c r="J196" s="80">
        <f t="shared" si="26"/>
        <v>25850</v>
      </c>
      <c r="K196" s="77">
        <v>1.1000000000000001</v>
      </c>
      <c r="L196" s="78" t="s">
        <v>12</v>
      </c>
      <c r="M196" s="76">
        <f t="shared" ref="M196:M201" si="27">K196*1000</f>
        <v>1100</v>
      </c>
      <c r="N196" s="77">
        <v>602.41999999999996</v>
      </c>
      <c r="O196" s="79" t="s">
        <v>66</v>
      </c>
      <c r="P196" s="76">
        <f t="shared" si="23"/>
        <v>602.41999999999996</v>
      </c>
    </row>
    <row r="197" spans="2:16">
      <c r="B197" s="89">
        <v>60</v>
      </c>
      <c r="C197" s="90" t="s">
        <v>65</v>
      </c>
      <c r="D197" s="74">
        <f t="shared" si="15"/>
        <v>60</v>
      </c>
      <c r="E197" s="91">
        <v>1.072E-2</v>
      </c>
      <c r="F197" s="92">
        <v>4.9690000000000002E-6</v>
      </c>
      <c r="G197" s="88">
        <f t="shared" si="14"/>
        <v>1.0724969000000001E-2</v>
      </c>
      <c r="H197" s="77">
        <v>30.25</v>
      </c>
      <c r="I197" s="79" t="s">
        <v>12</v>
      </c>
      <c r="J197" s="80">
        <f t="shared" si="26"/>
        <v>30250</v>
      </c>
      <c r="K197" s="77">
        <v>1.27</v>
      </c>
      <c r="L197" s="79" t="s">
        <v>12</v>
      </c>
      <c r="M197" s="76">
        <f t="shared" si="27"/>
        <v>1270</v>
      </c>
      <c r="N197" s="77">
        <v>702.03</v>
      </c>
      <c r="O197" s="79" t="s">
        <v>66</v>
      </c>
      <c r="P197" s="76">
        <f t="shared" si="23"/>
        <v>702.03</v>
      </c>
    </row>
    <row r="198" spans="2:16">
      <c r="B198" s="89">
        <v>65</v>
      </c>
      <c r="C198" s="90" t="s">
        <v>65</v>
      </c>
      <c r="D198" s="74">
        <f t="shared" si="15"/>
        <v>65</v>
      </c>
      <c r="E198" s="91">
        <v>1.0070000000000001E-2</v>
      </c>
      <c r="F198" s="92">
        <v>4.617E-6</v>
      </c>
      <c r="G198" s="88">
        <f t="shared" si="14"/>
        <v>1.0074617000000001E-2</v>
      </c>
      <c r="H198" s="77">
        <v>34.950000000000003</v>
      </c>
      <c r="I198" s="79" t="s">
        <v>12</v>
      </c>
      <c r="J198" s="80">
        <f t="shared" si="26"/>
        <v>34950</v>
      </c>
      <c r="K198" s="77">
        <v>1.44</v>
      </c>
      <c r="L198" s="79" t="s">
        <v>12</v>
      </c>
      <c r="M198" s="76">
        <f t="shared" si="27"/>
        <v>1440</v>
      </c>
      <c r="N198" s="77">
        <v>807.93</v>
      </c>
      <c r="O198" s="79" t="s">
        <v>66</v>
      </c>
      <c r="P198" s="76">
        <f t="shared" si="23"/>
        <v>807.93</v>
      </c>
    </row>
    <row r="199" spans="2:16">
      <c r="B199" s="89">
        <v>70</v>
      </c>
      <c r="C199" s="90" t="s">
        <v>65</v>
      </c>
      <c r="D199" s="74">
        <f t="shared" si="15"/>
        <v>70</v>
      </c>
      <c r="E199" s="91">
        <v>9.502E-3</v>
      </c>
      <c r="F199" s="92">
        <v>4.313E-6</v>
      </c>
      <c r="G199" s="88">
        <f t="shared" si="14"/>
        <v>9.5063130000000006E-3</v>
      </c>
      <c r="H199" s="77">
        <v>39.94</v>
      </c>
      <c r="I199" s="79" t="s">
        <v>12</v>
      </c>
      <c r="J199" s="80">
        <f t="shared" si="26"/>
        <v>39940</v>
      </c>
      <c r="K199" s="77">
        <v>1.61</v>
      </c>
      <c r="L199" s="79" t="s">
        <v>12</v>
      </c>
      <c r="M199" s="76">
        <f t="shared" si="27"/>
        <v>1610</v>
      </c>
      <c r="N199" s="77">
        <v>919.91</v>
      </c>
      <c r="O199" s="79" t="s">
        <v>66</v>
      </c>
      <c r="P199" s="76">
        <f t="shared" si="23"/>
        <v>919.91</v>
      </c>
    </row>
    <row r="200" spans="2:16">
      <c r="B200" s="89">
        <v>80</v>
      </c>
      <c r="C200" s="90" t="s">
        <v>65</v>
      </c>
      <c r="D200" s="74">
        <f t="shared" si="15"/>
        <v>80</v>
      </c>
      <c r="E200" s="91">
        <v>8.5699999999999995E-3</v>
      </c>
      <c r="F200" s="92">
        <v>3.8149999999999999E-6</v>
      </c>
      <c r="G200" s="88">
        <f t="shared" si="14"/>
        <v>8.5738150000000003E-3</v>
      </c>
      <c r="H200" s="77">
        <v>50.76</v>
      </c>
      <c r="I200" s="79" t="s">
        <v>12</v>
      </c>
      <c r="J200" s="80">
        <f t="shared" si="26"/>
        <v>50760</v>
      </c>
      <c r="K200" s="77">
        <v>2.23</v>
      </c>
      <c r="L200" s="79" t="s">
        <v>12</v>
      </c>
      <c r="M200" s="76">
        <f t="shared" si="27"/>
        <v>2230</v>
      </c>
      <c r="N200" s="77">
        <v>1.1599999999999999</v>
      </c>
      <c r="O200" s="78" t="s">
        <v>12</v>
      </c>
      <c r="P200" s="76">
        <f t="shared" ref="P200:P202" si="28">N200*1000</f>
        <v>1160</v>
      </c>
    </row>
    <row r="201" spans="2:16">
      <c r="B201" s="89">
        <v>90</v>
      </c>
      <c r="C201" s="90" t="s">
        <v>65</v>
      </c>
      <c r="D201" s="74">
        <f t="shared" si="15"/>
        <v>90</v>
      </c>
      <c r="E201" s="91">
        <v>7.8329999999999997E-3</v>
      </c>
      <c r="F201" s="92">
        <v>3.4230000000000001E-6</v>
      </c>
      <c r="G201" s="88">
        <f t="shared" si="14"/>
        <v>7.8364230000000003E-3</v>
      </c>
      <c r="H201" s="77">
        <v>62.68</v>
      </c>
      <c r="I201" s="79" t="s">
        <v>12</v>
      </c>
      <c r="J201" s="80">
        <f t="shared" si="26"/>
        <v>62680</v>
      </c>
      <c r="K201" s="77">
        <v>2.81</v>
      </c>
      <c r="L201" s="79" t="s">
        <v>12</v>
      </c>
      <c r="M201" s="76">
        <f t="shared" si="27"/>
        <v>2810</v>
      </c>
      <c r="N201" s="77">
        <v>1.43</v>
      </c>
      <c r="O201" s="79" t="s">
        <v>12</v>
      </c>
      <c r="P201" s="76">
        <f t="shared" si="28"/>
        <v>1430</v>
      </c>
    </row>
    <row r="202" spans="2:16">
      <c r="B202" s="89">
        <v>100</v>
      </c>
      <c r="C202" s="90" t="s">
        <v>65</v>
      </c>
      <c r="D202" s="74">
        <f t="shared" si="15"/>
        <v>100</v>
      </c>
      <c r="E202" s="91">
        <v>7.2360000000000002E-3</v>
      </c>
      <c r="F202" s="92">
        <v>3.1070000000000001E-6</v>
      </c>
      <c r="G202" s="88">
        <f t="shared" si="14"/>
        <v>7.2391069999999998E-3</v>
      </c>
      <c r="H202" s="77">
        <v>75.650000000000006</v>
      </c>
      <c r="I202" s="79" t="s">
        <v>12</v>
      </c>
      <c r="J202" s="80">
        <f t="shared" si="26"/>
        <v>75650</v>
      </c>
      <c r="K202" s="77">
        <v>3.37</v>
      </c>
      <c r="L202" s="79" t="s">
        <v>12</v>
      </c>
      <c r="M202" s="76">
        <f t="shared" ref="M202:M204" si="29">K202*1000</f>
        <v>3370</v>
      </c>
      <c r="N202" s="77">
        <v>1.71</v>
      </c>
      <c r="O202" s="79" t="s">
        <v>12</v>
      </c>
      <c r="P202" s="76">
        <f t="shared" si="28"/>
        <v>1710</v>
      </c>
    </row>
    <row r="203" spans="2:16">
      <c r="B203" s="89">
        <v>110</v>
      </c>
      <c r="C203" s="90" t="s">
        <v>65</v>
      </c>
      <c r="D203" s="74">
        <f t="shared" si="15"/>
        <v>110</v>
      </c>
      <c r="E203" s="91">
        <v>6.7419999999999997E-3</v>
      </c>
      <c r="F203" s="92">
        <v>2.8449999999999999E-6</v>
      </c>
      <c r="G203" s="88">
        <f t="shared" si="14"/>
        <v>6.7448449999999993E-3</v>
      </c>
      <c r="H203" s="77">
        <v>89.63</v>
      </c>
      <c r="I203" s="79" t="s">
        <v>12</v>
      </c>
      <c r="J203" s="80">
        <f t="shared" si="26"/>
        <v>89630</v>
      </c>
      <c r="K203" s="77">
        <v>3.93</v>
      </c>
      <c r="L203" s="79" t="s">
        <v>12</v>
      </c>
      <c r="M203" s="76">
        <f t="shared" si="29"/>
        <v>3930</v>
      </c>
      <c r="N203" s="77">
        <v>2.0099999999999998</v>
      </c>
      <c r="O203" s="79" t="s">
        <v>12</v>
      </c>
      <c r="P203" s="80">
        <f t="shared" ref="P203:P215" si="30">N203*1000</f>
        <v>2009.9999999999998</v>
      </c>
    </row>
    <row r="204" spans="2:16">
      <c r="B204" s="89">
        <v>120</v>
      </c>
      <c r="C204" s="90" t="s">
        <v>65</v>
      </c>
      <c r="D204" s="74">
        <f t="shared" si="15"/>
        <v>120</v>
      </c>
      <c r="E204" s="91">
        <v>6.326E-3</v>
      </c>
      <c r="F204" s="92">
        <v>2.6259999999999999E-6</v>
      </c>
      <c r="G204" s="88">
        <f t="shared" si="14"/>
        <v>6.3286260000000004E-3</v>
      </c>
      <c r="H204" s="77">
        <v>104.58</v>
      </c>
      <c r="I204" s="79" t="s">
        <v>12</v>
      </c>
      <c r="J204" s="80">
        <f t="shared" si="26"/>
        <v>104580</v>
      </c>
      <c r="K204" s="77">
        <v>4.4800000000000004</v>
      </c>
      <c r="L204" s="79" t="s">
        <v>12</v>
      </c>
      <c r="M204" s="76">
        <f t="shared" si="29"/>
        <v>4480</v>
      </c>
      <c r="N204" s="77">
        <v>2.34</v>
      </c>
      <c r="O204" s="79" t="s">
        <v>12</v>
      </c>
      <c r="P204" s="80">
        <f t="shared" si="30"/>
        <v>2340</v>
      </c>
    </row>
    <row r="205" spans="2:16">
      <c r="B205" s="89">
        <v>130</v>
      </c>
      <c r="C205" s="90" t="s">
        <v>65</v>
      </c>
      <c r="D205" s="74">
        <f t="shared" si="15"/>
        <v>130</v>
      </c>
      <c r="E205" s="91">
        <v>5.9709999999999997E-3</v>
      </c>
      <c r="F205" s="92">
        <v>2.4389999999999999E-6</v>
      </c>
      <c r="G205" s="88">
        <f t="shared" si="14"/>
        <v>5.9734389999999997E-3</v>
      </c>
      <c r="H205" s="77">
        <v>120.47</v>
      </c>
      <c r="I205" s="79" t="s">
        <v>12</v>
      </c>
      <c r="J205" s="80">
        <f t="shared" si="26"/>
        <v>120470</v>
      </c>
      <c r="K205" s="77">
        <v>5.03</v>
      </c>
      <c r="L205" s="79" t="s">
        <v>12</v>
      </c>
      <c r="M205" s="76">
        <f t="shared" ref="M205:M208" si="31">K205*1000</f>
        <v>5030</v>
      </c>
      <c r="N205" s="77">
        <v>2.68</v>
      </c>
      <c r="O205" s="79" t="s">
        <v>12</v>
      </c>
      <c r="P205" s="80">
        <f t="shared" si="30"/>
        <v>2680</v>
      </c>
    </row>
    <row r="206" spans="2:16">
      <c r="B206" s="89">
        <v>140</v>
      </c>
      <c r="C206" s="90" t="s">
        <v>65</v>
      </c>
      <c r="D206" s="74">
        <f t="shared" si="15"/>
        <v>140</v>
      </c>
      <c r="E206" s="91">
        <v>5.6649999999999999E-3</v>
      </c>
      <c r="F206" s="92">
        <v>2.278E-6</v>
      </c>
      <c r="G206" s="88">
        <f t="shared" si="14"/>
        <v>5.6672779999999996E-3</v>
      </c>
      <c r="H206" s="77">
        <v>137.26</v>
      </c>
      <c r="I206" s="79" t="s">
        <v>12</v>
      </c>
      <c r="J206" s="80">
        <f t="shared" si="26"/>
        <v>137260</v>
      </c>
      <c r="K206" s="77">
        <v>5.58</v>
      </c>
      <c r="L206" s="79" t="s">
        <v>12</v>
      </c>
      <c r="M206" s="76">
        <f t="shared" si="31"/>
        <v>5580</v>
      </c>
      <c r="N206" s="77">
        <v>3.04</v>
      </c>
      <c r="O206" s="79" t="s">
        <v>12</v>
      </c>
      <c r="P206" s="80">
        <f t="shared" si="30"/>
        <v>3040</v>
      </c>
    </row>
    <row r="207" spans="2:16">
      <c r="B207" s="89">
        <v>150</v>
      </c>
      <c r="C207" s="90" t="s">
        <v>65</v>
      </c>
      <c r="D207" s="74">
        <f t="shared" si="15"/>
        <v>150</v>
      </c>
      <c r="E207" s="91">
        <v>5.3969999999999999E-3</v>
      </c>
      <c r="F207" s="92">
        <v>2.137E-6</v>
      </c>
      <c r="G207" s="88">
        <f t="shared" si="14"/>
        <v>5.399137E-3</v>
      </c>
      <c r="H207" s="77">
        <v>154.91999999999999</v>
      </c>
      <c r="I207" s="79" t="s">
        <v>12</v>
      </c>
      <c r="J207" s="80">
        <f t="shared" si="26"/>
        <v>154920</v>
      </c>
      <c r="K207" s="77">
        <v>6.14</v>
      </c>
      <c r="L207" s="79" t="s">
        <v>12</v>
      </c>
      <c r="M207" s="76">
        <f t="shared" si="31"/>
        <v>6140</v>
      </c>
      <c r="N207" s="77">
        <v>3.41</v>
      </c>
      <c r="O207" s="79" t="s">
        <v>12</v>
      </c>
      <c r="P207" s="80">
        <f t="shared" si="30"/>
        <v>3410</v>
      </c>
    </row>
    <row r="208" spans="2:16">
      <c r="B208" s="89">
        <v>160</v>
      </c>
      <c r="C208" s="90" t="s">
        <v>65</v>
      </c>
      <c r="D208" s="74">
        <f t="shared" si="15"/>
        <v>160</v>
      </c>
      <c r="E208" s="91">
        <v>5.1619999999999999E-3</v>
      </c>
      <c r="F208" s="92">
        <v>2.0140000000000001E-6</v>
      </c>
      <c r="G208" s="88">
        <f t="shared" si="14"/>
        <v>5.1640139999999998E-3</v>
      </c>
      <c r="H208" s="77">
        <v>173.42</v>
      </c>
      <c r="I208" s="79" t="s">
        <v>12</v>
      </c>
      <c r="J208" s="80">
        <f t="shared" si="26"/>
        <v>173420</v>
      </c>
      <c r="K208" s="77">
        <v>6.69</v>
      </c>
      <c r="L208" s="79" t="s">
        <v>12</v>
      </c>
      <c r="M208" s="76">
        <f t="shared" si="31"/>
        <v>6690</v>
      </c>
      <c r="N208" s="77">
        <v>3.8</v>
      </c>
      <c r="O208" s="79" t="s">
        <v>12</v>
      </c>
      <c r="P208" s="80">
        <f t="shared" si="30"/>
        <v>3800</v>
      </c>
    </row>
    <row r="209" spans="2:16">
      <c r="B209" s="89">
        <v>170</v>
      </c>
      <c r="C209" s="90" t="s">
        <v>65</v>
      </c>
      <c r="D209" s="74">
        <f t="shared" si="15"/>
        <v>170</v>
      </c>
      <c r="E209" s="91">
        <v>4.9529999999999999E-3</v>
      </c>
      <c r="F209" s="92">
        <v>1.9039999999999999E-6</v>
      </c>
      <c r="G209" s="88">
        <f t="shared" si="14"/>
        <v>4.9549039999999996E-3</v>
      </c>
      <c r="H209" s="77">
        <v>192.73</v>
      </c>
      <c r="I209" s="79" t="s">
        <v>12</v>
      </c>
      <c r="J209" s="80">
        <f t="shared" si="26"/>
        <v>192730</v>
      </c>
      <c r="K209" s="77">
        <v>7.25</v>
      </c>
      <c r="L209" s="79" t="s">
        <v>12</v>
      </c>
      <c r="M209" s="80">
        <f t="shared" ref="M209:M216" si="32">K209*1000</f>
        <v>7250</v>
      </c>
      <c r="N209" s="77">
        <v>4.21</v>
      </c>
      <c r="O209" s="79" t="s">
        <v>12</v>
      </c>
      <c r="P209" s="80">
        <f t="shared" si="30"/>
        <v>4210</v>
      </c>
    </row>
    <row r="210" spans="2:16">
      <c r="B210" s="89">
        <v>180</v>
      </c>
      <c r="C210" s="90" t="s">
        <v>65</v>
      </c>
      <c r="D210" s="74">
        <f t="shared" si="15"/>
        <v>180</v>
      </c>
      <c r="E210" s="91">
        <v>4.7670000000000004E-3</v>
      </c>
      <c r="F210" s="92">
        <v>1.8059999999999999E-6</v>
      </c>
      <c r="G210" s="88">
        <f t="shared" si="14"/>
        <v>4.7688060000000004E-3</v>
      </c>
      <c r="H210" s="77">
        <v>212.83</v>
      </c>
      <c r="I210" s="79" t="s">
        <v>12</v>
      </c>
      <c r="J210" s="80">
        <f t="shared" si="26"/>
        <v>212830</v>
      </c>
      <c r="K210" s="77">
        <v>7.82</v>
      </c>
      <c r="L210" s="79" t="s">
        <v>12</v>
      </c>
      <c r="M210" s="80">
        <f t="shared" si="32"/>
        <v>7820</v>
      </c>
      <c r="N210" s="77">
        <v>4.63</v>
      </c>
      <c r="O210" s="79" t="s">
        <v>12</v>
      </c>
      <c r="P210" s="80">
        <f t="shared" si="30"/>
        <v>4630</v>
      </c>
    </row>
    <row r="211" spans="2:16">
      <c r="B211" s="89">
        <v>200</v>
      </c>
      <c r="C211" s="90" t="s">
        <v>65</v>
      </c>
      <c r="D211" s="74">
        <f t="shared" si="15"/>
        <v>200</v>
      </c>
      <c r="E211" s="91">
        <v>4.4479999999999997E-3</v>
      </c>
      <c r="F211" s="92">
        <v>1.638E-6</v>
      </c>
      <c r="G211" s="88">
        <f t="shared" si="14"/>
        <v>4.4496379999999997E-3</v>
      </c>
      <c r="H211" s="77">
        <v>255.25</v>
      </c>
      <c r="I211" s="79" t="s">
        <v>12</v>
      </c>
      <c r="J211" s="80">
        <f t="shared" si="26"/>
        <v>255250</v>
      </c>
      <c r="K211" s="77">
        <v>9.9</v>
      </c>
      <c r="L211" s="79" t="s">
        <v>12</v>
      </c>
      <c r="M211" s="80">
        <f t="shared" si="32"/>
        <v>9900</v>
      </c>
      <c r="N211" s="77">
        <v>5.5</v>
      </c>
      <c r="O211" s="79" t="s">
        <v>12</v>
      </c>
      <c r="P211" s="80">
        <f t="shared" si="30"/>
        <v>5500</v>
      </c>
    </row>
    <row r="212" spans="2:16">
      <c r="B212" s="89">
        <v>225</v>
      </c>
      <c r="C212" s="90" t="s">
        <v>65</v>
      </c>
      <c r="D212" s="74">
        <f t="shared" si="15"/>
        <v>225</v>
      </c>
      <c r="E212" s="91">
        <v>4.1269999999999996E-3</v>
      </c>
      <c r="F212" s="92">
        <v>1.469E-6</v>
      </c>
      <c r="G212" s="88">
        <f t="shared" si="14"/>
        <v>4.1284689999999992E-3</v>
      </c>
      <c r="H212" s="77">
        <v>312.25</v>
      </c>
      <c r="I212" s="79" t="s">
        <v>12</v>
      </c>
      <c r="J212" s="187">
        <f t="shared" si="26"/>
        <v>312250</v>
      </c>
      <c r="K212" s="77">
        <v>12.82</v>
      </c>
      <c r="L212" s="79" t="s">
        <v>12</v>
      </c>
      <c r="M212" s="80">
        <f t="shared" si="32"/>
        <v>12820</v>
      </c>
      <c r="N212" s="77">
        <v>6.67</v>
      </c>
      <c r="O212" s="79" t="s">
        <v>12</v>
      </c>
      <c r="P212" s="80">
        <f t="shared" si="30"/>
        <v>6670</v>
      </c>
    </row>
    <row r="213" spans="2:16">
      <c r="B213" s="89">
        <v>250</v>
      </c>
      <c r="C213" s="90" t="s">
        <v>65</v>
      </c>
      <c r="D213" s="74">
        <f t="shared" si="15"/>
        <v>250</v>
      </c>
      <c r="E213" s="91">
        <v>3.869E-3</v>
      </c>
      <c r="F213" s="92">
        <v>1.3319999999999999E-6</v>
      </c>
      <c r="G213" s="88">
        <f t="shared" ref="G213:G228" si="33">E213+F213</f>
        <v>3.8703320000000002E-3</v>
      </c>
      <c r="H213" s="77">
        <v>373.36</v>
      </c>
      <c r="I213" s="79" t="s">
        <v>12</v>
      </c>
      <c r="J213" s="187">
        <f t="shared" si="26"/>
        <v>373360</v>
      </c>
      <c r="K213" s="77">
        <v>15.52</v>
      </c>
      <c r="L213" s="79" t="s">
        <v>12</v>
      </c>
      <c r="M213" s="80">
        <f t="shared" si="32"/>
        <v>15520</v>
      </c>
      <c r="N213" s="77">
        <v>7.9</v>
      </c>
      <c r="O213" s="79" t="s">
        <v>12</v>
      </c>
      <c r="P213" s="80">
        <f t="shared" si="30"/>
        <v>7900</v>
      </c>
    </row>
    <row r="214" spans="2:16">
      <c r="B214" s="89">
        <v>275</v>
      </c>
      <c r="C214" s="90" t="s">
        <v>65</v>
      </c>
      <c r="D214" s="74">
        <f t="shared" ref="D214:D227" si="34">B214/$C$5</f>
        <v>275</v>
      </c>
      <c r="E214" s="91">
        <v>3.656E-3</v>
      </c>
      <c r="F214" s="92">
        <v>1.22E-6</v>
      </c>
      <c r="G214" s="88">
        <f t="shared" si="33"/>
        <v>3.6572200000000001E-3</v>
      </c>
      <c r="H214" s="77">
        <v>438.29</v>
      </c>
      <c r="I214" s="79" t="s">
        <v>12</v>
      </c>
      <c r="J214" s="187">
        <f t="shared" si="26"/>
        <v>438290</v>
      </c>
      <c r="K214" s="77">
        <v>18.100000000000001</v>
      </c>
      <c r="L214" s="79" t="s">
        <v>12</v>
      </c>
      <c r="M214" s="80">
        <f t="shared" si="32"/>
        <v>18100</v>
      </c>
      <c r="N214" s="77">
        <v>9.18</v>
      </c>
      <c r="O214" s="79" t="s">
        <v>12</v>
      </c>
      <c r="P214" s="80">
        <f t="shared" si="30"/>
        <v>9180</v>
      </c>
    </row>
    <row r="215" spans="2:16">
      <c r="B215" s="89">
        <v>300</v>
      </c>
      <c r="C215" s="90" t="s">
        <v>65</v>
      </c>
      <c r="D215" s="74">
        <f t="shared" si="34"/>
        <v>300</v>
      </c>
      <c r="E215" s="91">
        <v>3.4789999999999999E-3</v>
      </c>
      <c r="F215" s="92">
        <v>1.125E-6</v>
      </c>
      <c r="G215" s="88">
        <f t="shared" si="33"/>
        <v>3.4801249999999997E-3</v>
      </c>
      <c r="H215" s="77">
        <v>506.75</v>
      </c>
      <c r="I215" s="79" t="s">
        <v>12</v>
      </c>
      <c r="J215" s="187">
        <f t="shared" si="26"/>
        <v>506750</v>
      </c>
      <c r="K215" s="77">
        <v>20.59</v>
      </c>
      <c r="L215" s="79" t="s">
        <v>12</v>
      </c>
      <c r="M215" s="80">
        <f t="shared" si="32"/>
        <v>20590</v>
      </c>
      <c r="N215" s="77">
        <v>10.53</v>
      </c>
      <c r="O215" s="79" t="s">
        <v>12</v>
      </c>
      <c r="P215" s="80">
        <f t="shared" si="30"/>
        <v>10530</v>
      </c>
    </row>
    <row r="216" spans="2:16">
      <c r="B216" s="89">
        <v>325</v>
      </c>
      <c r="C216" s="90" t="s">
        <v>65</v>
      </c>
      <c r="D216" s="74">
        <f t="shared" si="34"/>
        <v>325</v>
      </c>
      <c r="E216" s="91">
        <v>3.3289999999999999E-3</v>
      </c>
      <c r="F216" s="92">
        <v>1.0449999999999999E-6</v>
      </c>
      <c r="G216" s="88">
        <f t="shared" si="33"/>
        <v>3.3300449999999998E-3</v>
      </c>
      <c r="H216" s="77">
        <v>578.51</v>
      </c>
      <c r="I216" s="79" t="s">
        <v>12</v>
      </c>
      <c r="J216" s="187">
        <f t="shared" si="26"/>
        <v>578510</v>
      </c>
      <c r="K216" s="77">
        <v>23.02</v>
      </c>
      <c r="L216" s="79" t="s">
        <v>12</v>
      </c>
      <c r="M216" s="80">
        <f t="shared" si="32"/>
        <v>23020</v>
      </c>
      <c r="N216" s="77">
        <v>11.91</v>
      </c>
      <c r="O216" s="79" t="s">
        <v>12</v>
      </c>
      <c r="P216" s="80">
        <f t="shared" ref="P216:P219" si="35">N216*1000</f>
        <v>11910</v>
      </c>
    </row>
    <row r="217" spans="2:16">
      <c r="B217" s="89">
        <v>350</v>
      </c>
      <c r="C217" s="90" t="s">
        <v>65</v>
      </c>
      <c r="D217" s="74">
        <f t="shared" si="34"/>
        <v>350</v>
      </c>
      <c r="E217" s="91">
        <v>3.2000000000000002E-3</v>
      </c>
      <c r="F217" s="92">
        <v>9.753E-7</v>
      </c>
      <c r="G217" s="88">
        <f t="shared" si="33"/>
        <v>3.2009753000000001E-3</v>
      </c>
      <c r="H217" s="77">
        <v>653.33000000000004</v>
      </c>
      <c r="I217" s="79" t="s">
        <v>12</v>
      </c>
      <c r="J217" s="187">
        <f t="shared" si="26"/>
        <v>653330</v>
      </c>
      <c r="K217" s="77">
        <v>25.41</v>
      </c>
      <c r="L217" s="79" t="s">
        <v>12</v>
      </c>
      <c r="M217" s="80">
        <f>K217*1000</f>
        <v>25410</v>
      </c>
      <c r="N217" s="77">
        <v>13.34</v>
      </c>
      <c r="O217" s="79" t="s">
        <v>12</v>
      </c>
      <c r="P217" s="80">
        <f t="shared" si="35"/>
        <v>13340</v>
      </c>
    </row>
    <row r="218" spans="2:16">
      <c r="B218" s="89">
        <v>375</v>
      </c>
      <c r="C218" s="90" t="s">
        <v>65</v>
      </c>
      <c r="D218" s="74">
        <f t="shared" si="34"/>
        <v>375</v>
      </c>
      <c r="E218" s="91">
        <v>3.088E-3</v>
      </c>
      <c r="F218" s="92">
        <v>9.1480000000000001E-7</v>
      </c>
      <c r="G218" s="88">
        <f t="shared" si="33"/>
        <v>3.0889148000000002E-3</v>
      </c>
      <c r="H218" s="77">
        <v>731</v>
      </c>
      <c r="I218" s="79" t="s">
        <v>12</v>
      </c>
      <c r="J218" s="187">
        <f t="shared" si="26"/>
        <v>731000</v>
      </c>
      <c r="K218" s="77">
        <v>27.75</v>
      </c>
      <c r="L218" s="79" t="s">
        <v>12</v>
      </c>
      <c r="M218" s="80">
        <f t="shared" ref="M218:M228" si="36">K218*1000</f>
        <v>27750</v>
      </c>
      <c r="N218" s="77">
        <v>14.81</v>
      </c>
      <c r="O218" s="79" t="s">
        <v>12</v>
      </c>
      <c r="P218" s="80">
        <f t="shared" si="35"/>
        <v>14810</v>
      </c>
    </row>
    <row r="219" spans="2:16">
      <c r="B219" s="89">
        <v>400</v>
      </c>
      <c r="C219" s="90" t="s">
        <v>65</v>
      </c>
      <c r="D219" s="74">
        <f t="shared" si="34"/>
        <v>400</v>
      </c>
      <c r="E219" s="91">
        <v>2.9910000000000002E-3</v>
      </c>
      <c r="F219" s="92">
        <v>8.6150000000000003E-7</v>
      </c>
      <c r="G219" s="88">
        <f t="shared" si="33"/>
        <v>2.9918615000000003E-3</v>
      </c>
      <c r="H219" s="77">
        <v>811.34</v>
      </c>
      <c r="I219" s="79" t="s">
        <v>12</v>
      </c>
      <c r="J219" s="187">
        <f t="shared" si="26"/>
        <v>811340</v>
      </c>
      <c r="K219" s="77">
        <v>30.07</v>
      </c>
      <c r="L219" s="79" t="s">
        <v>12</v>
      </c>
      <c r="M219" s="80">
        <f t="shared" si="36"/>
        <v>30070</v>
      </c>
      <c r="N219" s="77">
        <v>16.309999999999999</v>
      </c>
      <c r="O219" s="79" t="s">
        <v>12</v>
      </c>
      <c r="P219" s="80">
        <f t="shared" si="35"/>
        <v>16309.999999999998</v>
      </c>
    </row>
    <row r="220" spans="2:16">
      <c r="B220" s="89">
        <v>450</v>
      </c>
      <c r="C220" s="90" t="s">
        <v>65</v>
      </c>
      <c r="D220" s="74">
        <f t="shared" si="34"/>
        <v>450</v>
      </c>
      <c r="E220" s="91">
        <v>2.8289999999999999E-3</v>
      </c>
      <c r="F220" s="92">
        <v>7.7219999999999999E-7</v>
      </c>
      <c r="G220" s="88">
        <f t="shared" si="33"/>
        <v>2.8297722E-3</v>
      </c>
      <c r="H220" s="77">
        <v>979.25</v>
      </c>
      <c r="I220" s="79" t="s">
        <v>12</v>
      </c>
      <c r="J220" s="187">
        <f t="shared" si="26"/>
        <v>979250</v>
      </c>
      <c r="K220" s="77">
        <v>38.450000000000003</v>
      </c>
      <c r="L220" s="79" t="s">
        <v>12</v>
      </c>
      <c r="M220" s="80">
        <f t="shared" si="36"/>
        <v>38450</v>
      </c>
      <c r="N220" s="77">
        <v>19.39</v>
      </c>
      <c r="O220" s="79" t="s">
        <v>12</v>
      </c>
      <c r="P220" s="80">
        <f>N220*1000</f>
        <v>19390</v>
      </c>
    </row>
    <row r="221" spans="2:16">
      <c r="B221" s="89">
        <v>500</v>
      </c>
      <c r="C221" s="90" t="s">
        <v>65</v>
      </c>
      <c r="D221" s="74">
        <f t="shared" si="34"/>
        <v>500</v>
      </c>
      <c r="E221" s="91">
        <v>2.7009999999999998E-3</v>
      </c>
      <c r="F221" s="92">
        <v>7.0019999999999998E-7</v>
      </c>
      <c r="G221" s="88">
        <f t="shared" si="33"/>
        <v>2.7017001999999997E-3</v>
      </c>
      <c r="H221" s="77">
        <v>1.1599999999999999</v>
      </c>
      <c r="I221" s="78" t="s">
        <v>90</v>
      </c>
      <c r="J221" s="187">
        <f t="shared" ref="J221:J227" si="37">H221*1000000</f>
        <v>1160000</v>
      </c>
      <c r="K221" s="77">
        <v>45.99</v>
      </c>
      <c r="L221" s="79" t="s">
        <v>12</v>
      </c>
      <c r="M221" s="80">
        <f t="shared" si="36"/>
        <v>45990</v>
      </c>
      <c r="N221" s="77">
        <v>22.56</v>
      </c>
      <c r="O221" s="79" t="s">
        <v>12</v>
      </c>
      <c r="P221" s="80">
        <f t="shared" ref="P221:P228" si="38">N221*1000</f>
        <v>22560</v>
      </c>
    </row>
    <row r="222" spans="2:16">
      <c r="B222" s="89">
        <v>550</v>
      </c>
      <c r="C222" s="90" t="s">
        <v>65</v>
      </c>
      <c r="D222" s="74">
        <f t="shared" si="34"/>
        <v>550</v>
      </c>
      <c r="E222" s="91">
        <v>2.5969999999999999E-3</v>
      </c>
      <c r="F222" s="92">
        <v>6.4079999999999997E-7</v>
      </c>
      <c r="G222" s="88">
        <f t="shared" si="33"/>
        <v>2.5976407999999999E-3</v>
      </c>
      <c r="H222" s="77">
        <v>1.34</v>
      </c>
      <c r="I222" s="79" t="s">
        <v>90</v>
      </c>
      <c r="J222" s="187">
        <f t="shared" si="37"/>
        <v>1340000</v>
      </c>
      <c r="K222" s="77">
        <v>53.01</v>
      </c>
      <c r="L222" s="79" t="s">
        <v>12</v>
      </c>
      <c r="M222" s="80">
        <f t="shared" si="36"/>
        <v>53010</v>
      </c>
      <c r="N222" s="77">
        <v>25.79</v>
      </c>
      <c r="O222" s="79" t="s">
        <v>12</v>
      </c>
      <c r="P222" s="80">
        <f t="shared" si="38"/>
        <v>25790</v>
      </c>
    </row>
    <row r="223" spans="2:16">
      <c r="B223" s="89">
        <v>600</v>
      </c>
      <c r="C223" s="90" t="s">
        <v>65</v>
      </c>
      <c r="D223" s="74">
        <f t="shared" si="34"/>
        <v>600</v>
      </c>
      <c r="E223" s="91">
        <v>2.5119999999999999E-3</v>
      </c>
      <c r="F223" s="92">
        <v>5.9090000000000003E-7</v>
      </c>
      <c r="G223" s="88">
        <f t="shared" si="33"/>
        <v>2.5125908999999997E-3</v>
      </c>
      <c r="H223" s="77">
        <v>1.53</v>
      </c>
      <c r="I223" s="79" t="s">
        <v>90</v>
      </c>
      <c r="J223" s="187">
        <f t="shared" si="37"/>
        <v>1530000</v>
      </c>
      <c r="K223" s="77">
        <v>59.65</v>
      </c>
      <c r="L223" s="79" t="s">
        <v>12</v>
      </c>
      <c r="M223" s="80">
        <f t="shared" si="36"/>
        <v>59650</v>
      </c>
      <c r="N223" s="77">
        <v>29.08</v>
      </c>
      <c r="O223" s="79" t="s">
        <v>12</v>
      </c>
      <c r="P223" s="80">
        <f t="shared" si="38"/>
        <v>29080</v>
      </c>
    </row>
    <row r="224" spans="2:16">
      <c r="B224" s="89">
        <v>650</v>
      </c>
      <c r="C224" s="90" t="s">
        <v>65</v>
      </c>
      <c r="D224" s="74">
        <f t="shared" si="34"/>
        <v>650</v>
      </c>
      <c r="E224" s="91">
        <v>2.4399999999999999E-3</v>
      </c>
      <c r="F224" s="92">
        <v>5.4850000000000002E-7</v>
      </c>
      <c r="G224" s="88">
        <f t="shared" si="33"/>
        <v>2.4405485E-3</v>
      </c>
      <c r="H224" s="77">
        <v>1.73</v>
      </c>
      <c r="I224" s="79" t="s">
        <v>90</v>
      </c>
      <c r="J224" s="187">
        <f t="shared" si="37"/>
        <v>1730000</v>
      </c>
      <c r="K224" s="77">
        <v>65.989999999999995</v>
      </c>
      <c r="L224" s="79" t="s">
        <v>12</v>
      </c>
      <c r="M224" s="80">
        <f t="shared" si="36"/>
        <v>65990</v>
      </c>
      <c r="N224" s="77">
        <v>32.409999999999997</v>
      </c>
      <c r="O224" s="79" t="s">
        <v>12</v>
      </c>
      <c r="P224" s="80">
        <f t="shared" si="38"/>
        <v>32409.999999999996</v>
      </c>
    </row>
    <row r="225" spans="1:16">
      <c r="B225" s="89">
        <v>700</v>
      </c>
      <c r="C225" s="90" t="s">
        <v>65</v>
      </c>
      <c r="D225" s="74">
        <f t="shared" si="34"/>
        <v>700</v>
      </c>
      <c r="E225" s="91">
        <v>2.3800000000000002E-3</v>
      </c>
      <c r="F225" s="92">
        <v>5.1190000000000002E-7</v>
      </c>
      <c r="G225" s="88">
        <f t="shared" si="33"/>
        <v>2.3805119E-3</v>
      </c>
      <c r="H225" s="77">
        <v>1.93</v>
      </c>
      <c r="I225" s="79" t="s">
        <v>90</v>
      </c>
      <c r="J225" s="187">
        <f t="shared" si="37"/>
        <v>1930000</v>
      </c>
      <c r="K225" s="77">
        <v>72.09</v>
      </c>
      <c r="L225" s="79" t="s">
        <v>12</v>
      </c>
      <c r="M225" s="80">
        <f t="shared" si="36"/>
        <v>72090</v>
      </c>
      <c r="N225" s="77">
        <v>35.76</v>
      </c>
      <c r="O225" s="79" t="s">
        <v>12</v>
      </c>
      <c r="P225" s="80">
        <f t="shared" si="38"/>
        <v>35760</v>
      </c>
    </row>
    <row r="226" spans="1:16">
      <c r="B226" s="89">
        <v>800</v>
      </c>
      <c r="C226" s="90" t="s">
        <v>65</v>
      </c>
      <c r="D226" s="74">
        <f t="shared" si="34"/>
        <v>800</v>
      </c>
      <c r="E226" s="91">
        <v>2.2850000000000001E-3</v>
      </c>
      <c r="F226" s="92">
        <v>4.5200000000000002E-7</v>
      </c>
      <c r="G226" s="88">
        <f t="shared" si="33"/>
        <v>2.2854520000000003E-3</v>
      </c>
      <c r="H226" s="77">
        <v>2.35</v>
      </c>
      <c r="I226" s="79" t="s">
        <v>90</v>
      </c>
      <c r="J226" s="187">
        <f t="shared" si="37"/>
        <v>2350000</v>
      </c>
      <c r="K226" s="77">
        <v>93.56</v>
      </c>
      <c r="L226" s="79" t="s">
        <v>12</v>
      </c>
      <c r="M226" s="80">
        <f t="shared" si="36"/>
        <v>93560</v>
      </c>
      <c r="N226" s="77">
        <v>42.49</v>
      </c>
      <c r="O226" s="79" t="s">
        <v>12</v>
      </c>
      <c r="P226" s="80">
        <f t="shared" si="38"/>
        <v>42490</v>
      </c>
    </row>
    <row r="227" spans="1:16">
      <c r="B227" s="89">
        <v>900</v>
      </c>
      <c r="C227" s="90" t="s">
        <v>65</v>
      </c>
      <c r="D227" s="74">
        <f t="shared" si="34"/>
        <v>900</v>
      </c>
      <c r="E227" s="91">
        <v>2.2139999999999998E-3</v>
      </c>
      <c r="F227" s="92">
        <v>4.0499999999999999E-7</v>
      </c>
      <c r="G227" s="88">
        <f t="shared" si="33"/>
        <v>2.214405E-3</v>
      </c>
      <c r="H227" s="77">
        <v>2.78</v>
      </c>
      <c r="I227" s="79" t="s">
        <v>90</v>
      </c>
      <c r="J227" s="187">
        <f t="shared" si="37"/>
        <v>2780000</v>
      </c>
      <c r="K227" s="77">
        <v>112.16</v>
      </c>
      <c r="L227" s="79" t="s">
        <v>12</v>
      </c>
      <c r="M227" s="80">
        <f t="shared" si="36"/>
        <v>112160</v>
      </c>
      <c r="N227" s="77">
        <v>49.24</v>
      </c>
      <c r="O227" s="79" t="s">
        <v>12</v>
      </c>
      <c r="P227" s="80">
        <f t="shared" si="38"/>
        <v>49240</v>
      </c>
    </row>
    <row r="228" spans="1:16">
      <c r="A228" s="4">
        <v>228</v>
      </c>
      <c r="B228" s="89">
        <v>1</v>
      </c>
      <c r="C228" s="93" t="s">
        <v>67</v>
      </c>
      <c r="D228" s="74">
        <f t="shared" ref="D228" si="39">B228*1000/$C$5</f>
        <v>1000</v>
      </c>
      <c r="E228" s="91">
        <v>2.1589999999999999E-3</v>
      </c>
      <c r="F228" s="92">
        <v>3.6699999999999999E-7</v>
      </c>
      <c r="G228" s="88">
        <f t="shared" si="33"/>
        <v>2.1593669999999997E-3</v>
      </c>
      <c r="H228" s="77">
        <v>3.23</v>
      </c>
      <c r="I228" s="79" t="s">
        <v>90</v>
      </c>
      <c r="J228" s="187">
        <f>H228*1000000</f>
        <v>3230000</v>
      </c>
      <c r="K228" s="77">
        <v>128.97</v>
      </c>
      <c r="L228" s="79" t="s">
        <v>12</v>
      </c>
      <c r="M228" s="80">
        <f t="shared" si="36"/>
        <v>128970</v>
      </c>
      <c r="N228" s="77">
        <v>55.94</v>
      </c>
      <c r="O228" s="79" t="s">
        <v>12</v>
      </c>
      <c r="P228" s="80">
        <f t="shared" si="38"/>
        <v>55940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srim1H_Si</vt:lpstr>
      <vt:lpstr>srim1H_Al</vt:lpstr>
      <vt:lpstr>srim1H_Au</vt:lpstr>
      <vt:lpstr>srim1H_C</vt:lpstr>
      <vt:lpstr>srim1H_Diamond</vt:lpstr>
      <vt:lpstr>srim1H_Air</vt:lpstr>
      <vt:lpstr>srim1H_Kapton</vt:lpstr>
      <vt:lpstr>srim1H_Mylar</vt:lpstr>
      <vt:lpstr>srim1H_EJ212</vt:lpstr>
      <vt:lpstr>srim1H_Havar</vt:lpstr>
    </vt:vector>
  </TitlesOfParts>
  <Company>RIKEN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2017-11-08T23:42:47Z</dcterms:modified>
</cp:coreProperties>
</file>